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basir\OneDrive\Desktop\C2C EIG 18-03-2024\6.2 GHG\"/>
    </mc:Choice>
  </mc:AlternateContent>
  <xr:revisionPtr revIDLastSave="0" documentId="13_ncr:1_{1E82DB6A-C9E7-4921-8339-EFDBE0CA2015}" xr6:coauthVersionLast="47" xr6:coauthVersionMax="47" xr10:uidLastSave="{00000000-0000-0000-0000-000000000000}"/>
  <workbookProtection workbookPassword="DE02" lockStructure="1"/>
  <bookViews>
    <workbookView xWindow="-120" yWindow="-120" windowWidth="20730" windowHeight="11040" tabRatio="710" activeTab="2" xr2:uid="{00000000-000D-0000-FFFF-FFFF00000000}"/>
  </bookViews>
  <sheets>
    <sheet name="Introduction" sheetId="12" r:id="rId1"/>
    <sheet name="Settings" sheetId="18" r:id="rId2"/>
    <sheet name="Spreadsheet" sheetId="3" r:id="rId3"/>
    <sheet name="Tier3" sheetId="17" state="hidden" r:id="rId4"/>
    <sheet name="Tier3EFs" sheetId="16" state="hidden" r:id="rId5"/>
    <sheet name="ghostSpreadsheet_CO2" sheetId="8" state="hidden" r:id="rId6"/>
    <sheet name="CO2 EFs" sheetId="10" state="hidden" r:id="rId7"/>
    <sheet name="ghostSpreadsheet_CH4" sheetId="4" state="hidden" r:id="rId8"/>
    <sheet name="Tier 1 CH4  EFs" sheetId="13" state="hidden" r:id="rId9"/>
    <sheet name="ghostSpreadsheet_N2O" sheetId="14" state="hidden" r:id="rId10"/>
    <sheet name="Tier 1 N2O  EFs (2)" sheetId="15" state="hidden" r:id="rId11"/>
    <sheet name="General_listings" sheetId="11" state="hidden" r:id="rId12"/>
    <sheet name="Revision history" sheetId="20" r:id="rId13"/>
  </sheets>
  <externalReferences>
    <externalReference r:id="rId14"/>
    <externalReference r:id="rId15"/>
  </externalReferences>
  <definedNames>
    <definedName name="actualFuelNames" localSheetId="12">[1]General_listings!#REF!</definedName>
    <definedName name="actualFuelNames">General_listings!#REF!</definedName>
    <definedName name="Agriculture">'Tier 1 CH4  EFs'!$N$7:$O$60</definedName>
    <definedName name="agricultureGasEFs">'Tier 1 CH4  EFs'!$B$252:$G$254</definedName>
    <definedName name="agricultureGasEFsN2O">'Tier 1 N2O  EFs (2)'!$B$252:$G$254</definedName>
    <definedName name="agricultureLiquidEFs">'Tier 1 CH4  EFs'!$B$162:$G$172</definedName>
    <definedName name="agricultureLiquidEFsN2O">'Tier 1 N2O  EFs (2)'!$B$162:$G$172</definedName>
    <definedName name="AgricultureN2O">'Tier 1 N2O  EFs (2)'!$N$7:$O$60</definedName>
    <definedName name="allFuels">General_listings!$B$265:$B$316</definedName>
    <definedName name="Biomass">General_listings!$E$173:$E$184</definedName>
    <definedName name="BrazilEFs">#REF!</definedName>
    <definedName name="BrazilMix">#REF!</definedName>
    <definedName name="BrazilYearMap">#REF!</definedName>
    <definedName name="ChinaCH4">[2]China!$A$38:$E$67</definedName>
    <definedName name="ChinaCO2">[2]China!$A$3:$E$32</definedName>
    <definedName name="ChinaN2O">[2]China!$A$72:$E$101</definedName>
    <definedName name="ChinaYearMaps">[2]China!$G$3:$H$5</definedName>
    <definedName name="Coal_products" localSheetId="12">'[1]CO2 EFs'!#REF!</definedName>
    <definedName name="Coal_products">'CO2 EFs'!#REF!</definedName>
    <definedName name="Commercial">'Tier 1 CH4  EFs'!$H$7:$I$60</definedName>
    <definedName name="commercialGasEFs">'Tier 1 CH4  EFs'!$B$231:$G$233</definedName>
    <definedName name="commercialGasEFsN2O">'Tier 1 N2O  EFs (2)'!$B$231:$G$233</definedName>
    <definedName name="commercialLiquidEFs">'Tier 1 CH4  EFs'!$B$117:$G$127</definedName>
    <definedName name="commercialLiquidEFsN2O">'Tier 1 N2O  EFs (2)'!$B$117:$G$127</definedName>
    <definedName name="CommercialN2O">'Tier 1 N2O  EFs (2)'!$H$7:$I$60</definedName>
    <definedName name="Construction">'Tier 1 CH4  EFs'!$F$7:$G$60</definedName>
    <definedName name="constructionGasEFs">'Tier 1 CH4  EFs'!$B$224:$G$226</definedName>
    <definedName name="constructionGasEFsN2O">'Tier 1 N2O  EFs (2)'!$B$224:$G$226</definedName>
    <definedName name="constructionLiquidEFs">'Tier 1 CH4  EFs'!$B$102:$G$112</definedName>
    <definedName name="constructionLiquidEFsN2O">'Tier 1 N2O  EFs (2)'!$B$102:$G$112</definedName>
    <definedName name="ConstructionN2O">'Tier 1 N2O  EFs (2)'!$F$7:$G$60</definedName>
    <definedName name="Countries">[2]co2kwh!$M$4:$M$145</definedName>
    <definedName name="CountryReferenceTable">[2]co2kwh!$M$4:$P$145</definedName>
    <definedName name="customConversionFactors">General_listings!$B$380:$E$393</definedName>
    <definedName name="CustomEFs">#REF!</definedName>
    <definedName name="customFuelTypes" localSheetId="12">[1]General_listings!$B$395:$B$396</definedName>
    <definedName name="customFuelTypes">General_listings!$B$396:$B$397</definedName>
    <definedName name="customTable" localSheetId="12">#REF!</definedName>
    <definedName name="customTable">Settings!$B$19:$R$37</definedName>
    <definedName name="customUnitMap">General_listings!$B$363:$C$376</definedName>
    <definedName name="denominatorConversionTable" localSheetId="12">[1]General_listings!$B$344:$C$358</definedName>
    <definedName name="denominatorConversionTable">General_listings!$B$345:$C$359</definedName>
    <definedName name="denominators" localSheetId="12">[1]General_listings!$C$320:$C$333</definedName>
    <definedName name="denominators">General_listings!$C$321:$C$334</definedName>
    <definedName name="eight">'CO2 EFs'!$I$156:$I$164</definedName>
    <definedName name="eighteen">'CO2 EFs'!$S$156:$S$164</definedName>
    <definedName name="eleven">'CO2 EFs'!$L$156:$L$164</definedName>
    <definedName name="Energy">'Tier 1 CH4  EFs'!$B$7:$C$60</definedName>
    <definedName name="energyEFs">'CO2 EFs'!$C$66:$E$71</definedName>
    <definedName name="energyGasEFs">'Tier 1 CH4  EFs'!$B$210:$G$212</definedName>
    <definedName name="energyGasEFsN2O">'Tier 1 N2O  EFs (2)'!$B$210:$G$212</definedName>
    <definedName name="energyLiquidEFs">'Tier 1 CH4  EFs'!$B$71:$G$81</definedName>
    <definedName name="energyLiquidEFsN2O">'Tier 1 N2O  EFs (2)'!$B$71:$G$81</definedName>
    <definedName name="EnergyN2O">'Tier 1 N2O  EFs (2)'!$B$7:$C$60</definedName>
    <definedName name="errorMessageTable" localSheetId="12">[1]General_listings!$B$401:$K$402</definedName>
    <definedName name="errorMessageTable">General_listings!$B$402:$K$403</definedName>
    <definedName name="fifty">'CO2 EFs'!$R$191:$R$199</definedName>
    <definedName name="fiftyfour">'CO2 EFs'!$E$204:$E$205</definedName>
    <definedName name="fiftyone">'CO2 EFs'!$B$204:$B$209</definedName>
    <definedName name="fiftythree">'CO2 EFs'!$D$204:$D$206</definedName>
    <definedName name="fiftytwo">'CO2 EFs'!$C$204:$C$206</definedName>
    <definedName name="Fisheries">'Tier 1 CH4  EFs'!$R$7:$S$60</definedName>
    <definedName name="fisheriesGasEFs">'Tier 1 CH4  EFs'!$B$266:$G$268</definedName>
    <definedName name="fisheriesGasEFsN2O">'Tier 1 N2O  EFs (2)'!$B$266:$G$268</definedName>
    <definedName name="fisheriesLiquidEFs">'Tier 1 CH4  EFs'!$B$192:$G$202</definedName>
    <definedName name="fisheriesLiquidEFsN2O">'Tier 1 N2O  EFs (2)'!$B$192:$G$202</definedName>
    <definedName name="FisheriesN2O">'Tier 1 N2O  EFs (2)'!$R$7:$S$60</definedName>
    <definedName name="five">'CO2 EFs'!$F$156:$F$164</definedName>
    <definedName name="fiveteen">'CO2 EFs'!$P$156:$P$164</definedName>
    <definedName name="Forestry">'Tier 1 CH4  EFs'!$P$7:$Q$60</definedName>
    <definedName name="forestryGasEFs">'Tier 1 CH4  EFs'!$B$259:$G$261</definedName>
    <definedName name="forestryGasEFsN2O">'Tier 1 N2O  EFs (2)'!$B$259:$G$261</definedName>
    <definedName name="forestryLiquidEFs">'Tier 1 CH4  EFs'!$B$177:$G$187</definedName>
    <definedName name="forestryLiquidEFsN2O">'Tier 1 N2O  EFs (2)'!$B$177:$G$187</definedName>
    <definedName name="ForestryN2O">'Tier 1 N2O  EFs (2)'!$P$7:$Q$60</definedName>
    <definedName name="forty">'CO2 EFs'!$H$191:$H$199</definedName>
    <definedName name="fortyeight">'CO2 EFs'!$P$191:$P$199</definedName>
    <definedName name="fortyfive">'CO2 EFs'!$M$191:$M$199</definedName>
    <definedName name="fortyfour">'CO2 EFs'!$L$191:$L$199</definedName>
    <definedName name="fortynine">'CO2 EFs'!$Q$191:$Q$199</definedName>
    <definedName name="fortyone">'CO2 EFs'!$I$191:$I$199</definedName>
    <definedName name="fortyseven">'CO2 EFs'!$O$191:$O$199</definedName>
    <definedName name="fortysix">'CO2 EFs'!$N$191:$N$199</definedName>
    <definedName name="fortythree">'CO2 EFs'!$K$191:$K$199</definedName>
    <definedName name="fortytwo">'CO2 EFs'!$J$191:$J$199</definedName>
    <definedName name="four">'CO2 EFs'!$E$156:$E$164</definedName>
    <definedName name="fourCategories">General_listings!$B$193:$B$197</definedName>
    <definedName name="fourteen">'CO2 EFs'!$O$156:$O$164</definedName>
    <definedName name="fuelCodes" localSheetId="12">[1]General_listings!#REF!</definedName>
    <definedName name="fuelCodes">General_listings!#REF!</definedName>
    <definedName name="FuelDefinitions" localSheetId="12">[1]General_listings!$B$47:$F$95</definedName>
    <definedName name="FuelDefinitions">General_listings!$B$47:$F$95</definedName>
    <definedName name="fuelInfo">'CO2 EFs'!$C$7:$I$60</definedName>
    <definedName name="Fuels" localSheetId="12">[1]General_listings!$B$47:$B$95</definedName>
    <definedName name="Fuels">General_listings!$B$47:$B$95</definedName>
    <definedName name="fuelTypes">General_listings!$B$164:$B$166</definedName>
    <definedName name="Gas">General_listings!$B$134:$B$136</definedName>
    <definedName name="gaseousFossil">General_listings!$D$173:$D$180</definedName>
    <definedName name="gasMeter3EFs">'CO2 EFs'!$B$250:$C$252</definedName>
    <definedName name="gasReflection">General_listings!$B$134:$C$136</definedName>
    <definedName name="gasUnits" localSheetId="12">[1]General_listings!#REF!</definedName>
    <definedName name="gasUnits">General_listings!#REF!</definedName>
    <definedName name="GWPSets" localSheetId="12">'[2]Misc lists'!$B$41:$B$44</definedName>
    <definedName name="GWPSets">General_listings!$B$258:$B$261</definedName>
    <definedName name="GWPTable" localSheetId="12">'[2]Misc lists'!$B$41:$E$44</definedName>
    <definedName name="GWPTable">General_listings!$B$258:$E$261</definedName>
    <definedName name="heatingValueCodes">General_listings!$B$5:$D$6</definedName>
    <definedName name="heatingValues">General_listings!$B$5:$B$6</definedName>
    <definedName name="Higher">General_listings!$J$4</definedName>
    <definedName name="HVConversionValues">General_listings!$B$203:$C$254</definedName>
    <definedName name="HVList">General_listings!$F$4:$F$5</definedName>
    <definedName name="Industrial_wastes">'CO2 EFs'!$P$156:$P$164</definedName>
    <definedName name="Industries" localSheetId="12">[1]General_listings!$B$13:$B$21</definedName>
    <definedName name="Industries">General_listings!$B$13:$B$21</definedName>
    <definedName name="industryEFTableKeys">'Tier 1 CH4  EFs'!$B$274:$D$282</definedName>
    <definedName name="industryEFTableKeysN2O">'Tier 1 N2O  EFs (2)'!$B$274:$D$282</definedName>
    <definedName name="industryTypes">General_listings!$B$13:$D$21</definedName>
    <definedName name="Institutional">'Tier 1 CH4  EFs'!$J$7:$K$60</definedName>
    <definedName name="institutionalGasEFs">'Tier 1 CH4  EFs'!$B$238:$G$240</definedName>
    <definedName name="institutionalGasEFsN2O">'Tier 1 N2O  EFs (2)'!$B$238:$G$240</definedName>
    <definedName name="institutionalLiquidEFs">'Tier 1 CH4  EFs'!$B$132:$G$142</definedName>
    <definedName name="institutionalLiquidEFsN2O">'Tier 1 N2O  EFs (2)'!$B$132:$G$142</definedName>
    <definedName name="InstitutionalN2O">'Tier 1 N2O  EFs (2)'!$J$7:$K$60</definedName>
    <definedName name="Liquid">General_listings!$B$123:$B$133</definedName>
    <definedName name="liquidFossil">General_listings!$C$173:$C$189</definedName>
    <definedName name="liquidLiterEFs">'CO2 EFs'!$B$235:$C$245</definedName>
    <definedName name="liquidReflection">General_listings!$B$123:$C$133</definedName>
    <definedName name="liquidUnits" localSheetId="12">[1]General_listings!#REF!</definedName>
    <definedName name="liquidUnits">General_listings!#REF!</definedName>
    <definedName name="Lower">General_listings!$K$4</definedName>
    <definedName name="Manufacturing">'Tier 1 CH4  EFs'!$D$7:$E$60</definedName>
    <definedName name="ManufacturingDrop">Tier3EFs!$B$21:$D$66</definedName>
    <definedName name="manufacturingGasEFs">'Tier 1 CH4  EFs'!$B$217:$G$219</definedName>
    <definedName name="manufacturingGasEFsN2O">'Tier 1 N2O  EFs (2)'!$B$217:$G$219</definedName>
    <definedName name="manufacturingLiquidEFs">'Tier 1 CH4  EFs'!$B$87:$G$97</definedName>
    <definedName name="manufacturingLiquidEFsN2O">'Tier 1 N2O  EFs (2)'!$B$87:$G$97</definedName>
    <definedName name="ManufacturingN2O">'Tier 1 N2O  EFs (2)'!$D$7:$E$60</definedName>
    <definedName name="ManufacturingShaleOil">Tier3EFs!$E$21:$G$22</definedName>
    <definedName name="myFuels">Settings!$B$19:$B$37</definedName>
    <definedName name="N2OIndustryKeys">'Tier 1 N2O  EFs (2)'!$B$288:$C$296</definedName>
    <definedName name="nine">'CO2 EFs'!$J$156:$J$164</definedName>
    <definedName name="nineteen">'CO2 EFs'!$T$156:$T$164</definedName>
    <definedName name="notApplicable">General_listings!$H$4</definedName>
    <definedName name="numeratorConversionTable" localSheetId="12">[1]General_listings!$B$337:$C$340</definedName>
    <definedName name="numeratorConversionTable">General_listings!$B$338:$C$341</definedName>
    <definedName name="numerators" localSheetId="12">[1]General_listings!$B$320:$B$323</definedName>
    <definedName name="numerators">General_listings!$B$321:$B$324</definedName>
    <definedName name="Oil_products" localSheetId="12">'[1]CO2 EFs'!#REF!</definedName>
    <definedName name="Oil_products">'CO2 EFs'!#REF!</definedName>
    <definedName name="one">'CO2 EFs'!$B$156:$B$164</definedName>
    <definedName name="Other_waste" localSheetId="12">'[1]CO2 EFs'!#REF!</definedName>
    <definedName name="Other_waste">'CO2 EFs'!#REF!</definedName>
    <definedName name="picture">"Picture32"</definedName>
    <definedName name="Ref_Total_Emission">[2]Spreadsheet!#REF!</definedName>
    <definedName name="Residential">'Tier 1 CH4  EFs'!$L$7:$M$60</definedName>
    <definedName name="residentialGasEFs">'Tier 1 CH4  EFs'!$B$245:$G$247</definedName>
    <definedName name="residentialGasEFsN2O">'Tier 1 N2O  EFs (2)'!$B$245:$G$247</definedName>
    <definedName name="residentialLiquidEFs">'Tier 1 CH4  EFs'!$B$147:$G$157</definedName>
    <definedName name="residentialLiquidEFsN2O">'Tier 1 N2O  EFs (2)'!$B$147:$G$157</definedName>
    <definedName name="ResidentialN2O">'Tier 1 N2O  EFs (2)'!$L$7:$M$60</definedName>
    <definedName name="sectorDefinitions" localSheetId="12">[1]General_listings!$B$406:$F$414</definedName>
    <definedName name="sectorDefinitions">General_listings!$B$407:$F$415</definedName>
    <definedName name="seven">'CO2 EFs'!$H$156:$H$164</definedName>
    <definedName name="seventeen">'CO2 EFs'!$R$156:$R$164</definedName>
    <definedName name="six">'CO2 EFs'!$G$156:$G$164</definedName>
    <definedName name="sixteen">'CO2 EFs'!$Q$156:$Q$164</definedName>
    <definedName name="Solid">General_listings!$B$103:$B$121</definedName>
    <definedName name="solidEFs">'CO2 EFs'!$C$76:$E$78</definedName>
    <definedName name="solidFossil">General_listings!$B$173:$B$187</definedName>
    <definedName name="solidReflection">General_listings!$B$103:$C$121</definedName>
    <definedName name="solidUnits" localSheetId="12">[1]General_listings!#REF!</definedName>
    <definedName name="solidUnits">General_listings!#REF!</definedName>
    <definedName name="stateMap">General_listings!$B$193:$C$197</definedName>
    <definedName name="TaiwanCO2eEF">[2]Taiwan!$A$2:$B$7</definedName>
    <definedName name="ten">'CO2 EFs'!$K$156:$K$164</definedName>
    <definedName name="test" localSheetId="12">'[1]Tier 1 CH4  EFs'!$B$7:$B$60,'[1]Tier 1 CH4  EFs'!$E$7:$E$60</definedName>
    <definedName name="test">'Tier 1 CH4  EFs'!$B$7:$B$60,'Tier 1 CH4  EFs'!$E$7:$E$60</definedName>
    <definedName name="thirteen">'CO2 EFs'!$N$156:$N$164</definedName>
    <definedName name="thirty">'CO2 EFs'!$L$168:$L$176</definedName>
    <definedName name="thirtyeight">'CO2 EFs'!$F$191:$F$199</definedName>
    <definedName name="thirtyfive">'CO2 EFs'!$C$191:$C$199</definedName>
    <definedName name="thirtyfour">'CO2 EFs'!$B$191:$B$199</definedName>
    <definedName name="thirtynine">'CO2 EFs'!$G$191:$G$199</definedName>
    <definedName name="thirtyone">'CO2 EFs'!$B$180:$B$187</definedName>
    <definedName name="thirtyseven">'CO2 EFs'!$E$191:$E$199</definedName>
    <definedName name="thirtysix">'CO2 EFs'!$D$191:$D$199</definedName>
    <definedName name="thirtythree">'CO2 EFs'!$D$180:$D$187</definedName>
    <definedName name="thirtytwo">'CO2 EFs'!$C$180:$C$187</definedName>
    <definedName name="three">'CO2 EFs'!$D$156:$D$164</definedName>
    <definedName name="Tier3KeyTable">Tier3EFs!$E$9:$F$16</definedName>
    <definedName name="Tier3Manufacturing">Tier3EFs!$B$21:$G$67</definedName>
    <definedName name="Tier3ShaleOil">Tier3EFs!$E$21:$E$22</definedName>
    <definedName name="twelve">'CO2 EFs'!$M$156:$M$164</definedName>
    <definedName name="twenty">'CO2 EFs'!$B$168:$B$176</definedName>
    <definedName name="twentyeight">'CO2 EFs'!$J$168:$J$176</definedName>
    <definedName name="twentyfive">'CO2 EFs'!$G$168:$G$176</definedName>
    <definedName name="twentyfour">'CO2 EFs'!$F$168:$F$176</definedName>
    <definedName name="twentynine">'CO2 EFs'!$K$168:$K$176</definedName>
    <definedName name="twentyone">'CO2 EFs'!$C$168:$C$176</definedName>
    <definedName name="twentyseven">'CO2 EFs'!$I$168:$I$176</definedName>
    <definedName name="twentysix">'CO2 EFs'!$H$168:$H$176</definedName>
    <definedName name="twentythree">'CO2 EFs'!$E$168:$E$176</definedName>
    <definedName name="twentytwo">'CO2 EFs'!$D$168:$D$176</definedName>
    <definedName name="two">'CO2 EFs'!$C$156:$C$164</definedName>
    <definedName name="UN">'[2]Misc lists'!#REF!</definedName>
    <definedName name="unitCodes">General_listings!$B$103:$E$157</definedName>
    <definedName name="Units">'[2]Misc lists'!$B$4:$B$5</definedName>
    <definedName name="unitStates" localSheetId="12">'[1]CO2 EFs'!$B$217:$F$230</definedName>
    <definedName name="unitStates">'CO2 EFs'!$B$217:$F$230</definedName>
    <definedName name="unitStateTypes">'CO2 EFs'!$B$217:$C$230</definedName>
    <definedName name="UnitTable">'[2]Misc lists'!$B$4:$C$5</definedName>
    <definedName name="UNTable">'[2]Misc lists'!#REF!</definedName>
    <definedName name="USAEFs">'[2]US factors'!#REF!</definedName>
    <definedName name="USAYearMap">'[2]Misc lists'!$B$58:$C$61</definedName>
    <definedName name="yearMap">'[2]EIA EFS'!$AI$9:$AJ$21</definedName>
  </definedNames>
  <calcPr calcId="191029"/>
</workbook>
</file>

<file path=xl/calcChain.xml><?xml version="1.0" encoding="utf-8"?>
<calcChain xmlns="http://schemas.openxmlformats.org/spreadsheetml/2006/main">
  <c r="F8" i="3" l="1"/>
  <c r="G8" i="3"/>
  <c r="J8" i="3"/>
  <c r="K8" i="3" s="1"/>
  <c r="P8" i="3"/>
  <c r="Q8" i="3"/>
  <c r="F9" i="3"/>
  <c r="G9" i="3"/>
  <c r="J9" i="3"/>
  <c r="K9" i="3" s="1"/>
  <c r="P9" i="3"/>
  <c r="Q9" i="3"/>
  <c r="C40" i="12" l="1"/>
  <c r="H12" i="4"/>
  <c r="D12" i="4"/>
  <c r="C12" i="4"/>
  <c r="AB12" i="4" s="1"/>
  <c r="K12" i="4"/>
  <c r="E12" i="4"/>
  <c r="J12" i="4" s="1"/>
  <c r="F12" i="4"/>
  <c r="C16" i="4"/>
  <c r="AB16" i="4" s="1"/>
  <c r="K16" i="4"/>
  <c r="C17" i="4"/>
  <c r="K17" i="4"/>
  <c r="C18" i="4"/>
  <c r="AB18" i="4" s="1"/>
  <c r="K18" i="4"/>
  <c r="C13" i="4"/>
  <c r="AB13" i="4" s="1"/>
  <c r="K13" i="4"/>
  <c r="P13" i="4" s="1"/>
  <c r="C10" i="4"/>
  <c r="AB10" i="4" s="1"/>
  <c r="K10" i="4"/>
  <c r="H10" i="4"/>
  <c r="D10" i="4"/>
  <c r="E10" i="4"/>
  <c r="J10" i="4"/>
  <c r="C11" i="4"/>
  <c r="AB11" i="4" s="1"/>
  <c r="K11" i="4"/>
  <c r="H11" i="4"/>
  <c r="I11" i="4" s="1"/>
  <c r="D11" i="4"/>
  <c r="F11" i="4"/>
  <c r="E11" i="4"/>
  <c r="J11" i="4" s="1"/>
  <c r="C14" i="4"/>
  <c r="K14" i="4"/>
  <c r="X14" i="4" s="1"/>
  <c r="Y14" i="4" s="1"/>
  <c r="H14" i="4"/>
  <c r="E14" i="4"/>
  <c r="J14" i="4" s="1"/>
  <c r="C15" i="4"/>
  <c r="N15" i="4" s="1"/>
  <c r="O15" i="4" s="1"/>
  <c r="K15" i="4"/>
  <c r="C19" i="4"/>
  <c r="AB19" i="4" s="1"/>
  <c r="AC19" i="4" s="1"/>
  <c r="K19" i="4"/>
  <c r="C20" i="4"/>
  <c r="K20" i="4"/>
  <c r="C21" i="4"/>
  <c r="K21" i="4"/>
  <c r="C22" i="4"/>
  <c r="K22" i="4"/>
  <c r="C23" i="4"/>
  <c r="AB23" i="4" s="1"/>
  <c r="K23" i="4"/>
  <c r="C24" i="4"/>
  <c r="AB24" i="4" s="1"/>
  <c r="AE24" i="4" s="1"/>
  <c r="K24" i="4"/>
  <c r="C25" i="4"/>
  <c r="K25" i="4"/>
  <c r="C26" i="4"/>
  <c r="AB26" i="4" s="1"/>
  <c r="AC26" i="4" s="1"/>
  <c r="K26" i="4"/>
  <c r="P26" i="4" s="1"/>
  <c r="C27" i="4"/>
  <c r="K27" i="4"/>
  <c r="X27" i="4" s="1"/>
  <c r="C28" i="4"/>
  <c r="Q28" i="4" s="1"/>
  <c r="U28" i="4" s="1"/>
  <c r="K28" i="4"/>
  <c r="C29" i="4"/>
  <c r="K29" i="4"/>
  <c r="X29" i="4" s="1"/>
  <c r="AA29" i="4" s="1"/>
  <c r="C30" i="4"/>
  <c r="AB30" i="4" s="1"/>
  <c r="AC30" i="4" s="1"/>
  <c r="K30" i="4"/>
  <c r="C31" i="4"/>
  <c r="K31" i="4"/>
  <c r="C32" i="4"/>
  <c r="AB32" i="4" s="1"/>
  <c r="AE32" i="4" s="1"/>
  <c r="K32" i="4"/>
  <c r="C33" i="4"/>
  <c r="K33" i="4"/>
  <c r="R11" i="4"/>
  <c r="D13" i="4"/>
  <c r="F13" i="4"/>
  <c r="R13" i="4"/>
  <c r="D18" i="4"/>
  <c r="F10" i="4"/>
  <c r="D14" i="4"/>
  <c r="D15" i="4"/>
  <c r="H13" i="4"/>
  <c r="E13" i="4"/>
  <c r="J13" i="4" s="1"/>
  <c r="AB17" i="4"/>
  <c r="K19" i="18"/>
  <c r="J19" i="18"/>
  <c r="M19" i="18" s="1"/>
  <c r="F14" i="4"/>
  <c r="G14" i="4"/>
  <c r="H12" i="14"/>
  <c r="I12" i="14" s="1"/>
  <c r="D12" i="14"/>
  <c r="C12" i="14"/>
  <c r="AC12" i="14" s="1"/>
  <c r="L12" i="14"/>
  <c r="X12" i="14" s="1"/>
  <c r="E12" i="14"/>
  <c r="K12" i="14" s="1"/>
  <c r="F12" i="14"/>
  <c r="C16" i="14"/>
  <c r="L16" i="14"/>
  <c r="C17" i="14"/>
  <c r="L17" i="14"/>
  <c r="C18" i="14"/>
  <c r="L18" i="14"/>
  <c r="C13" i="14"/>
  <c r="L13" i="14"/>
  <c r="X13" i="14" s="1"/>
  <c r="C10" i="14"/>
  <c r="AC10" i="14" s="1"/>
  <c r="L10" i="14"/>
  <c r="Q10" i="14" s="1"/>
  <c r="H10" i="14"/>
  <c r="I10" i="14" s="1"/>
  <c r="D10" i="14"/>
  <c r="E10" i="14"/>
  <c r="K10" i="14" s="1"/>
  <c r="C11" i="14"/>
  <c r="AC11" i="14" s="1"/>
  <c r="L11" i="14"/>
  <c r="X11" i="14" s="1"/>
  <c r="H11" i="14"/>
  <c r="D11" i="14"/>
  <c r="F11" i="14"/>
  <c r="E11" i="14"/>
  <c r="K11" i="14" s="1"/>
  <c r="C14" i="14"/>
  <c r="L14" i="14"/>
  <c r="H14" i="14"/>
  <c r="I14" i="14" s="1"/>
  <c r="E14" i="14"/>
  <c r="K14" i="14" s="1"/>
  <c r="C15" i="14"/>
  <c r="L15" i="14"/>
  <c r="C19" i="14"/>
  <c r="L19" i="14"/>
  <c r="Q19" i="14" s="1"/>
  <c r="C20" i="14"/>
  <c r="M20" i="14" s="1"/>
  <c r="N20" i="14" s="1"/>
  <c r="L20" i="14"/>
  <c r="C21" i="14"/>
  <c r="L21" i="14"/>
  <c r="Q21" i="14" s="1"/>
  <c r="C22" i="14"/>
  <c r="L22" i="14"/>
  <c r="X22" i="14" s="1"/>
  <c r="C23" i="14"/>
  <c r="AC23" i="14" s="1"/>
  <c r="L23" i="14"/>
  <c r="C24" i="14"/>
  <c r="L24" i="14"/>
  <c r="T24" i="14" s="1"/>
  <c r="C25" i="14"/>
  <c r="L25" i="14"/>
  <c r="Q25" i="14" s="1"/>
  <c r="C26" i="14"/>
  <c r="L26" i="14"/>
  <c r="C27" i="14"/>
  <c r="AC27" i="14" s="1"/>
  <c r="L27" i="14"/>
  <c r="X27" i="14" s="1"/>
  <c r="C28" i="14"/>
  <c r="AC28" i="14" s="1"/>
  <c r="L28" i="14"/>
  <c r="C29" i="14"/>
  <c r="L29" i="14"/>
  <c r="Q29" i="14" s="1"/>
  <c r="C30" i="14"/>
  <c r="L30" i="14"/>
  <c r="C31" i="14"/>
  <c r="L31" i="14"/>
  <c r="Q31" i="14" s="1"/>
  <c r="C32" i="14"/>
  <c r="AC32" i="14" s="1"/>
  <c r="L32" i="14"/>
  <c r="T32" i="14" s="1"/>
  <c r="C33" i="14"/>
  <c r="L33" i="14"/>
  <c r="Q33" i="14" s="1"/>
  <c r="S11" i="14"/>
  <c r="D13" i="14"/>
  <c r="F13" i="14"/>
  <c r="S13" i="14"/>
  <c r="D18" i="14"/>
  <c r="F10" i="14"/>
  <c r="D14" i="14"/>
  <c r="D15" i="14"/>
  <c r="H13" i="14"/>
  <c r="E13" i="14"/>
  <c r="K13" i="14" s="1"/>
  <c r="F14" i="14"/>
  <c r="G14" i="14"/>
  <c r="AC20" i="14"/>
  <c r="D17" i="8"/>
  <c r="AM17" i="8" s="1"/>
  <c r="L17" i="8"/>
  <c r="D18" i="8"/>
  <c r="AM18" i="8" s="1"/>
  <c r="L18" i="8"/>
  <c r="D19" i="8"/>
  <c r="AM19" i="8" s="1"/>
  <c r="L19" i="8"/>
  <c r="D14" i="8"/>
  <c r="AM14" i="8" s="1"/>
  <c r="AP14" i="8" s="1"/>
  <c r="L14" i="8"/>
  <c r="W14" i="8" s="1"/>
  <c r="F14" i="8"/>
  <c r="K14" i="8" s="1"/>
  <c r="D11" i="8"/>
  <c r="AM11" i="8" s="1"/>
  <c r="L11" i="8"/>
  <c r="F11" i="8"/>
  <c r="K11" i="8" s="1"/>
  <c r="I11" i="8"/>
  <c r="D12" i="8"/>
  <c r="L12" i="8"/>
  <c r="W12" i="8" s="1"/>
  <c r="F12" i="8"/>
  <c r="G12" i="8"/>
  <c r="I12" i="8"/>
  <c r="E12" i="8"/>
  <c r="D13" i="8"/>
  <c r="AM13" i="8" s="1"/>
  <c r="L13" i="8"/>
  <c r="D15" i="8"/>
  <c r="AM15" i="8" s="1"/>
  <c r="L15" i="8"/>
  <c r="F15" i="8"/>
  <c r="K15" i="8" s="1"/>
  <c r="I15" i="8"/>
  <c r="E15" i="8"/>
  <c r="D16" i="8"/>
  <c r="AM16" i="8" s="1"/>
  <c r="AP16" i="8" s="1"/>
  <c r="L16" i="8"/>
  <c r="D20" i="8"/>
  <c r="AM20" i="8" s="1"/>
  <c r="AP20" i="8" s="1"/>
  <c r="AQ20" i="8" s="1"/>
  <c r="L20" i="8"/>
  <c r="D21" i="8"/>
  <c r="L21" i="8"/>
  <c r="D22" i="8"/>
  <c r="L22" i="8"/>
  <c r="W22" i="8" s="1"/>
  <c r="D23" i="8"/>
  <c r="AM23" i="8" s="1"/>
  <c r="L23" i="8"/>
  <c r="D24" i="8"/>
  <c r="AM24" i="8" s="1"/>
  <c r="L24" i="8"/>
  <c r="D25" i="8"/>
  <c r="L25" i="8"/>
  <c r="D26" i="8"/>
  <c r="L26" i="8"/>
  <c r="D27" i="8"/>
  <c r="M27" i="8" s="1"/>
  <c r="N27" i="8" s="1"/>
  <c r="O27" i="8" s="1"/>
  <c r="Q27" i="8" s="1"/>
  <c r="L27" i="8"/>
  <c r="Y27" i="8" s="1"/>
  <c r="D28" i="8"/>
  <c r="AM28" i="8" s="1"/>
  <c r="L28" i="8"/>
  <c r="D29" i="8"/>
  <c r="L29" i="8"/>
  <c r="D30" i="8"/>
  <c r="AM30" i="8" s="1"/>
  <c r="AP30" i="8" s="1"/>
  <c r="L30" i="8"/>
  <c r="D31" i="8"/>
  <c r="L31" i="8"/>
  <c r="D32" i="8"/>
  <c r="AM32" i="8" s="1"/>
  <c r="L32" i="8"/>
  <c r="Y32" i="8" s="1"/>
  <c r="D33" i="8"/>
  <c r="L33" i="8"/>
  <c r="D34" i="8"/>
  <c r="L34" i="8"/>
  <c r="Y34" i="8" s="1"/>
  <c r="K12" i="8"/>
  <c r="I13" i="8"/>
  <c r="F13" i="8"/>
  <c r="K13" i="8" s="1"/>
  <c r="G13" i="8"/>
  <c r="G14" i="8"/>
  <c r="G11" i="8"/>
  <c r="G15" i="8"/>
  <c r="H15" i="8"/>
  <c r="AM34" i="8"/>
  <c r="J13" i="3"/>
  <c r="K13" i="3" s="1"/>
  <c r="J12" i="3"/>
  <c r="K12" i="3" s="1"/>
  <c r="J10" i="3"/>
  <c r="K10" i="3" s="1"/>
  <c r="J11" i="3"/>
  <c r="K11" i="3" s="1"/>
  <c r="J14" i="3"/>
  <c r="K14" i="3" s="1"/>
  <c r="J15" i="3"/>
  <c r="K15" i="3" s="1"/>
  <c r="J16" i="3"/>
  <c r="K16" i="3" s="1"/>
  <c r="J17" i="3"/>
  <c r="K17" i="3" s="1"/>
  <c r="J18" i="3"/>
  <c r="K18" i="3" s="1"/>
  <c r="J19" i="3"/>
  <c r="K19" i="3" s="1"/>
  <c r="J20" i="3"/>
  <c r="K20" i="3" s="1"/>
  <c r="J21" i="3"/>
  <c r="K21" i="3" s="1"/>
  <c r="J22" i="3"/>
  <c r="K22" i="3" s="1"/>
  <c r="J23" i="3"/>
  <c r="K23" i="3" s="1"/>
  <c r="J24" i="3"/>
  <c r="K24" i="3" s="1"/>
  <c r="J25" i="3"/>
  <c r="K25" i="3" s="1"/>
  <c r="J26" i="3"/>
  <c r="K26" i="3" s="1"/>
  <c r="J27" i="3"/>
  <c r="K27" i="3" s="1"/>
  <c r="J28" i="3"/>
  <c r="K28" i="3" s="1"/>
  <c r="J29" i="3"/>
  <c r="K29" i="3" s="1"/>
  <c r="J30" i="3"/>
  <c r="K30" i="3" s="1"/>
  <c r="J31" i="3"/>
  <c r="K31" i="3" s="1"/>
  <c r="H15" i="14"/>
  <c r="E15" i="14"/>
  <c r="H15" i="4"/>
  <c r="E15" i="4"/>
  <c r="J15" i="4" s="1"/>
  <c r="F16" i="8"/>
  <c r="K16" i="8" s="1"/>
  <c r="F15" i="14"/>
  <c r="E16" i="14"/>
  <c r="K16" i="14" s="1"/>
  <c r="E17" i="14"/>
  <c r="K17" i="14" s="1"/>
  <c r="E18" i="14"/>
  <c r="K18" i="14" s="1"/>
  <c r="E19" i="14"/>
  <c r="E20" i="14"/>
  <c r="K20" i="14" s="1"/>
  <c r="E21" i="14"/>
  <c r="E22" i="14"/>
  <c r="K22" i="14" s="1"/>
  <c r="E23" i="14"/>
  <c r="E24" i="14"/>
  <c r="E25" i="14"/>
  <c r="E26" i="14"/>
  <c r="E27" i="14"/>
  <c r="E28" i="14"/>
  <c r="E29" i="14"/>
  <c r="E30" i="14"/>
  <c r="E31" i="14"/>
  <c r="E32" i="14"/>
  <c r="F15" i="4"/>
  <c r="E16" i="4"/>
  <c r="J16" i="4" s="1"/>
  <c r="E17" i="4"/>
  <c r="J17" i="4" s="1"/>
  <c r="E18" i="4"/>
  <c r="J18" i="4" s="1"/>
  <c r="E19" i="4"/>
  <c r="J19" i="4" s="1"/>
  <c r="E20" i="4"/>
  <c r="J20" i="4" s="1"/>
  <c r="E21" i="4"/>
  <c r="E22" i="4"/>
  <c r="J22" i="4" s="1"/>
  <c r="E23" i="4"/>
  <c r="J23" i="4" s="1"/>
  <c r="E24" i="4"/>
  <c r="E25" i="4"/>
  <c r="E26" i="4"/>
  <c r="E27" i="4"/>
  <c r="E28" i="4"/>
  <c r="E29" i="4"/>
  <c r="E30" i="4"/>
  <c r="E31" i="4"/>
  <c r="E32" i="4"/>
  <c r="E33" i="4"/>
  <c r="G16" i="8"/>
  <c r="F17" i="8"/>
  <c r="F18" i="8"/>
  <c r="F19" i="8"/>
  <c r="F20" i="8"/>
  <c r="F21" i="8"/>
  <c r="F22" i="8"/>
  <c r="F23" i="8"/>
  <c r="F24" i="8"/>
  <c r="F25" i="8"/>
  <c r="F26" i="8"/>
  <c r="F27" i="8"/>
  <c r="F28" i="8"/>
  <c r="F29" i="8"/>
  <c r="F30" i="8"/>
  <c r="F31" i="8"/>
  <c r="F32" i="8"/>
  <c r="F33" i="8"/>
  <c r="F34" i="8"/>
  <c r="O21" i="18"/>
  <c r="P21" i="18"/>
  <c r="O19" i="18"/>
  <c r="P19" i="18" s="1"/>
  <c r="O20" i="18"/>
  <c r="P20" i="18" s="1"/>
  <c r="O22" i="18"/>
  <c r="P22" i="18" s="1"/>
  <c r="O23" i="18"/>
  <c r="P23" i="18" s="1"/>
  <c r="O24" i="18"/>
  <c r="P24" i="18" s="1"/>
  <c r="O25" i="18"/>
  <c r="P25" i="18" s="1"/>
  <c r="O26" i="18"/>
  <c r="P26" i="18" s="1"/>
  <c r="O27" i="18"/>
  <c r="P27" i="18" s="1"/>
  <c r="O28" i="18"/>
  <c r="P28" i="18" s="1"/>
  <c r="O29" i="18"/>
  <c r="P29" i="18" s="1"/>
  <c r="O30" i="18"/>
  <c r="P30" i="18" s="1"/>
  <c r="O31" i="18"/>
  <c r="P31" i="18" s="1"/>
  <c r="O32" i="18"/>
  <c r="P32" i="18" s="1"/>
  <c r="O33" i="18"/>
  <c r="P33" i="18" s="1"/>
  <c r="O34" i="18"/>
  <c r="P34" i="18" s="1"/>
  <c r="O35" i="18"/>
  <c r="P35" i="18" s="1"/>
  <c r="O36" i="18"/>
  <c r="P36" i="18" s="1"/>
  <c r="O37" i="18"/>
  <c r="P37" i="18" s="1"/>
  <c r="G12" i="3"/>
  <c r="G13" i="3"/>
  <c r="G14" i="3"/>
  <c r="G15" i="3"/>
  <c r="G16" i="3"/>
  <c r="G17" i="3"/>
  <c r="G18" i="3"/>
  <c r="G19" i="3"/>
  <c r="G20" i="3"/>
  <c r="G21" i="3"/>
  <c r="G22" i="3"/>
  <c r="G23" i="3"/>
  <c r="G24" i="3"/>
  <c r="G25" i="3"/>
  <c r="G26" i="3"/>
  <c r="G27" i="3"/>
  <c r="G28" i="3"/>
  <c r="G29" i="3"/>
  <c r="G30" i="3"/>
  <c r="G10" i="3"/>
  <c r="G11" i="3"/>
  <c r="R10" i="4"/>
  <c r="C71" i="13"/>
  <c r="D71" i="13"/>
  <c r="C212" i="13"/>
  <c r="D212" i="13"/>
  <c r="G13" i="4"/>
  <c r="J20" i="18"/>
  <c r="K20" i="18"/>
  <c r="G15" i="4"/>
  <c r="D16" i="4"/>
  <c r="F16" i="4"/>
  <c r="G16" i="4"/>
  <c r="D17" i="4"/>
  <c r="K21" i="18"/>
  <c r="M21" i="18" s="1"/>
  <c r="J21" i="18"/>
  <c r="F17" i="4"/>
  <c r="G17" i="4"/>
  <c r="F18" i="4"/>
  <c r="G18" i="4"/>
  <c r="K15" i="14"/>
  <c r="S10" i="14"/>
  <c r="C71" i="15"/>
  <c r="D71" i="15"/>
  <c r="C212" i="15"/>
  <c r="D212" i="15"/>
  <c r="G13" i="14"/>
  <c r="G15" i="14"/>
  <c r="D16" i="14"/>
  <c r="F16" i="14"/>
  <c r="G16" i="14"/>
  <c r="D17" i="14"/>
  <c r="F17" i="14"/>
  <c r="G17" i="14"/>
  <c r="AE17" i="14" s="1"/>
  <c r="F18" i="14"/>
  <c r="G18" i="14"/>
  <c r="E13" i="8"/>
  <c r="I16" i="8"/>
  <c r="E16" i="8"/>
  <c r="E14" i="8"/>
  <c r="G18" i="8"/>
  <c r="G19" i="8"/>
  <c r="E19" i="8"/>
  <c r="H14" i="8"/>
  <c r="H16" i="8"/>
  <c r="E17" i="8"/>
  <c r="G17" i="8"/>
  <c r="H17" i="8"/>
  <c r="E18" i="8"/>
  <c r="H18" i="8"/>
  <c r="H19" i="8"/>
  <c r="M22" i="3"/>
  <c r="N22" i="3"/>
  <c r="P22" i="3" s="1"/>
  <c r="O22" i="3"/>
  <c r="Q22" i="3" s="1"/>
  <c r="M23" i="3"/>
  <c r="N23" i="3"/>
  <c r="P23" i="3" s="1"/>
  <c r="O23" i="3"/>
  <c r="Q23" i="3" s="1"/>
  <c r="M24" i="3"/>
  <c r="N24" i="3"/>
  <c r="P24" i="3" s="1"/>
  <c r="O24" i="3"/>
  <c r="Q24" i="3" s="1"/>
  <c r="M25" i="3"/>
  <c r="N25" i="3"/>
  <c r="P25" i="3" s="1"/>
  <c r="O25" i="3"/>
  <c r="Q25" i="3" s="1"/>
  <c r="M26" i="3"/>
  <c r="N26" i="3"/>
  <c r="P26" i="3" s="1"/>
  <c r="O26" i="3"/>
  <c r="Q26" i="3" s="1"/>
  <c r="M27" i="3"/>
  <c r="N27" i="3"/>
  <c r="P27" i="3" s="1"/>
  <c r="O27" i="3"/>
  <c r="Q27" i="3" s="1"/>
  <c r="M28" i="3"/>
  <c r="N28" i="3"/>
  <c r="P28" i="3" s="1"/>
  <c r="O28" i="3"/>
  <c r="Q28" i="3" s="1"/>
  <c r="M29" i="3"/>
  <c r="N29" i="3"/>
  <c r="P29" i="3" s="1"/>
  <c r="O29" i="3"/>
  <c r="Q29" i="3" s="1"/>
  <c r="M30" i="3"/>
  <c r="N30" i="3"/>
  <c r="P30" i="3" s="1"/>
  <c r="O30" i="3"/>
  <c r="Q30" i="3" s="1"/>
  <c r="M31" i="3"/>
  <c r="N31" i="3"/>
  <c r="P31" i="3" s="1"/>
  <c r="O31" i="3"/>
  <c r="Q31" i="3" s="1"/>
  <c r="E11" i="8"/>
  <c r="H11" i="8"/>
  <c r="AO11" i="8" s="1"/>
  <c r="G10" i="4"/>
  <c r="AD10" i="4" s="1"/>
  <c r="G10" i="14"/>
  <c r="AE10" i="14" s="1"/>
  <c r="J22" i="18"/>
  <c r="M22" i="18" s="1"/>
  <c r="K22" i="18"/>
  <c r="J23" i="18"/>
  <c r="K23" i="18"/>
  <c r="J24" i="18"/>
  <c r="N24" i="18" s="1"/>
  <c r="K24" i="18"/>
  <c r="J25" i="18"/>
  <c r="K25" i="18"/>
  <c r="J26" i="18"/>
  <c r="M26" i="18" s="1"/>
  <c r="K26" i="18"/>
  <c r="J27" i="18"/>
  <c r="K27" i="18"/>
  <c r="J28" i="18"/>
  <c r="L28" i="18" s="1"/>
  <c r="K28" i="18"/>
  <c r="J29" i="18"/>
  <c r="K29" i="18"/>
  <c r="J30" i="18"/>
  <c r="K30" i="18"/>
  <c r="J31" i="18"/>
  <c r="K31" i="18"/>
  <c r="L31" i="18" s="1"/>
  <c r="J32" i="18"/>
  <c r="L32" i="18" s="1"/>
  <c r="K32" i="18"/>
  <c r="J33" i="18"/>
  <c r="K33" i="18"/>
  <c r="J34" i="18"/>
  <c r="N34" i="18" s="1"/>
  <c r="K34" i="18"/>
  <c r="J35" i="18"/>
  <c r="K35" i="18"/>
  <c r="J36" i="18"/>
  <c r="M36" i="18" s="1"/>
  <c r="K36" i="18"/>
  <c r="J37" i="18"/>
  <c r="K37" i="18"/>
  <c r="M37" i="18" s="1"/>
  <c r="L34" i="18"/>
  <c r="G11" i="14"/>
  <c r="AE11" i="14" s="1"/>
  <c r="G12" i="14"/>
  <c r="G19" i="14"/>
  <c r="G20" i="14"/>
  <c r="G21" i="14"/>
  <c r="G22" i="14"/>
  <c r="G23" i="14"/>
  <c r="G24" i="14"/>
  <c r="AE24" i="14" s="1"/>
  <c r="G25" i="14"/>
  <c r="AE25" i="14" s="1"/>
  <c r="G26" i="14"/>
  <c r="AE26" i="14" s="1"/>
  <c r="G27" i="14"/>
  <c r="AE27" i="14" s="1"/>
  <c r="G28" i="14"/>
  <c r="AE28" i="14" s="1"/>
  <c r="G29" i="14"/>
  <c r="AE29" i="14" s="1"/>
  <c r="G30" i="14"/>
  <c r="AE30" i="14" s="1"/>
  <c r="G31" i="14"/>
  <c r="AE31" i="14" s="1"/>
  <c r="G32" i="14"/>
  <c r="AE32" i="14" s="1"/>
  <c r="G33" i="14"/>
  <c r="AE33" i="14" s="1"/>
  <c r="G11" i="4"/>
  <c r="AD11" i="4" s="1"/>
  <c r="G12" i="4"/>
  <c r="G19" i="4"/>
  <c r="G20" i="4"/>
  <c r="G21" i="4"/>
  <c r="G22" i="4"/>
  <c r="G23" i="4"/>
  <c r="G24" i="4"/>
  <c r="AD24" i="4" s="1"/>
  <c r="G25" i="4"/>
  <c r="AD25" i="4" s="1"/>
  <c r="G26" i="4"/>
  <c r="AD26" i="4" s="1"/>
  <c r="G27" i="4"/>
  <c r="AD27" i="4" s="1"/>
  <c r="G28" i="4"/>
  <c r="AD28" i="4" s="1"/>
  <c r="G29" i="4"/>
  <c r="AD29" i="4" s="1"/>
  <c r="G30" i="4"/>
  <c r="AD30" i="4" s="1"/>
  <c r="G31" i="4"/>
  <c r="AD31" i="4" s="1"/>
  <c r="G32" i="4"/>
  <c r="AD32" i="4" s="1"/>
  <c r="G33" i="4"/>
  <c r="AD33" i="4" s="1"/>
  <c r="H13" i="8"/>
  <c r="H12" i="8"/>
  <c r="AO12" i="8" s="1"/>
  <c r="H20" i="8"/>
  <c r="H21" i="8"/>
  <c r="H22" i="8"/>
  <c r="H23" i="8"/>
  <c r="H24" i="8"/>
  <c r="H25" i="8"/>
  <c r="AO25" i="8" s="1"/>
  <c r="H26" i="8"/>
  <c r="AO26" i="8" s="1"/>
  <c r="H27" i="8"/>
  <c r="AO27" i="8" s="1"/>
  <c r="H28" i="8"/>
  <c r="AO28" i="8" s="1"/>
  <c r="H29" i="8"/>
  <c r="AO29" i="8" s="1"/>
  <c r="H30" i="8"/>
  <c r="AO30" i="8" s="1"/>
  <c r="H31" i="8"/>
  <c r="AO31" i="8" s="1"/>
  <c r="H32" i="8"/>
  <c r="AO32" i="8" s="1"/>
  <c r="H33" i="8"/>
  <c r="AO33" i="8" s="1"/>
  <c r="H34" i="8"/>
  <c r="AO34" i="8" s="1"/>
  <c r="E381" i="11"/>
  <c r="E382" i="11"/>
  <c r="E383" i="11"/>
  <c r="E384" i="11"/>
  <c r="E385" i="11"/>
  <c r="E386" i="11"/>
  <c r="E387" i="11"/>
  <c r="E388" i="11"/>
  <c r="E389" i="11"/>
  <c r="E390" i="11"/>
  <c r="E391" i="11"/>
  <c r="E392" i="11"/>
  <c r="E393" i="11"/>
  <c r="E380" i="11"/>
  <c r="I20" i="18"/>
  <c r="I19" i="18"/>
  <c r="G31" i="3"/>
  <c r="I21" i="18"/>
  <c r="I22" i="18"/>
  <c r="I23" i="18"/>
  <c r="I24" i="18"/>
  <c r="I25" i="18"/>
  <c r="I26" i="18"/>
  <c r="I27" i="18"/>
  <c r="I28" i="18"/>
  <c r="I29" i="18"/>
  <c r="I30" i="18"/>
  <c r="I31" i="18"/>
  <c r="I32" i="18"/>
  <c r="I33" i="18"/>
  <c r="I34" i="18"/>
  <c r="I35" i="18"/>
  <c r="I36" i="18"/>
  <c r="I37" i="18"/>
  <c r="C354" i="11"/>
  <c r="C353" i="11"/>
  <c r="C358" i="11"/>
  <c r="C356" i="11"/>
  <c r="C355" i="11"/>
  <c r="C352" i="11"/>
  <c r="C351" i="11"/>
  <c r="C348" i="11"/>
  <c r="C345" i="11"/>
  <c r="C341" i="11"/>
  <c r="C338" i="11"/>
  <c r="C92" i="13"/>
  <c r="D92" i="13"/>
  <c r="C224" i="13"/>
  <c r="D224" i="13"/>
  <c r="H17" i="4"/>
  <c r="C92" i="15"/>
  <c r="D92" i="15"/>
  <c r="C224" i="15"/>
  <c r="D224" i="15"/>
  <c r="H17" i="14"/>
  <c r="I17" i="14" s="1"/>
  <c r="I18" i="8"/>
  <c r="C6" i="17"/>
  <c r="F6" i="17" s="1"/>
  <c r="E6" i="17"/>
  <c r="C7" i="17"/>
  <c r="F7" i="17" s="1"/>
  <c r="E7" i="17"/>
  <c r="C8" i="17"/>
  <c r="F8" i="17" s="1"/>
  <c r="E8" i="17"/>
  <c r="C9" i="17"/>
  <c r="F9" i="17" s="1"/>
  <c r="E9" i="17"/>
  <c r="C10" i="17"/>
  <c r="F10" i="17" s="1"/>
  <c r="E10" i="17"/>
  <c r="C11" i="17"/>
  <c r="F11" i="17" s="1"/>
  <c r="E11" i="17"/>
  <c r="C12" i="17"/>
  <c r="F12" i="17" s="1"/>
  <c r="E12" i="17"/>
  <c r="C13" i="17"/>
  <c r="F13" i="17" s="1"/>
  <c r="E13" i="17"/>
  <c r="C14" i="17"/>
  <c r="F14" i="17" s="1"/>
  <c r="E14" i="17"/>
  <c r="C15" i="17"/>
  <c r="F15" i="17" s="1"/>
  <c r="E15" i="17"/>
  <c r="C16" i="17"/>
  <c r="F16" i="17" s="1"/>
  <c r="E16" i="17"/>
  <c r="C17" i="17"/>
  <c r="F17" i="17" s="1"/>
  <c r="E17" i="17"/>
  <c r="C18" i="17"/>
  <c r="F18" i="17" s="1"/>
  <c r="E18" i="17"/>
  <c r="C19" i="17"/>
  <c r="F19" i="17" s="1"/>
  <c r="E19" i="17"/>
  <c r="C20" i="17"/>
  <c r="F20" i="17" s="1"/>
  <c r="E20" i="17"/>
  <c r="C21" i="17"/>
  <c r="F21" i="17" s="1"/>
  <c r="E21" i="17"/>
  <c r="C22" i="17"/>
  <c r="F22" i="17" s="1"/>
  <c r="E22" i="17"/>
  <c r="C23" i="17"/>
  <c r="F23" i="17" s="1"/>
  <c r="E23" i="17"/>
  <c r="C24" i="17"/>
  <c r="F24" i="17" s="1"/>
  <c r="E24" i="17"/>
  <c r="C25" i="17"/>
  <c r="F25" i="17" s="1"/>
  <c r="E25" i="17"/>
  <c r="C26" i="17"/>
  <c r="F26" i="17" s="1"/>
  <c r="E26" i="17"/>
  <c r="C27" i="17"/>
  <c r="F27" i="17" s="1"/>
  <c r="E27" i="17"/>
  <c r="C28" i="17"/>
  <c r="F28" i="17" s="1"/>
  <c r="E28" i="17"/>
  <c r="C29" i="17"/>
  <c r="F29" i="17" s="1"/>
  <c r="E29" i="17"/>
  <c r="C30" i="17"/>
  <c r="F30" i="17" s="1"/>
  <c r="E30" i="17"/>
  <c r="C5" i="17"/>
  <c r="F5" i="17" s="1"/>
  <c r="E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5" i="17"/>
  <c r="S12" i="14"/>
  <c r="C132" i="15"/>
  <c r="E132" i="15" s="1"/>
  <c r="G132" i="15" s="1"/>
  <c r="D132" i="15"/>
  <c r="D89" i="15"/>
  <c r="C89" i="15"/>
  <c r="C132" i="13"/>
  <c r="D132" i="13"/>
  <c r="D89" i="13"/>
  <c r="C89" i="13"/>
  <c r="R12" i="4"/>
  <c r="J12" i="8"/>
  <c r="J13" i="8"/>
  <c r="J14" i="8"/>
  <c r="J15" i="8"/>
  <c r="J16" i="8"/>
  <c r="J17" i="8"/>
  <c r="J18" i="8"/>
  <c r="J19" i="8"/>
  <c r="J20" i="8"/>
  <c r="J21" i="8"/>
  <c r="J22" i="8"/>
  <c r="J23" i="8"/>
  <c r="J24" i="8"/>
  <c r="J25" i="8"/>
  <c r="J26" i="8"/>
  <c r="J27" i="8"/>
  <c r="J28" i="8"/>
  <c r="J29" i="8"/>
  <c r="J30" i="8"/>
  <c r="J31" i="8"/>
  <c r="J32" i="8"/>
  <c r="J33" i="8"/>
  <c r="J34" i="8"/>
  <c r="J11" i="8"/>
  <c r="B84" i="10"/>
  <c r="I14" i="8"/>
  <c r="K19" i="14"/>
  <c r="K21" i="14"/>
  <c r="K23" i="14"/>
  <c r="K24" i="14"/>
  <c r="K25" i="14"/>
  <c r="K26" i="14"/>
  <c r="K27" i="14"/>
  <c r="K28" i="14"/>
  <c r="K29" i="14"/>
  <c r="K30" i="14"/>
  <c r="K31" i="14"/>
  <c r="K32" i="14"/>
  <c r="K33" i="14"/>
  <c r="E33" i="14"/>
  <c r="H28" i="14"/>
  <c r="I28" i="14" s="1"/>
  <c r="J21" i="4"/>
  <c r="J24" i="4"/>
  <c r="J25" i="4"/>
  <c r="J26" i="4"/>
  <c r="J27" i="4"/>
  <c r="J28" i="4"/>
  <c r="J29" i="4"/>
  <c r="J30" i="4"/>
  <c r="J31" i="4"/>
  <c r="J32" i="4"/>
  <c r="J33" i="4"/>
  <c r="K17" i="8"/>
  <c r="K18" i="8"/>
  <c r="K19" i="8"/>
  <c r="K20" i="8"/>
  <c r="K21" i="8"/>
  <c r="K22" i="8"/>
  <c r="K23" i="8"/>
  <c r="K24" i="8"/>
  <c r="K25" i="8"/>
  <c r="K26" i="8"/>
  <c r="K27" i="8"/>
  <c r="K28" i="8"/>
  <c r="K29" i="8"/>
  <c r="K30" i="8"/>
  <c r="K31" i="8"/>
  <c r="K32" i="8"/>
  <c r="K33" i="8"/>
  <c r="K34" i="8"/>
  <c r="F10" i="3"/>
  <c r="F11" i="3"/>
  <c r="F12" i="3"/>
  <c r="F13" i="3"/>
  <c r="F14" i="3"/>
  <c r="F15" i="3"/>
  <c r="F16" i="3"/>
  <c r="F17" i="3"/>
  <c r="F18" i="3"/>
  <c r="F19" i="3"/>
  <c r="F20" i="3"/>
  <c r="F21" i="3"/>
  <c r="F22" i="3"/>
  <c r="F23" i="3"/>
  <c r="F24" i="3"/>
  <c r="F25" i="3"/>
  <c r="F26" i="3"/>
  <c r="F27" i="3"/>
  <c r="F28" i="3"/>
  <c r="F29" i="3"/>
  <c r="F30" i="3"/>
  <c r="F31" i="3"/>
  <c r="C254" i="15"/>
  <c r="D254" i="15"/>
  <c r="C254" i="13"/>
  <c r="D254" i="13"/>
  <c r="E254" i="13" s="1"/>
  <c r="G254" i="13" s="1"/>
  <c r="D79" i="13"/>
  <c r="C79" i="13"/>
  <c r="D79" i="15"/>
  <c r="C79" i="15"/>
  <c r="C91" i="13"/>
  <c r="D91" i="13"/>
  <c r="C91" i="15"/>
  <c r="D91" i="15"/>
  <c r="D127" i="13"/>
  <c r="C127" i="13"/>
  <c r="R15" i="4"/>
  <c r="D127" i="15"/>
  <c r="C127" i="15"/>
  <c r="S15" i="14"/>
  <c r="H16" i="4"/>
  <c r="H16" i="14"/>
  <c r="I17" i="8"/>
  <c r="H18" i="4"/>
  <c r="H18" i="14"/>
  <c r="R19" i="4"/>
  <c r="H19" i="4"/>
  <c r="S19" i="14"/>
  <c r="H19" i="14"/>
  <c r="P21" i="4"/>
  <c r="Q22" i="14"/>
  <c r="P23" i="4"/>
  <c r="Q24" i="14"/>
  <c r="P25" i="4"/>
  <c r="P27" i="4"/>
  <c r="P29" i="4"/>
  <c r="Q32" i="14"/>
  <c r="C238" i="15"/>
  <c r="C239" i="15"/>
  <c r="C240" i="15"/>
  <c r="D219" i="13"/>
  <c r="C219" i="13"/>
  <c r="C219" i="15"/>
  <c r="D219" i="15"/>
  <c r="I19" i="8"/>
  <c r="I20" i="8"/>
  <c r="I21" i="8"/>
  <c r="I22" i="8"/>
  <c r="I23" i="8"/>
  <c r="I24" i="8"/>
  <c r="I25" i="8"/>
  <c r="I26" i="8"/>
  <c r="I27" i="8"/>
  <c r="I28" i="8"/>
  <c r="I29" i="8"/>
  <c r="I30" i="8"/>
  <c r="I31" i="8"/>
  <c r="I32" i="8"/>
  <c r="I33" i="8"/>
  <c r="I34" i="8"/>
  <c r="D107" i="15"/>
  <c r="C107" i="15"/>
  <c r="D74" i="13"/>
  <c r="C74" i="13"/>
  <c r="C93" i="13"/>
  <c r="D93" i="13"/>
  <c r="D107" i="13"/>
  <c r="C107" i="13"/>
  <c r="R16" i="4"/>
  <c r="D211" i="13"/>
  <c r="C211" i="13"/>
  <c r="B142" i="10"/>
  <c r="C29" i="12"/>
  <c r="C74" i="15"/>
  <c r="D74" i="15"/>
  <c r="D211" i="15"/>
  <c r="C211" i="15"/>
  <c r="S16" i="14"/>
  <c r="X18" i="14"/>
  <c r="X29" i="14"/>
  <c r="D19" i="14"/>
  <c r="H20" i="14"/>
  <c r="H21" i="14"/>
  <c r="H22" i="14"/>
  <c r="H23" i="14"/>
  <c r="H24" i="14"/>
  <c r="H25" i="14"/>
  <c r="H26" i="14"/>
  <c r="I26" i="14" s="1"/>
  <c r="H27" i="14"/>
  <c r="J27" i="14" s="1"/>
  <c r="H29" i="14"/>
  <c r="J29" i="14" s="1"/>
  <c r="H30" i="14"/>
  <c r="I30" i="14" s="1"/>
  <c r="H31" i="14"/>
  <c r="I31" i="14" s="1"/>
  <c r="H32" i="14"/>
  <c r="I32" i="14" s="1"/>
  <c r="H33" i="14"/>
  <c r="J33" i="14" s="1"/>
  <c r="D33" i="14"/>
  <c r="D267" i="15"/>
  <c r="D268" i="15"/>
  <c r="D266" i="15"/>
  <c r="C267" i="15"/>
  <c r="C268" i="15"/>
  <c r="C266" i="15"/>
  <c r="D260" i="15"/>
  <c r="E260" i="15" s="1"/>
  <c r="G260" i="15" s="1"/>
  <c r="D261" i="15"/>
  <c r="D259" i="15"/>
  <c r="C260" i="15"/>
  <c r="C261" i="15"/>
  <c r="C259" i="15"/>
  <c r="D253" i="15"/>
  <c r="D252" i="15"/>
  <c r="C253" i="15"/>
  <c r="C252" i="15"/>
  <c r="D246" i="15"/>
  <c r="D247" i="15"/>
  <c r="D245" i="15"/>
  <c r="C246" i="15"/>
  <c r="C247" i="15"/>
  <c r="C245" i="15"/>
  <c r="D239" i="15"/>
  <c r="E239" i="15" s="1"/>
  <c r="G239" i="15" s="1"/>
  <c r="D240" i="15"/>
  <c r="E240" i="15" s="1"/>
  <c r="G240" i="15" s="1"/>
  <c r="D238" i="15"/>
  <c r="D232" i="15"/>
  <c r="D233" i="15"/>
  <c r="D231" i="15"/>
  <c r="C232" i="15"/>
  <c r="C233" i="15"/>
  <c r="C231" i="15"/>
  <c r="D225" i="15"/>
  <c r="D226" i="15"/>
  <c r="C225" i="15"/>
  <c r="C226" i="15"/>
  <c r="E226" i="15" s="1"/>
  <c r="G226" i="15" s="1"/>
  <c r="D218" i="15"/>
  <c r="D217" i="15"/>
  <c r="C218" i="15"/>
  <c r="E218" i="15" s="1"/>
  <c r="G218" i="15" s="1"/>
  <c r="C217" i="15"/>
  <c r="E217" i="15" s="1"/>
  <c r="G217" i="15" s="1"/>
  <c r="D210" i="15"/>
  <c r="C210" i="15"/>
  <c r="D193" i="15"/>
  <c r="D194" i="15"/>
  <c r="D195" i="15"/>
  <c r="D196" i="15"/>
  <c r="D197" i="15"/>
  <c r="E197" i="15" s="1"/>
  <c r="G197" i="15" s="1"/>
  <c r="D198" i="15"/>
  <c r="D199" i="15"/>
  <c r="D200" i="15"/>
  <c r="D201" i="15"/>
  <c r="D202" i="15"/>
  <c r="D192" i="15"/>
  <c r="C193" i="15"/>
  <c r="C194" i="15"/>
  <c r="C195" i="15"/>
  <c r="C196" i="15"/>
  <c r="C197" i="15"/>
  <c r="C198" i="15"/>
  <c r="C199" i="15"/>
  <c r="C200" i="15"/>
  <c r="C201" i="15"/>
  <c r="C202" i="15"/>
  <c r="C192" i="15"/>
  <c r="E192" i="15" s="1"/>
  <c r="G192" i="15" s="1"/>
  <c r="D178" i="15"/>
  <c r="D179" i="15"/>
  <c r="D180" i="15"/>
  <c r="D181" i="15"/>
  <c r="D182" i="15"/>
  <c r="D183" i="15"/>
  <c r="D184" i="15"/>
  <c r="D185" i="15"/>
  <c r="D186" i="15"/>
  <c r="D187" i="15"/>
  <c r="D177" i="15"/>
  <c r="C178" i="15"/>
  <c r="C179" i="15"/>
  <c r="C180" i="15"/>
  <c r="C181" i="15"/>
  <c r="C182" i="15"/>
  <c r="C183" i="15"/>
  <c r="C184" i="15"/>
  <c r="C185" i="15"/>
  <c r="C186" i="15"/>
  <c r="C187" i="15"/>
  <c r="C177" i="15"/>
  <c r="D163" i="15"/>
  <c r="D164" i="15"/>
  <c r="D165" i="15"/>
  <c r="D166" i="15"/>
  <c r="D167" i="15"/>
  <c r="D168" i="15"/>
  <c r="D169" i="15"/>
  <c r="D170" i="15"/>
  <c r="D171" i="15"/>
  <c r="D172" i="15"/>
  <c r="D162" i="15"/>
  <c r="C163" i="15"/>
  <c r="C164" i="15"/>
  <c r="C165" i="15"/>
  <c r="C166" i="15"/>
  <c r="C167" i="15"/>
  <c r="C168" i="15"/>
  <c r="C169" i="15"/>
  <c r="C170" i="15"/>
  <c r="C171" i="15"/>
  <c r="C172" i="15"/>
  <c r="C162" i="15"/>
  <c r="D148" i="15"/>
  <c r="D149" i="15"/>
  <c r="D150" i="15"/>
  <c r="D151" i="15"/>
  <c r="D152" i="15"/>
  <c r="D153" i="15"/>
  <c r="D154" i="15"/>
  <c r="D155" i="15"/>
  <c r="D156" i="15"/>
  <c r="D157" i="15"/>
  <c r="D147" i="15"/>
  <c r="C148" i="15"/>
  <c r="C149" i="15"/>
  <c r="C150" i="15"/>
  <c r="C151" i="15"/>
  <c r="C152" i="15"/>
  <c r="C153" i="15"/>
  <c r="C154" i="15"/>
  <c r="C155" i="15"/>
  <c r="C156" i="15"/>
  <c r="C157" i="15"/>
  <c r="C147" i="15"/>
  <c r="D133" i="15"/>
  <c r="E133" i="15" s="1"/>
  <c r="G133" i="15" s="1"/>
  <c r="D134" i="15"/>
  <c r="D135" i="15"/>
  <c r="D136" i="15"/>
  <c r="D137" i="15"/>
  <c r="D138" i="15"/>
  <c r="D139" i="15"/>
  <c r="D140" i="15"/>
  <c r="D141" i="15"/>
  <c r="D142" i="15"/>
  <c r="C133" i="15"/>
  <c r="C134" i="15"/>
  <c r="C135" i="15"/>
  <c r="C136" i="15"/>
  <c r="C137" i="15"/>
  <c r="C138" i="15"/>
  <c r="C139" i="15"/>
  <c r="C140" i="15"/>
  <c r="C141" i="15"/>
  <c r="C142" i="15"/>
  <c r="D118" i="15"/>
  <c r="D119" i="15"/>
  <c r="D120" i="15"/>
  <c r="D121" i="15"/>
  <c r="D122" i="15"/>
  <c r="D123" i="15"/>
  <c r="D124" i="15"/>
  <c r="D125" i="15"/>
  <c r="D126" i="15"/>
  <c r="D117" i="15"/>
  <c r="C118" i="15"/>
  <c r="C119" i="15"/>
  <c r="E119" i="15" s="1"/>
  <c r="G119" i="15" s="1"/>
  <c r="C120" i="15"/>
  <c r="C121" i="15"/>
  <c r="C122" i="15"/>
  <c r="C123" i="15"/>
  <c r="C124" i="15"/>
  <c r="E124" i="15" s="1"/>
  <c r="G124" i="15" s="1"/>
  <c r="C125" i="15"/>
  <c r="C126" i="15"/>
  <c r="C117" i="15"/>
  <c r="E117" i="15"/>
  <c r="G117" i="15" s="1"/>
  <c r="D103" i="15"/>
  <c r="D104" i="15"/>
  <c r="D105" i="15"/>
  <c r="D106" i="15"/>
  <c r="D108" i="15"/>
  <c r="D109" i="15"/>
  <c r="D110" i="15"/>
  <c r="D111" i="15"/>
  <c r="D112" i="15"/>
  <c r="D102" i="15"/>
  <c r="C103" i="15"/>
  <c r="E103" i="15" s="1"/>
  <c r="G103" i="15" s="1"/>
  <c r="C104" i="15"/>
  <c r="C105" i="15"/>
  <c r="C106" i="15"/>
  <c r="C108" i="15"/>
  <c r="E108" i="15" s="1"/>
  <c r="G108" i="15" s="1"/>
  <c r="C109" i="15"/>
  <c r="C110" i="15"/>
  <c r="C111" i="15"/>
  <c r="C112" i="15"/>
  <c r="E112" i="15" s="1"/>
  <c r="G112" i="15" s="1"/>
  <c r="C102" i="15"/>
  <c r="D88" i="15"/>
  <c r="D90" i="15"/>
  <c r="D93" i="15"/>
  <c r="D94" i="15"/>
  <c r="D95" i="15"/>
  <c r="D96" i="15"/>
  <c r="D97" i="15"/>
  <c r="D87" i="15"/>
  <c r="C88" i="15"/>
  <c r="E88" i="15" s="1"/>
  <c r="G88" i="15" s="1"/>
  <c r="C90" i="15"/>
  <c r="E90" i="15" s="1"/>
  <c r="G90" i="15" s="1"/>
  <c r="C93" i="15"/>
  <c r="E93" i="15" s="1"/>
  <c r="G93" i="15" s="1"/>
  <c r="C94" i="15"/>
  <c r="E94" i="15" s="1"/>
  <c r="G94" i="15" s="1"/>
  <c r="C95" i="15"/>
  <c r="C96" i="15"/>
  <c r="C97" i="15"/>
  <c r="E97" i="15" s="1"/>
  <c r="G97" i="15" s="1"/>
  <c r="C87" i="15"/>
  <c r="E87" i="15" s="1"/>
  <c r="G87" i="15" s="1"/>
  <c r="D72" i="15"/>
  <c r="D73" i="15"/>
  <c r="D75" i="15"/>
  <c r="D76" i="15"/>
  <c r="D77" i="15"/>
  <c r="D78" i="15"/>
  <c r="D80" i="15"/>
  <c r="D81" i="15"/>
  <c r="C72" i="15"/>
  <c r="E72" i="15" s="1"/>
  <c r="G72" i="15" s="1"/>
  <c r="C73" i="15"/>
  <c r="E73" i="15" s="1"/>
  <c r="G73" i="15" s="1"/>
  <c r="C75" i="15"/>
  <c r="C76" i="15"/>
  <c r="C77" i="15"/>
  <c r="E77" i="15" s="1"/>
  <c r="G77" i="15" s="1"/>
  <c r="C78" i="15"/>
  <c r="C80" i="15"/>
  <c r="C81" i="15"/>
  <c r="E139" i="15"/>
  <c r="G139" i="15" s="1"/>
  <c r="C232" i="13"/>
  <c r="D232" i="13"/>
  <c r="S14" i="14"/>
  <c r="C118" i="13"/>
  <c r="D118" i="13"/>
  <c r="S17" i="14"/>
  <c r="S18" i="14"/>
  <c r="F19" i="14"/>
  <c r="D20" i="14"/>
  <c r="F20" i="14"/>
  <c r="S20" i="14"/>
  <c r="C210" i="13"/>
  <c r="D210" i="13"/>
  <c r="D21" i="14"/>
  <c r="F21" i="14"/>
  <c r="S21" i="14"/>
  <c r="D22" i="14"/>
  <c r="F22" i="14"/>
  <c r="S22" i="14"/>
  <c r="D23" i="14"/>
  <c r="F23" i="14"/>
  <c r="S23" i="14"/>
  <c r="D24" i="14"/>
  <c r="F24" i="14"/>
  <c r="S24" i="14"/>
  <c r="D25" i="14"/>
  <c r="F25" i="14"/>
  <c r="S25" i="14"/>
  <c r="D26" i="14"/>
  <c r="F26" i="14"/>
  <c r="S26" i="14"/>
  <c r="T26" i="14"/>
  <c r="D27" i="14"/>
  <c r="F27" i="14"/>
  <c r="S27" i="14"/>
  <c r="D28" i="14"/>
  <c r="F28" i="14"/>
  <c r="S28" i="14"/>
  <c r="D29" i="14"/>
  <c r="F29" i="14"/>
  <c r="S29" i="14"/>
  <c r="D30" i="14"/>
  <c r="F30" i="14"/>
  <c r="S30" i="14"/>
  <c r="T30" i="14"/>
  <c r="D31" i="14"/>
  <c r="F31" i="14"/>
  <c r="S31" i="14"/>
  <c r="D32" i="14"/>
  <c r="F32" i="14"/>
  <c r="S32" i="14"/>
  <c r="F33" i="14"/>
  <c r="S33" i="14"/>
  <c r="D26" i="4"/>
  <c r="H26" i="4"/>
  <c r="I26" i="4" s="1"/>
  <c r="D24" i="4"/>
  <c r="F24" i="4"/>
  <c r="S24" i="4"/>
  <c r="R24" i="4"/>
  <c r="S33" i="4"/>
  <c r="R33" i="4"/>
  <c r="D20" i="4"/>
  <c r="F20" i="4"/>
  <c r="F26" i="4"/>
  <c r="E27" i="8"/>
  <c r="G27" i="8"/>
  <c r="G25" i="8"/>
  <c r="E25" i="8"/>
  <c r="G21" i="8"/>
  <c r="E21" i="8"/>
  <c r="S25" i="4"/>
  <c r="S26" i="4"/>
  <c r="S27" i="4"/>
  <c r="S29" i="4"/>
  <c r="S30" i="4"/>
  <c r="R26" i="4"/>
  <c r="R27" i="4"/>
  <c r="R28" i="4"/>
  <c r="R29" i="4"/>
  <c r="R30" i="4"/>
  <c r="R31" i="4"/>
  <c r="R32" i="4"/>
  <c r="R14" i="4"/>
  <c r="R17" i="4"/>
  <c r="R18" i="4"/>
  <c r="R20" i="4"/>
  <c r="R21" i="4"/>
  <c r="R22" i="4"/>
  <c r="R23" i="4"/>
  <c r="R25" i="4"/>
  <c r="C267" i="13"/>
  <c r="D267" i="13"/>
  <c r="C268" i="13"/>
  <c r="D268" i="13"/>
  <c r="C266" i="13"/>
  <c r="D266" i="13"/>
  <c r="C260" i="13"/>
  <c r="D260" i="13"/>
  <c r="C261" i="13"/>
  <c r="D261" i="13"/>
  <c r="C259" i="13"/>
  <c r="D259" i="13"/>
  <c r="C253" i="13"/>
  <c r="D253" i="13"/>
  <c r="C252" i="13"/>
  <c r="D252" i="13"/>
  <c r="C246" i="13"/>
  <c r="D246" i="13"/>
  <c r="C247" i="13"/>
  <c r="D247" i="13"/>
  <c r="C245" i="13"/>
  <c r="E245" i="13" s="1"/>
  <c r="G245" i="13" s="1"/>
  <c r="D245" i="13"/>
  <c r="C239" i="13"/>
  <c r="D239" i="13"/>
  <c r="C240" i="13"/>
  <c r="D240" i="13"/>
  <c r="C238" i="13"/>
  <c r="D238" i="13"/>
  <c r="C233" i="13"/>
  <c r="E233" i="13" s="1"/>
  <c r="G233" i="13" s="1"/>
  <c r="D233" i="13"/>
  <c r="C231" i="13"/>
  <c r="D231" i="13"/>
  <c r="C225" i="13"/>
  <c r="E225" i="13" s="1"/>
  <c r="G225" i="13" s="1"/>
  <c r="D225" i="13"/>
  <c r="C226" i="13"/>
  <c r="D226" i="13"/>
  <c r="C218" i="13"/>
  <c r="E218" i="13" s="1"/>
  <c r="G218" i="13" s="1"/>
  <c r="D218" i="13"/>
  <c r="C217" i="13"/>
  <c r="D217" i="13"/>
  <c r="B150" i="10"/>
  <c r="E150" i="10" s="1"/>
  <c r="D202" i="13"/>
  <c r="C192" i="13"/>
  <c r="C193" i="13"/>
  <c r="D193" i="13"/>
  <c r="C194" i="13"/>
  <c r="D194" i="13"/>
  <c r="C195" i="13"/>
  <c r="E195" i="13" s="1"/>
  <c r="G195" i="13" s="1"/>
  <c r="D195" i="13"/>
  <c r="C196" i="13"/>
  <c r="D196" i="13"/>
  <c r="C197" i="13"/>
  <c r="D197" i="13"/>
  <c r="C198" i="13"/>
  <c r="D198" i="13"/>
  <c r="E198" i="13" s="1"/>
  <c r="G198" i="13" s="1"/>
  <c r="C199" i="13"/>
  <c r="D199" i="13"/>
  <c r="C200" i="13"/>
  <c r="D200" i="13"/>
  <c r="C201" i="13"/>
  <c r="D201" i="13"/>
  <c r="C202" i="13"/>
  <c r="D192" i="13"/>
  <c r="C178" i="13"/>
  <c r="E178" i="13" s="1"/>
  <c r="G178" i="13" s="1"/>
  <c r="D178" i="13"/>
  <c r="C179" i="13"/>
  <c r="D179" i="13"/>
  <c r="C180" i="13"/>
  <c r="E180" i="13" s="1"/>
  <c r="G180" i="13" s="1"/>
  <c r="D180" i="13"/>
  <c r="C181" i="13"/>
  <c r="D181" i="13"/>
  <c r="C182" i="13"/>
  <c r="D182" i="13"/>
  <c r="C183" i="13"/>
  <c r="D183" i="13"/>
  <c r="C184" i="13"/>
  <c r="D184" i="13"/>
  <c r="C185" i="13"/>
  <c r="D185" i="13"/>
  <c r="C186" i="13"/>
  <c r="E186" i="13" s="1"/>
  <c r="G186" i="13" s="1"/>
  <c r="D186" i="13"/>
  <c r="C187" i="13"/>
  <c r="D187" i="13"/>
  <c r="C177" i="13"/>
  <c r="D177" i="13"/>
  <c r="C163" i="13"/>
  <c r="D163" i="13"/>
  <c r="C164" i="13"/>
  <c r="D164" i="13"/>
  <c r="C165" i="13"/>
  <c r="D165" i="13"/>
  <c r="C166" i="13"/>
  <c r="D166" i="13"/>
  <c r="C167" i="13"/>
  <c r="D167" i="13"/>
  <c r="C168" i="13"/>
  <c r="D168" i="13"/>
  <c r="C169" i="13"/>
  <c r="D169" i="13"/>
  <c r="C170" i="13"/>
  <c r="D170" i="13"/>
  <c r="C171" i="13"/>
  <c r="E171" i="13"/>
  <c r="G171" i="13" s="1"/>
  <c r="D171" i="13"/>
  <c r="C172" i="13"/>
  <c r="D172" i="13"/>
  <c r="C162" i="13"/>
  <c r="D162" i="13"/>
  <c r="C148" i="13"/>
  <c r="D148" i="13"/>
  <c r="C149" i="13"/>
  <c r="D149" i="13"/>
  <c r="C150" i="13"/>
  <c r="D150" i="13"/>
  <c r="C151" i="13"/>
  <c r="E151" i="13" s="1"/>
  <c r="G151" i="13" s="1"/>
  <c r="D151" i="13"/>
  <c r="C152" i="13"/>
  <c r="D152" i="13"/>
  <c r="C153" i="13"/>
  <c r="D153" i="13"/>
  <c r="C154" i="13"/>
  <c r="D154" i="13"/>
  <c r="C155" i="13"/>
  <c r="D155" i="13"/>
  <c r="C156" i="13"/>
  <c r="D156" i="13"/>
  <c r="C157" i="13"/>
  <c r="E157" i="13" s="1"/>
  <c r="G157" i="13" s="1"/>
  <c r="D157" i="13"/>
  <c r="C147" i="13"/>
  <c r="D147" i="13"/>
  <c r="C133" i="13"/>
  <c r="D133" i="13"/>
  <c r="C134" i="13"/>
  <c r="D134" i="13"/>
  <c r="C135" i="13"/>
  <c r="E135" i="13" s="1"/>
  <c r="G135" i="13" s="1"/>
  <c r="D135" i="13"/>
  <c r="C136" i="13"/>
  <c r="D136" i="13"/>
  <c r="C137" i="13"/>
  <c r="D137" i="13"/>
  <c r="C138" i="13"/>
  <c r="D138" i="13"/>
  <c r="C139" i="13"/>
  <c r="D139" i="13"/>
  <c r="C140" i="13"/>
  <c r="D140" i="13"/>
  <c r="C141" i="13"/>
  <c r="D141" i="13"/>
  <c r="C142" i="13"/>
  <c r="D142" i="13"/>
  <c r="C119" i="13"/>
  <c r="D119" i="13"/>
  <c r="C120" i="13"/>
  <c r="D120" i="13"/>
  <c r="C121" i="13"/>
  <c r="D121" i="13"/>
  <c r="C122" i="13"/>
  <c r="D122" i="13"/>
  <c r="C123" i="13"/>
  <c r="D123" i="13"/>
  <c r="C124" i="13"/>
  <c r="D124" i="13"/>
  <c r="C125" i="13"/>
  <c r="D125" i="13"/>
  <c r="C126" i="13"/>
  <c r="D126" i="13"/>
  <c r="C117" i="13"/>
  <c r="D117" i="13"/>
  <c r="C103" i="13"/>
  <c r="D103" i="13"/>
  <c r="C104" i="13"/>
  <c r="D104" i="13"/>
  <c r="C105" i="13"/>
  <c r="D105" i="13"/>
  <c r="C106" i="13"/>
  <c r="D106" i="13"/>
  <c r="C108" i="13"/>
  <c r="D108" i="13"/>
  <c r="C109" i="13"/>
  <c r="D109" i="13"/>
  <c r="C110" i="13"/>
  <c r="D110" i="13"/>
  <c r="C111" i="13"/>
  <c r="D111" i="13"/>
  <c r="C112" i="13"/>
  <c r="D112" i="13"/>
  <c r="E112" i="13" s="1"/>
  <c r="G112" i="13" s="1"/>
  <c r="C102" i="13"/>
  <c r="D102" i="13"/>
  <c r="C87" i="13"/>
  <c r="D87" i="13"/>
  <c r="C97" i="13"/>
  <c r="C88" i="13"/>
  <c r="D88" i="13"/>
  <c r="C90" i="13"/>
  <c r="D90" i="13"/>
  <c r="C94" i="13"/>
  <c r="D94" i="13"/>
  <c r="C95" i="13"/>
  <c r="D95" i="13"/>
  <c r="C96" i="13"/>
  <c r="D96" i="13"/>
  <c r="D97" i="13"/>
  <c r="C81" i="13"/>
  <c r="D81" i="13"/>
  <c r="C72" i="13"/>
  <c r="D72" i="13"/>
  <c r="C73" i="13"/>
  <c r="D73" i="13"/>
  <c r="C75" i="13"/>
  <c r="D75" i="13"/>
  <c r="C76" i="13"/>
  <c r="D76" i="13"/>
  <c r="C77" i="13"/>
  <c r="D77" i="13"/>
  <c r="C78" i="13"/>
  <c r="D78" i="13"/>
  <c r="C80" i="13"/>
  <c r="D80" i="13"/>
  <c r="B94" i="10"/>
  <c r="E94" i="10" s="1"/>
  <c r="D19" i="4"/>
  <c r="H20" i="4"/>
  <c r="H21" i="4"/>
  <c r="H22" i="4"/>
  <c r="H23" i="4"/>
  <c r="H24" i="4"/>
  <c r="I24" i="4" s="1"/>
  <c r="H25" i="4"/>
  <c r="I25" i="4" s="1"/>
  <c r="H27" i="4"/>
  <c r="I27" i="4" s="1"/>
  <c r="H28" i="4"/>
  <c r="I28" i="4" s="1"/>
  <c r="H29" i="4"/>
  <c r="I29" i="4" s="1"/>
  <c r="H30" i="4"/>
  <c r="I30" i="4" s="1"/>
  <c r="H31" i="4"/>
  <c r="I31" i="4" s="1"/>
  <c r="H32" i="4"/>
  <c r="I32" i="4" s="1"/>
  <c r="H33" i="4"/>
  <c r="I33" i="4" s="1"/>
  <c r="D33" i="4"/>
  <c r="F19" i="4"/>
  <c r="F21" i="4"/>
  <c r="F22" i="4"/>
  <c r="F23" i="4"/>
  <c r="F25" i="4"/>
  <c r="F27" i="4"/>
  <c r="F28" i="4"/>
  <c r="F29" i="4"/>
  <c r="F30" i="4"/>
  <c r="F31" i="4"/>
  <c r="F32" i="4"/>
  <c r="F33" i="4"/>
  <c r="D21" i="4"/>
  <c r="D22" i="4"/>
  <c r="D23" i="4"/>
  <c r="D25" i="4"/>
  <c r="D27" i="4"/>
  <c r="D28" i="4"/>
  <c r="D29" i="4"/>
  <c r="D30" i="4"/>
  <c r="D31" i="4"/>
  <c r="D32" i="4"/>
  <c r="E20" i="8"/>
  <c r="E22" i="8"/>
  <c r="E23" i="8"/>
  <c r="E24" i="8"/>
  <c r="E26" i="8"/>
  <c r="E28" i="8"/>
  <c r="E29" i="8"/>
  <c r="E30" i="8"/>
  <c r="E31" i="8"/>
  <c r="E32" i="8"/>
  <c r="E33" i="8"/>
  <c r="E34" i="8"/>
  <c r="Y26" i="8"/>
  <c r="Y28" i="8"/>
  <c r="Y31" i="8"/>
  <c r="G23" i="8"/>
  <c r="G20" i="8"/>
  <c r="G22" i="8"/>
  <c r="G24" i="8"/>
  <c r="G26" i="8"/>
  <c r="G28" i="8"/>
  <c r="G29" i="8"/>
  <c r="G30" i="8"/>
  <c r="G31" i="8"/>
  <c r="G32" i="8"/>
  <c r="G33" i="8"/>
  <c r="G34" i="8"/>
  <c r="B146" i="10"/>
  <c r="B134" i="10"/>
  <c r="B129" i="10"/>
  <c r="B124" i="10"/>
  <c r="B119" i="10"/>
  <c r="E119" i="10"/>
  <c r="D119" i="10"/>
  <c r="B114" i="10"/>
  <c r="E114" i="10" s="1"/>
  <c r="B109" i="10"/>
  <c r="E109" i="10" s="1"/>
  <c r="B104" i="10"/>
  <c r="D104" i="10" s="1"/>
  <c r="B99" i="10"/>
  <c r="D99" i="10" s="1"/>
  <c r="B89" i="10"/>
  <c r="D89" i="10" s="1"/>
  <c r="L37" i="18"/>
  <c r="L33" i="18"/>
  <c r="L29" i="18"/>
  <c r="L25" i="18"/>
  <c r="L23" i="18"/>
  <c r="M33" i="18"/>
  <c r="M31" i="18"/>
  <c r="M29" i="18"/>
  <c r="M25" i="18"/>
  <c r="M23" i="18"/>
  <c r="Q11" i="14"/>
  <c r="AB20" i="4"/>
  <c r="AE20" i="4" s="1"/>
  <c r="X18" i="4"/>
  <c r="AA18" i="4" s="1"/>
  <c r="L33" i="4"/>
  <c r="M33" i="4" s="1"/>
  <c r="AB33" i="4"/>
  <c r="AB31" i="4"/>
  <c r="L29" i="4"/>
  <c r="M29" i="4" s="1"/>
  <c r="AB29" i="4"/>
  <c r="AC29" i="4" s="1"/>
  <c r="L27" i="4"/>
  <c r="M27" i="4" s="1"/>
  <c r="AB27" i="4"/>
  <c r="AE27" i="4" s="1"/>
  <c r="L19" i="4"/>
  <c r="M19" i="4" s="1"/>
  <c r="I19" i="14"/>
  <c r="L36" i="18"/>
  <c r="W29" i="8"/>
  <c r="AA29" i="8" s="1"/>
  <c r="W27" i="8"/>
  <c r="Z27" i="8" s="1"/>
  <c r="W21" i="8"/>
  <c r="W16" i="8"/>
  <c r="X16" i="8" s="1"/>
  <c r="R25" i="8"/>
  <c r="S25" i="8" s="1"/>
  <c r="T25" i="8" s="1"/>
  <c r="V25" i="8" s="1"/>
  <c r="M33" i="14"/>
  <c r="N33" i="14" s="1"/>
  <c r="X14" i="14"/>
  <c r="O33" i="14"/>
  <c r="P33" i="14" s="1"/>
  <c r="E108" i="13"/>
  <c r="G108" i="13" s="1"/>
  <c r="E141" i="13"/>
  <c r="G141" i="13" s="1"/>
  <c r="W18" i="8"/>
  <c r="X18" i="8" s="1"/>
  <c r="D150" i="10"/>
  <c r="F150" i="10" s="1"/>
  <c r="G151" i="10" s="1"/>
  <c r="N27" i="18"/>
  <c r="L22" i="18"/>
  <c r="M22" i="8"/>
  <c r="N22" i="8" s="1"/>
  <c r="O22" i="8" s="1"/>
  <c r="Q22" i="8" s="1"/>
  <c r="N21" i="18"/>
  <c r="L20" i="18"/>
  <c r="AF25" i="8"/>
  <c r="AG25" i="8" s="1"/>
  <c r="I13" i="14"/>
  <c r="O19" i="14"/>
  <c r="P19" i="14" s="1"/>
  <c r="AC19" i="14"/>
  <c r="AF19" i="14" s="1"/>
  <c r="Y33" i="14"/>
  <c r="AB33" i="14" s="1"/>
  <c r="AC33" i="14"/>
  <c r="AF33" i="14" s="1"/>
  <c r="Q33" i="4"/>
  <c r="T33" i="4" s="1"/>
  <c r="N30" i="4"/>
  <c r="O30" i="4" s="1"/>
  <c r="Q25" i="4"/>
  <c r="V25" i="4" s="1"/>
  <c r="AC13" i="14"/>
  <c r="AF13" i="14" s="1"/>
  <c r="O23" i="14"/>
  <c r="P23" i="14" s="1"/>
  <c r="AC21" i="14"/>
  <c r="AF21" i="14" s="1"/>
  <c r="M21" i="14"/>
  <c r="N21" i="14" s="1"/>
  <c r="R27" i="14"/>
  <c r="W27" i="14" s="1"/>
  <c r="O21" i="14"/>
  <c r="P21" i="14" s="1"/>
  <c r="N19" i="18"/>
  <c r="R32" i="14"/>
  <c r="W32" i="14" s="1"/>
  <c r="R11" i="14"/>
  <c r="Q11" i="4"/>
  <c r="I10" i="4"/>
  <c r="Y12" i="14"/>
  <c r="I19" i="4"/>
  <c r="G13" i="17"/>
  <c r="I22" i="4"/>
  <c r="I23" i="4"/>
  <c r="I14" i="4"/>
  <c r="I20" i="4"/>
  <c r="G21" i="17"/>
  <c r="G15" i="17"/>
  <c r="G29" i="17"/>
  <c r="I16" i="4"/>
  <c r="I17" i="4"/>
  <c r="G6" i="17"/>
  <c r="G26" i="17"/>
  <c r="I21" i="4"/>
  <c r="G18" i="17"/>
  <c r="I18" i="4"/>
  <c r="G16" i="17"/>
  <c r="G10" i="17"/>
  <c r="G17" i="17"/>
  <c r="G27" i="17"/>
  <c r="I12" i="4"/>
  <c r="R19" i="14"/>
  <c r="I15" i="4"/>
  <c r="G7" i="17"/>
  <c r="G19" i="17"/>
  <c r="G23" i="17"/>
  <c r="G25" i="17"/>
  <c r="G5" i="17"/>
  <c r="G12" i="17"/>
  <c r="I13" i="4"/>
  <c r="J12" i="14"/>
  <c r="G24" i="17"/>
  <c r="G9" i="17"/>
  <c r="G11" i="17"/>
  <c r="J13" i="14"/>
  <c r="G8" i="17"/>
  <c r="G14" i="17"/>
  <c r="G20" i="17"/>
  <c r="G22" i="17"/>
  <c r="G28" i="17"/>
  <c r="G30" i="17"/>
  <c r="N30" i="18" l="1"/>
  <c r="M30" i="18"/>
  <c r="M30" i="14"/>
  <c r="N30" i="14" s="1"/>
  <c r="AC30" i="14"/>
  <c r="AD30" i="14" s="1"/>
  <c r="O24" i="14"/>
  <c r="P24" i="14" s="1"/>
  <c r="R24" i="14"/>
  <c r="AC24" i="14"/>
  <c r="E93" i="13"/>
  <c r="G93" i="13" s="1"/>
  <c r="AM33" i="8"/>
  <c r="AP33" i="8" s="1"/>
  <c r="AQ33" i="8" s="1"/>
  <c r="M33" i="8"/>
  <c r="N33" i="8" s="1"/>
  <c r="O33" i="8" s="1"/>
  <c r="Q33" i="8" s="1"/>
  <c r="AM25" i="8"/>
  <c r="M25" i="8"/>
  <c r="N25" i="8" s="1"/>
  <c r="O25" i="8" s="1"/>
  <c r="P25" i="8" s="1"/>
  <c r="AM21" i="8"/>
  <c r="R21" i="8"/>
  <c r="S21" i="8" s="1"/>
  <c r="T21" i="8" s="1"/>
  <c r="Q24" i="4"/>
  <c r="U24" i="4" s="1"/>
  <c r="L18" i="4"/>
  <c r="M18" i="4" s="1"/>
  <c r="M16" i="8"/>
  <c r="N16" i="8" s="1"/>
  <c r="O16" i="8" s="1"/>
  <c r="Q16" i="8" s="1"/>
  <c r="N26" i="4"/>
  <c r="O26" i="4" s="1"/>
  <c r="L30" i="18"/>
  <c r="N26" i="18"/>
  <c r="D94" i="10"/>
  <c r="M24" i="14"/>
  <c r="N24" i="14" s="1"/>
  <c r="R27" i="8"/>
  <c r="S27" i="8" s="1"/>
  <c r="E154" i="15"/>
  <c r="G154" i="15" s="1"/>
  <c r="E171" i="15"/>
  <c r="G171" i="15" s="1"/>
  <c r="E167" i="15"/>
  <c r="G167" i="15" s="1"/>
  <c r="E184" i="15"/>
  <c r="G184" i="15" s="1"/>
  <c r="E254" i="15"/>
  <c r="G254" i="15" s="1"/>
  <c r="M22" i="14"/>
  <c r="N22" i="14" s="1"/>
  <c r="O22" i="14"/>
  <c r="P22" i="14" s="1"/>
  <c r="I11" i="14"/>
  <c r="J11" i="14"/>
  <c r="Q26" i="4"/>
  <c r="U26" i="4" s="1"/>
  <c r="L26" i="4"/>
  <c r="M26" i="4" s="1"/>
  <c r="W22" i="4"/>
  <c r="L22" i="4"/>
  <c r="M22" i="4" s="1"/>
  <c r="N22" i="4"/>
  <c r="O22" i="4" s="1"/>
  <c r="AB22" i="4"/>
  <c r="M32" i="14"/>
  <c r="N32" i="14" s="1"/>
  <c r="N22" i="18"/>
  <c r="L26" i="18"/>
  <c r="E198" i="15"/>
  <c r="G198" i="15" s="1"/>
  <c r="E194" i="15"/>
  <c r="G194" i="15" s="1"/>
  <c r="Q30" i="4"/>
  <c r="T30" i="4" s="1"/>
  <c r="O30" i="14"/>
  <c r="P30" i="14" s="1"/>
  <c r="Y24" i="14"/>
  <c r="AB24" i="14" s="1"/>
  <c r="E99" i="10"/>
  <c r="F99" i="10" s="1"/>
  <c r="M28" i="14"/>
  <c r="N28" i="14" s="1"/>
  <c r="N18" i="4"/>
  <c r="O18" i="4" s="1"/>
  <c r="E124" i="10"/>
  <c r="D124" i="10"/>
  <c r="E199" i="13"/>
  <c r="G199" i="13" s="1"/>
  <c r="E197" i="13"/>
  <c r="G197" i="13" s="1"/>
  <c r="E253" i="13"/>
  <c r="G253" i="13" s="1"/>
  <c r="E122" i="15"/>
  <c r="G122" i="15" s="1"/>
  <c r="E141" i="15"/>
  <c r="G141" i="15" s="1"/>
  <c r="E232" i="15"/>
  <c r="G232" i="15" s="1"/>
  <c r="E91" i="15"/>
  <c r="G91" i="15" s="1"/>
  <c r="E181" i="13"/>
  <c r="G181" i="13" s="1"/>
  <c r="E226" i="13"/>
  <c r="G226" i="13" s="1"/>
  <c r="E238" i="13"/>
  <c r="G238" i="13" s="1"/>
  <c r="E111" i="15"/>
  <c r="G111" i="15" s="1"/>
  <c r="E106" i="15"/>
  <c r="G106" i="15" s="1"/>
  <c r="E126" i="15"/>
  <c r="G126" i="15" s="1"/>
  <c r="E118" i="15"/>
  <c r="G118" i="15" s="1"/>
  <c r="E72" i="13"/>
  <c r="G72" i="13" s="1"/>
  <c r="E138" i="13"/>
  <c r="G138" i="13" s="1"/>
  <c r="E148" i="13"/>
  <c r="G148" i="13" s="1"/>
  <c r="E172" i="13"/>
  <c r="G172" i="13" s="1"/>
  <c r="E118" i="13"/>
  <c r="G118" i="13" s="1"/>
  <c r="E110" i="15"/>
  <c r="G110" i="15" s="1"/>
  <c r="E140" i="15"/>
  <c r="G140" i="15" s="1"/>
  <c r="E136" i="15"/>
  <c r="G136" i="15" s="1"/>
  <c r="E156" i="15"/>
  <c r="G156" i="15" s="1"/>
  <c r="E152" i="15"/>
  <c r="G152" i="15" s="1"/>
  <c r="E148" i="15"/>
  <c r="G148" i="15" s="1"/>
  <c r="E162" i="15"/>
  <c r="G162" i="15" s="1"/>
  <c r="E178" i="15"/>
  <c r="G178" i="15" s="1"/>
  <c r="E200" i="15"/>
  <c r="G200" i="15" s="1"/>
  <c r="E196" i="15"/>
  <c r="G196" i="15" s="1"/>
  <c r="E199" i="15"/>
  <c r="G199" i="15" s="1"/>
  <c r="E252" i="15"/>
  <c r="G252" i="15" s="1"/>
  <c r="X24" i="14"/>
  <c r="AE22" i="14"/>
  <c r="AE12" i="14"/>
  <c r="N37" i="18"/>
  <c r="N35" i="18"/>
  <c r="N29" i="18"/>
  <c r="L27" i="18"/>
  <c r="N25" i="18"/>
  <c r="W29" i="4"/>
  <c r="AF33" i="8"/>
  <c r="AG33" i="8" s="1"/>
  <c r="AF16" i="8"/>
  <c r="D129" i="10"/>
  <c r="E129" i="10"/>
  <c r="D109" i="10"/>
  <c r="F109" i="10" s="1"/>
  <c r="D114" i="10"/>
  <c r="F114" i="10" s="1"/>
  <c r="E134" i="10"/>
  <c r="D134" i="10"/>
  <c r="E163" i="13"/>
  <c r="G163" i="13" s="1"/>
  <c r="J28" i="14"/>
  <c r="D84" i="10"/>
  <c r="E84" i="10"/>
  <c r="E71" i="15"/>
  <c r="G71" i="15" s="1"/>
  <c r="W30" i="8"/>
  <c r="Z30" i="8" s="1"/>
  <c r="Y30" i="8"/>
  <c r="AE14" i="14"/>
  <c r="Q28" i="14"/>
  <c r="X28" i="14"/>
  <c r="T28" i="14"/>
  <c r="E78" i="13"/>
  <c r="G78" i="13" s="1"/>
  <c r="E73" i="13"/>
  <c r="G73" i="13" s="1"/>
  <c r="E81" i="13"/>
  <c r="G81" i="13" s="1"/>
  <c r="E97" i="13"/>
  <c r="G97" i="13" s="1"/>
  <c r="E87" i="13"/>
  <c r="G87" i="13" s="1"/>
  <c r="E111" i="13"/>
  <c r="G111" i="13" s="1"/>
  <c r="E110" i="13"/>
  <c r="G110" i="13" s="1"/>
  <c r="E106" i="13"/>
  <c r="G106" i="13" s="1"/>
  <c r="E105" i="13"/>
  <c r="G105" i="13" s="1"/>
  <c r="E103" i="13"/>
  <c r="G103" i="13" s="1"/>
  <c r="E117" i="13"/>
  <c r="G117" i="13" s="1"/>
  <c r="E126" i="13"/>
  <c r="G126" i="13" s="1"/>
  <c r="E122" i="13"/>
  <c r="G122" i="13" s="1"/>
  <c r="E119" i="13"/>
  <c r="G119" i="13" s="1"/>
  <c r="E142" i="13"/>
  <c r="G142" i="13" s="1"/>
  <c r="E140" i="13"/>
  <c r="G140" i="13" s="1"/>
  <c r="E137" i="13"/>
  <c r="G137" i="13" s="1"/>
  <c r="E133" i="13"/>
  <c r="G133" i="13" s="1"/>
  <c r="E155" i="13"/>
  <c r="G155" i="13" s="1"/>
  <c r="E167" i="13"/>
  <c r="G167" i="13" s="1"/>
  <c r="E164" i="13"/>
  <c r="G164" i="13" s="1"/>
  <c r="E259" i="13"/>
  <c r="G259" i="13" s="1"/>
  <c r="E142" i="15"/>
  <c r="G142" i="15" s="1"/>
  <c r="E166" i="15"/>
  <c r="G166" i="15" s="1"/>
  <c r="E164" i="15"/>
  <c r="G164" i="15" s="1"/>
  <c r="E185" i="15"/>
  <c r="G185" i="15" s="1"/>
  <c r="E183" i="15"/>
  <c r="G183" i="15" s="1"/>
  <c r="E181" i="15"/>
  <c r="G181" i="15" s="1"/>
  <c r="E179" i="15"/>
  <c r="G179" i="15" s="1"/>
  <c r="E233" i="15"/>
  <c r="G233" i="15" s="1"/>
  <c r="E245" i="15"/>
  <c r="G245" i="15" s="1"/>
  <c r="E247" i="15"/>
  <c r="G247" i="15" s="1"/>
  <c r="E259" i="15"/>
  <c r="G259" i="15" s="1"/>
  <c r="E266" i="15"/>
  <c r="G266" i="15" s="1"/>
  <c r="E268" i="15"/>
  <c r="G268" i="15" s="1"/>
  <c r="E211" i="15"/>
  <c r="G211" i="15" s="1"/>
  <c r="E74" i="13"/>
  <c r="G74" i="13" s="1"/>
  <c r="E238" i="15"/>
  <c r="G238" i="15" s="1"/>
  <c r="E127" i="13"/>
  <c r="G127" i="13" s="1"/>
  <c r="E132" i="13"/>
  <c r="G132" i="13" s="1"/>
  <c r="AO24" i="8"/>
  <c r="AO22" i="8"/>
  <c r="AO20" i="8"/>
  <c r="AO13" i="8"/>
  <c r="AD22" i="4"/>
  <c r="AD20" i="4"/>
  <c r="AD12" i="4"/>
  <c r="N23" i="18"/>
  <c r="AO16" i="8"/>
  <c r="AE13" i="14"/>
  <c r="E212" i="15"/>
  <c r="G212" i="15" s="1"/>
  <c r="AD18" i="4"/>
  <c r="L21" i="18"/>
  <c r="W31" i="4"/>
  <c r="L24" i="4"/>
  <c r="M24" i="4" s="1"/>
  <c r="W15" i="4"/>
  <c r="E224" i="15"/>
  <c r="G224" i="15" s="1"/>
  <c r="E109" i="15"/>
  <c r="G109" i="15" s="1"/>
  <c r="G116" i="10"/>
  <c r="F94" i="10"/>
  <c r="F129" i="10"/>
  <c r="E153" i="13"/>
  <c r="G153" i="13" s="1"/>
  <c r="E152" i="13"/>
  <c r="G152" i="13" s="1"/>
  <c r="E150" i="13"/>
  <c r="G150" i="13" s="1"/>
  <c r="E168" i="13"/>
  <c r="G168" i="13" s="1"/>
  <c r="E187" i="13"/>
  <c r="G187" i="13" s="1"/>
  <c r="E182" i="13"/>
  <c r="G182" i="13" s="1"/>
  <c r="E196" i="13"/>
  <c r="G196" i="13" s="1"/>
  <c r="E193" i="13"/>
  <c r="G193" i="13" s="1"/>
  <c r="E268" i="13"/>
  <c r="G268" i="13" s="1"/>
  <c r="E96" i="15"/>
  <c r="G96" i="15" s="1"/>
  <c r="E125" i="15"/>
  <c r="G125" i="15" s="1"/>
  <c r="E123" i="15"/>
  <c r="G123" i="15" s="1"/>
  <c r="E121" i="15"/>
  <c r="G121" i="15" s="1"/>
  <c r="E155" i="15"/>
  <c r="G155" i="15" s="1"/>
  <c r="E151" i="15"/>
  <c r="G151" i="15" s="1"/>
  <c r="E172" i="15"/>
  <c r="G172" i="15" s="1"/>
  <c r="E186" i="15"/>
  <c r="G186" i="15" s="1"/>
  <c r="E195" i="15"/>
  <c r="G195" i="15" s="1"/>
  <c r="E210" i="15"/>
  <c r="G210" i="15" s="1"/>
  <c r="E253" i="15"/>
  <c r="G253" i="15" s="1"/>
  <c r="E74" i="15"/>
  <c r="G74" i="15" s="1"/>
  <c r="E211" i="13"/>
  <c r="G211" i="13" s="1"/>
  <c r="E219" i="15"/>
  <c r="G219" i="15" s="1"/>
  <c r="E219" i="13"/>
  <c r="G219" i="13" s="1"/>
  <c r="E127" i="15"/>
  <c r="G127" i="15" s="1"/>
  <c r="E91" i="13"/>
  <c r="G91" i="13" s="1"/>
  <c r="E79" i="15"/>
  <c r="G79" i="15" s="1"/>
  <c r="E89" i="13"/>
  <c r="G89" i="13" s="1"/>
  <c r="E224" i="13"/>
  <c r="G224" i="13" s="1"/>
  <c r="E92" i="13"/>
  <c r="G92" i="13" s="1"/>
  <c r="W27" i="4"/>
  <c r="D146" i="10"/>
  <c r="F146" i="10" s="1"/>
  <c r="G146" i="10" s="1"/>
  <c r="E146" i="10"/>
  <c r="E156" i="13"/>
  <c r="G156" i="13" s="1"/>
  <c r="E247" i="13"/>
  <c r="G247" i="13" s="1"/>
  <c r="E102" i="15"/>
  <c r="G102" i="15" s="1"/>
  <c r="E138" i="15"/>
  <c r="G138" i="15" s="1"/>
  <c r="AI25" i="8"/>
  <c r="AJ25" i="8" s="1"/>
  <c r="AK25" i="8" s="1"/>
  <c r="E89" i="10"/>
  <c r="F89" i="10" s="1"/>
  <c r="E104" i="10"/>
  <c r="F104" i="10" s="1"/>
  <c r="F119" i="10"/>
  <c r="G121" i="10" s="1"/>
  <c r="E123" i="13"/>
  <c r="G123" i="13" s="1"/>
  <c r="E210" i="13"/>
  <c r="G210" i="13" s="1"/>
  <c r="E134" i="15"/>
  <c r="G134" i="15" s="1"/>
  <c r="E231" i="15"/>
  <c r="G231" i="15" s="1"/>
  <c r="D142" i="10"/>
  <c r="E142" i="10"/>
  <c r="E157" i="15"/>
  <c r="G157" i="15" s="1"/>
  <c r="E153" i="15"/>
  <c r="G153" i="15" s="1"/>
  <c r="E149" i="15"/>
  <c r="G149" i="15" s="1"/>
  <c r="E180" i="15"/>
  <c r="G180" i="15" s="1"/>
  <c r="E96" i="13"/>
  <c r="G96" i="13" s="1"/>
  <c r="E94" i="13"/>
  <c r="G94" i="13" s="1"/>
  <c r="E88" i="13"/>
  <c r="G88" i="13" s="1"/>
  <c r="E125" i="13"/>
  <c r="G125" i="13" s="1"/>
  <c r="E139" i="13"/>
  <c r="G139" i="13" s="1"/>
  <c r="E134" i="13"/>
  <c r="G134" i="13" s="1"/>
  <c r="E147" i="13"/>
  <c r="G147" i="13" s="1"/>
  <c r="E162" i="13"/>
  <c r="G162" i="13" s="1"/>
  <c r="E170" i="13"/>
  <c r="G170" i="13" s="1"/>
  <c r="E165" i="13"/>
  <c r="G165" i="13" s="1"/>
  <c r="E177" i="13"/>
  <c r="G177" i="13" s="1"/>
  <c r="E185" i="13"/>
  <c r="G185" i="13" s="1"/>
  <c r="E183" i="13"/>
  <c r="G183" i="13" s="1"/>
  <c r="E201" i="13"/>
  <c r="G201" i="13" s="1"/>
  <c r="E217" i="13"/>
  <c r="G217" i="13" s="1"/>
  <c r="E240" i="13"/>
  <c r="G240" i="13" s="1"/>
  <c r="E252" i="13"/>
  <c r="G252" i="13" s="1"/>
  <c r="E261" i="13"/>
  <c r="G261" i="13" s="1"/>
  <c r="E266" i="13"/>
  <c r="G266" i="13" s="1"/>
  <c r="E267" i="13"/>
  <c r="G267" i="13" s="1"/>
  <c r="E232" i="13"/>
  <c r="G232" i="13" s="1"/>
  <c r="E81" i="15"/>
  <c r="G81" i="15" s="1"/>
  <c r="E76" i="15"/>
  <c r="G76" i="15" s="1"/>
  <c r="E170" i="15"/>
  <c r="G170" i="15" s="1"/>
  <c r="E163" i="15"/>
  <c r="G163" i="15" s="1"/>
  <c r="E187" i="15"/>
  <c r="G187" i="15" s="1"/>
  <c r="E201" i="15"/>
  <c r="G201" i="15" s="1"/>
  <c r="E246" i="15"/>
  <c r="G246" i="15" s="1"/>
  <c r="E107" i="13"/>
  <c r="G107" i="13" s="1"/>
  <c r="E107" i="15"/>
  <c r="G107" i="15" s="1"/>
  <c r="Q27" i="14"/>
  <c r="E89" i="15"/>
  <c r="G89" i="15" s="1"/>
  <c r="AO23" i="8"/>
  <c r="AD23" i="4"/>
  <c r="AD19" i="4"/>
  <c r="AE21" i="14"/>
  <c r="AO17" i="8"/>
  <c r="AO14" i="8"/>
  <c r="AD13" i="4"/>
  <c r="AO15" i="8"/>
  <c r="AD14" i="4"/>
  <c r="E75" i="13"/>
  <c r="G75" i="13" s="1"/>
  <c r="T31" i="14"/>
  <c r="T29" i="14"/>
  <c r="T27" i="14"/>
  <c r="T25" i="14"/>
  <c r="E104" i="15"/>
  <c r="G104" i="15" s="1"/>
  <c r="E182" i="15"/>
  <c r="G182" i="15" s="1"/>
  <c r="E193" i="15"/>
  <c r="G193" i="15" s="1"/>
  <c r="X21" i="14"/>
  <c r="P14" i="4"/>
  <c r="AE20" i="14"/>
  <c r="AO19" i="8"/>
  <c r="AE18" i="14"/>
  <c r="AE15" i="14"/>
  <c r="AD17" i="4"/>
  <c r="AD15" i="4"/>
  <c r="E80" i="13"/>
  <c r="G80" i="13" s="1"/>
  <c r="E109" i="13"/>
  <c r="G109" i="13" s="1"/>
  <c r="E124" i="13"/>
  <c r="G124" i="13" s="1"/>
  <c r="E149" i="13"/>
  <c r="G149" i="13" s="1"/>
  <c r="E169" i="13"/>
  <c r="G169" i="13" s="1"/>
  <c r="E166" i="13"/>
  <c r="G166" i="13" s="1"/>
  <c r="E184" i="13"/>
  <c r="G184" i="13" s="1"/>
  <c r="E202" i="13"/>
  <c r="G202" i="13" s="1"/>
  <c r="E200" i="13"/>
  <c r="G200" i="13" s="1"/>
  <c r="E192" i="13"/>
  <c r="G192" i="13" s="1"/>
  <c r="E231" i="13"/>
  <c r="G231" i="13" s="1"/>
  <c r="E239" i="13"/>
  <c r="G239" i="13" s="1"/>
  <c r="E246" i="13"/>
  <c r="G246" i="13" s="1"/>
  <c r="E260" i="13"/>
  <c r="G260" i="13" s="1"/>
  <c r="T33" i="14"/>
  <c r="E78" i="15"/>
  <c r="G78" i="15" s="1"/>
  <c r="E80" i="15"/>
  <c r="G80" i="15" s="1"/>
  <c r="E95" i="15"/>
  <c r="G95" i="15" s="1"/>
  <c r="E105" i="15"/>
  <c r="G105" i="15" s="1"/>
  <c r="E120" i="15"/>
  <c r="G120" i="15" s="1"/>
  <c r="E168" i="15"/>
  <c r="G168" i="15" s="1"/>
  <c r="E169" i="15"/>
  <c r="G169" i="15" s="1"/>
  <c r="E202" i="15"/>
  <c r="G202" i="15" s="1"/>
  <c r="E267" i="15"/>
  <c r="G267" i="15" s="1"/>
  <c r="X25" i="14"/>
  <c r="X19" i="14"/>
  <c r="E79" i="13"/>
  <c r="G79" i="13" s="1"/>
  <c r="E92" i="15"/>
  <c r="G92" i="15" s="1"/>
  <c r="AO21" i="8"/>
  <c r="AD21" i="4"/>
  <c r="W26" i="4"/>
  <c r="AE23" i="14"/>
  <c r="AE19" i="14"/>
  <c r="N31" i="18"/>
  <c r="AO18" i="8"/>
  <c r="AE16" i="14"/>
  <c r="AD16" i="4"/>
  <c r="L19" i="18"/>
  <c r="Y21" i="8"/>
  <c r="U19" i="14"/>
  <c r="T19" i="14"/>
  <c r="AH16" i="8"/>
  <c r="AI16" i="8"/>
  <c r="AJ16" i="8" s="1"/>
  <c r="AK16" i="8" s="1"/>
  <c r="U25" i="8"/>
  <c r="R34" i="8"/>
  <c r="S34" i="8" s="1"/>
  <c r="T34" i="8" s="1"/>
  <c r="R30" i="14"/>
  <c r="W30" i="14" s="1"/>
  <c r="AD21" i="14"/>
  <c r="R31" i="8"/>
  <c r="S31" i="8" s="1"/>
  <c r="T31" i="8" s="1"/>
  <c r="AF26" i="8"/>
  <c r="AG26" i="8" s="1"/>
  <c r="R22" i="8"/>
  <c r="S22" i="8" s="1"/>
  <c r="T22" i="8" s="1"/>
  <c r="U22" i="8" s="1"/>
  <c r="I29" i="14"/>
  <c r="I27" i="14"/>
  <c r="I33" i="14"/>
  <c r="J32" i="14"/>
  <c r="J31" i="14"/>
  <c r="J30" i="14"/>
  <c r="J26" i="14"/>
  <c r="I21" i="14"/>
  <c r="R23" i="3"/>
  <c r="AM31" i="8"/>
  <c r="R25" i="14"/>
  <c r="W25" i="14" s="1"/>
  <c r="L30" i="4"/>
  <c r="M30" i="4" s="1"/>
  <c r="R33" i="8"/>
  <c r="S33" i="8" s="1"/>
  <c r="R31" i="3"/>
  <c r="AF20" i="8"/>
  <c r="AI20" i="8" s="1"/>
  <c r="AJ20" i="8" s="1"/>
  <c r="AL20" i="8" s="1"/>
  <c r="R19" i="8"/>
  <c r="S19" i="8" s="1"/>
  <c r="T19" i="8" s="1"/>
  <c r="V19" i="8" s="1"/>
  <c r="M18" i="8"/>
  <c r="N18" i="8" s="1"/>
  <c r="O18" i="8" s="1"/>
  <c r="P18" i="8" s="1"/>
  <c r="M27" i="14"/>
  <c r="N27" i="14" s="1"/>
  <c r="Q32" i="4"/>
  <c r="U32" i="4" s="1"/>
  <c r="N29" i="4"/>
  <c r="O29" i="4" s="1"/>
  <c r="X26" i="4"/>
  <c r="AA26" i="4" s="1"/>
  <c r="Y16" i="8"/>
  <c r="Z16" i="8"/>
  <c r="L14" i="4"/>
  <c r="M14" i="4" s="1"/>
  <c r="R13" i="8"/>
  <c r="S13" i="8" s="1"/>
  <c r="T13" i="8" s="1"/>
  <c r="U13" i="8" s="1"/>
  <c r="AC20" i="4"/>
  <c r="AE29" i="4"/>
  <c r="R30" i="3"/>
  <c r="R25" i="3"/>
  <c r="AS33" i="8"/>
  <c r="AR33" i="8"/>
  <c r="X22" i="8"/>
  <c r="AA22" i="8" s="1"/>
  <c r="AS20" i="8"/>
  <c r="AR20" i="8"/>
  <c r="AA27" i="8"/>
  <c r="AB27" i="8"/>
  <c r="AC27" i="8" s="1"/>
  <c r="AE27" i="8" s="1"/>
  <c r="AC31" i="4"/>
  <c r="AE31" i="4"/>
  <c r="AE33" i="4"/>
  <c r="AC33" i="4"/>
  <c r="P32" i="4"/>
  <c r="AI26" i="8"/>
  <c r="AJ26" i="8" s="1"/>
  <c r="AH26" i="8"/>
  <c r="AI33" i="8"/>
  <c r="AJ33" i="8" s="1"/>
  <c r="AK33" i="8" s="1"/>
  <c r="AM26" i="8"/>
  <c r="AP26" i="8" s="1"/>
  <c r="R26" i="8"/>
  <c r="S26" i="8" s="1"/>
  <c r="T26" i="8" s="1"/>
  <c r="AC31" i="14"/>
  <c r="AD31" i="14" s="1"/>
  <c r="M31" i="14"/>
  <c r="N31" i="14" s="1"/>
  <c r="O31" i="14"/>
  <c r="P31" i="14" s="1"/>
  <c r="M29" i="14"/>
  <c r="N29" i="14" s="1"/>
  <c r="O29" i="14"/>
  <c r="P29" i="14" s="1"/>
  <c r="Q23" i="14"/>
  <c r="X23" i="14"/>
  <c r="X17" i="14"/>
  <c r="Q17" i="14"/>
  <c r="W21" i="4"/>
  <c r="AB21" i="4"/>
  <c r="AE21" i="4" s="1"/>
  <c r="AH25" i="8"/>
  <c r="M24" i="8"/>
  <c r="N24" i="8" s="1"/>
  <c r="O24" i="8" s="1"/>
  <c r="Q24" i="8" s="1"/>
  <c r="AM22" i="8"/>
  <c r="AN22" i="8" s="1"/>
  <c r="L23" i="4"/>
  <c r="M23" i="4" s="1"/>
  <c r="Y22" i="8"/>
  <c r="I22" i="14"/>
  <c r="AN33" i="8"/>
  <c r="Y33" i="8"/>
  <c r="W33" i="8"/>
  <c r="AF31" i="8"/>
  <c r="W31" i="8"/>
  <c r="M31" i="8"/>
  <c r="N31" i="8" s="1"/>
  <c r="O31" i="8" s="1"/>
  <c r="Y29" i="8"/>
  <c r="R29" i="8"/>
  <c r="S29" i="8" s="1"/>
  <c r="T29" i="8" s="1"/>
  <c r="Y25" i="8"/>
  <c r="W25" i="8"/>
  <c r="W23" i="8"/>
  <c r="Y23" i="8" s="1"/>
  <c r="R23" i="8"/>
  <c r="S23" i="8" s="1"/>
  <c r="T23" i="8" s="1"/>
  <c r="U23" i="8" s="1"/>
  <c r="Y32" i="14"/>
  <c r="AB32" i="14" s="1"/>
  <c r="X32" i="14"/>
  <c r="Y30" i="14"/>
  <c r="AA30" i="14" s="1"/>
  <c r="Q30" i="14"/>
  <c r="X30" i="14"/>
  <c r="X26" i="14"/>
  <c r="Q26" i="14"/>
  <c r="Y25" i="14"/>
  <c r="Z25" i="14" s="1"/>
  <c r="AC25" i="14"/>
  <c r="Y19" i="14"/>
  <c r="Z19" i="14" s="1"/>
  <c r="M19" i="14"/>
  <c r="N19" i="14" s="1"/>
  <c r="Y17" i="14"/>
  <c r="AB17" i="14" s="1"/>
  <c r="X31" i="4"/>
  <c r="AA31" i="4" s="1"/>
  <c r="S31" i="4"/>
  <c r="P31" i="4"/>
  <c r="N28" i="4"/>
  <c r="O28" i="4" s="1"/>
  <c r="L28" i="4"/>
  <c r="M28" i="4" s="1"/>
  <c r="W28" i="4"/>
  <c r="AB28" i="4"/>
  <c r="AC28" i="4" s="1"/>
  <c r="X22" i="4"/>
  <c r="AA22" i="4" s="1"/>
  <c r="P22" i="4"/>
  <c r="I20" i="14"/>
  <c r="V34" i="8"/>
  <c r="U34" i="8"/>
  <c r="S32" i="4"/>
  <c r="L32" i="4"/>
  <c r="M32" i="4" s="1"/>
  <c r="N14" i="4"/>
  <c r="O14" i="4" s="1"/>
  <c r="W14" i="4"/>
  <c r="AF22" i="8"/>
  <c r="X27" i="8"/>
  <c r="AB14" i="4"/>
  <c r="AE14" i="4" s="1"/>
  <c r="AP21" i="8"/>
  <c r="AQ21" i="8" s="1"/>
  <c r="AS21" i="8" s="1"/>
  <c r="AN21" i="8"/>
  <c r="AP24" i="8"/>
  <c r="AQ24" i="8" s="1"/>
  <c r="AN24" i="8"/>
  <c r="W13" i="8"/>
  <c r="Y13" i="8" s="1"/>
  <c r="AC14" i="14"/>
  <c r="AD14" i="14" s="1"/>
  <c r="Y14" i="14"/>
  <c r="AB14" i="14" s="1"/>
  <c r="X28" i="4"/>
  <c r="Y28" i="4" s="1"/>
  <c r="P28" i="4"/>
  <c r="S28" i="4"/>
  <c r="AB25" i="4"/>
  <c r="AE25" i="4" s="1"/>
  <c r="L25" i="4"/>
  <c r="M25" i="4" s="1"/>
  <c r="AL25" i="8"/>
  <c r="AD33" i="14"/>
  <c r="Y21" i="14"/>
  <c r="AA21" i="14" s="1"/>
  <c r="AC29" i="14"/>
  <c r="AF29" i="14" s="1"/>
  <c r="AF24" i="8"/>
  <c r="AI24" i="8" s="1"/>
  <c r="AJ24" i="8" s="1"/>
  <c r="N25" i="4"/>
  <c r="O25" i="4" s="1"/>
  <c r="M13" i="8"/>
  <c r="N13" i="8" s="1"/>
  <c r="O13" i="8" s="1"/>
  <c r="J24" i="14"/>
  <c r="I24" i="14"/>
  <c r="I18" i="14"/>
  <c r="AN30" i="8"/>
  <c r="R26" i="3"/>
  <c r="I15" i="14"/>
  <c r="W17" i="8"/>
  <c r="M34" i="8"/>
  <c r="N34" i="8" s="1"/>
  <c r="O34" i="8" s="1"/>
  <c r="AF34" i="8"/>
  <c r="AF28" i="14"/>
  <c r="AD28" i="14"/>
  <c r="Q29" i="4"/>
  <c r="U29" i="4" s="1"/>
  <c r="X32" i="4"/>
  <c r="Y32" i="4" s="1"/>
  <c r="N31" i="4"/>
  <c r="O31" i="4" s="1"/>
  <c r="Q31" i="4"/>
  <c r="U31" i="4" s="1"/>
  <c r="L31" i="4"/>
  <c r="M31" i="4" s="1"/>
  <c r="Y26" i="14"/>
  <c r="Z26" i="14" s="1"/>
  <c r="Q27" i="4"/>
  <c r="V27" i="4" s="1"/>
  <c r="I23" i="14"/>
  <c r="AN16" i="8"/>
  <c r="M23" i="8"/>
  <c r="N23" i="8" s="1"/>
  <c r="O23" i="8" s="1"/>
  <c r="O25" i="14"/>
  <c r="P25" i="14" s="1"/>
  <c r="M18" i="14"/>
  <c r="N18" i="14" s="1"/>
  <c r="L16" i="4"/>
  <c r="M16" i="4" s="1"/>
  <c r="N12" i="4"/>
  <c r="O12" i="4" s="1"/>
  <c r="AP32" i="8"/>
  <c r="AQ32" i="8" s="1"/>
  <c r="AN32" i="8"/>
  <c r="AC27" i="4"/>
  <c r="AG20" i="8"/>
  <c r="M26" i="14"/>
  <c r="N26" i="14" s="1"/>
  <c r="J25" i="14"/>
  <c r="I25" i="14"/>
  <c r="AC32" i="4"/>
  <c r="Z25" i="8"/>
  <c r="AE19" i="4"/>
  <c r="AH20" i="8"/>
  <c r="AN20" i="8"/>
  <c r="AC18" i="14"/>
  <c r="AD18" i="14" s="1"/>
  <c r="AC18" i="4"/>
  <c r="AE18" i="4"/>
  <c r="N23" i="4"/>
  <c r="O23" i="4" s="1"/>
  <c r="N21" i="4"/>
  <c r="O21" i="4" s="1"/>
  <c r="AP23" i="8"/>
  <c r="AQ23" i="8" s="1"/>
  <c r="AN23" i="8"/>
  <c r="AB30" i="8"/>
  <c r="AC30" i="8" s="1"/>
  <c r="AA30" i="8"/>
  <c r="AE12" i="4"/>
  <c r="AC12" i="4"/>
  <c r="W13" i="4"/>
  <c r="R29" i="3"/>
  <c r="R22" i="3"/>
  <c r="M20" i="8"/>
  <c r="N20" i="8" s="1"/>
  <c r="O20" i="8" s="1"/>
  <c r="R29" i="14"/>
  <c r="U29" i="14" s="1"/>
  <c r="Y29" i="14"/>
  <c r="AB29" i="14" s="1"/>
  <c r="Y22" i="14"/>
  <c r="AB22" i="14" s="1"/>
  <c r="AC22" i="14"/>
  <c r="M15" i="14"/>
  <c r="N15" i="14" s="1"/>
  <c r="AC15" i="14"/>
  <c r="AD15" i="14" s="1"/>
  <c r="R26" i="14"/>
  <c r="W26" i="14" s="1"/>
  <c r="AC26" i="14"/>
  <c r="AD26" i="14" s="1"/>
  <c r="X20" i="4"/>
  <c r="AA20" i="4" s="1"/>
  <c r="P20" i="4"/>
  <c r="L20" i="4"/>
  <c r="M20" i="4" s="1"/>
  <c r="X11" i="4"/>
  <c r="AA11" i="4" s="1"/>
  <c r="P11" i="4"/>
  <c r="X30" i="8"/>
  <c r="R15" i="8"/>
  <c r="S15" i="8" s="1"/>
  <c r="T15" i="8" s="1"/>
  <c r="V15" i="8" s="1"/>
  <c r="AF29" i="8"/>
  <c r="AM29" i="8"/>
  <c r="AM27" i="8"/>
  <c r="AF27" i="8"/>
  <c r="Y27" i="14"/>
  <c r="Z27" i="14" s="1"/>
  <c r="Y23" i="14"/>
  <c r="AA23" i="14" s="1"/>
  <c r="M23" i="14"/>
  <c r="N23" i="14" s="1"/>
  <c r="X23" i="4"/>
  <c r="Y23" i="4" s="1"/>
  <c r="W23" i="4"/>
  <c r="X21" i="4"/>
  <c r="Y21" i="4" s="1"/>
  <c r="L21" i="4"/>
  <c r="M21" i="4" s="1"/>
  <c r="AF23" i="8"/>
  <c r="W34" i="8"/>
  <c r="M29" i="8"/>
  <c r="N29" i="8" s="1"/>
  <c r="O29" i="8" s="1"/>
  <c r="O27" i="14"/>
  <c r="P27" i="14" s="1"/>
  <c r="O26" i="14"/>
  <c r="P26" i="14" s="1"/>
  <c r="M16" i="14"/>
  <c r="M12" i="14"/>
  <c r="N12" i="14" s="1"/>
  <c r="R28" i="3"/>
  <c r="M25" i="14"/>
  <c r="N25" i="14" s="1"/>
  <c r="O32" i="14"/>
  <c r="P32" i="14" s="1"/>
  <c r="N27" i="4"/>
  <c r="O27" i="4" s="1"/>
  <c r="L15" i="4"/>
  <c r="M15" i="4" s="1"/>
  <c r="R27" i="3"/>
  <c r="R24" i="3"/>
  <c r="AP13" i="8"/>
  <c r="AQ13" i="8" s="1"/>
  <c r="AS13" i="8" s="1"/>
  <c r="AN13" i="8"/>
  <c r="AP11" i="8"/>
  <c r="AQ11" i="8" s="1"/>
  <c r="AR11" i="8" s="1"/>
  <c r="AN11" i="8"/>
  <c r="U19" i="8"/>
  <c r="AQ16" i="8"/>
  <c r="AR16" i="8" s="1"/>
  <c r="L12" i="4"/>
  <c r="M12" i="4" s="1"/>
  <c r="M19" i="8"/>
  <c r="N19" i="8" s="1"/>
  <c r="O19" i="8" s="1"/>
  <c r="Q19" i="8" s="1"/>
  <c r="AF13" i="8"/>
  <c r="AG13" i="8" s="1"/>
  <c r="O18" i="14"/>
  <c r="P18" i="14" s="1"/>
  <c r="X16" i="4"/>
  <c r="AA16" i="4" s="1"/>
  <c r="AB15" i="4"/>
  <c r="AC15" i="4" s="1"/>
  <c r="Q13" i="14"/>
  <c r="X16" i="14"/>
  <c r="Q16" i="14"/>
  <c r="R17" i="8"/>
  <c r="S17" i="8" s="1"/>
  <c r="T17" i="8" s="1"/>
  <c r="V17" i="8" s="1"/>
  <c r="AA16" i="8"/>
  <c r="P16" i="8"/>
  <c r="O12" i="14"/>
  <c r="P12" i="14" s="1"/>
  <c r="R16" i="8"/>
  <c r="S16" i="8" s="1"/>
  <c r="T16" i="8" s="1"/>
  <c r="V16" i="8" s="1"/>
  <c r="Y14" i="8"/>
  <c r="AG16" i="8"/>
  <c r="Y18" i="14"/>
  <c r="AB18" i="14" s="1"/>
  <c r="O11" i="14"/>
  <c r="P11" i="14" s="1"/>
  <c r="X17" i="8"/>
  <c r="Q18" i="14"/>
  <c r="Q12" i="14"/>
  <c r="M14" i="8"/>
  <c r="N14" i="8" s="1"/>
  <c r="O14" i="8" s="1"/>
  <c r="P14" i="8" s="1"/>
  <c r="M17" i="14"/>
  <c r="N17" i="14" s="1"/>
  <c r="N13" i="4"/>
  <c r="O13" i="4" s="1"/>
  <c r="O13" i="14"/>
  <c r="P13" i="14" s="1"/>
  <c r="L13" i="4"/>
  <c r="M13" i="4" s="1"/>
  <c r="X13" i="4"/>
  <c r="Z13" i="4" s="1"/>
  <c r="Y13" i="14"/>
  <c r="AB13" i="14" s="1"/>
  <c r="M13" i="14"/>
  <c r="N13" i="14" s="1"/>
  <c r="X14" i="8"/>
  <c r="Z14" i="8" s="1"/>
  <c r="W12" i="4"/>
  <c r="P12" i="4"/>
  <c r="AF12" i="8"/>
  <c r="AH12" i="8" s="1"/>
  <c r="L11" i="4"/>
  <c r="M11" i="4" s="1"/>
  <c r="AF11" i="14"/>
  <c r="AD11" i="14"/>
  <c r="Y11" i="14"/>
  <c r="Z11" i="14" s="1"/>
  <c r="AM12" i="8"/>
  <c r="AP12" i="8" s="1"/>
  <c r="AQ12" i="8" s="1"/>
  <c r="M11" i="14"/>
  <c r="N11" i="14" s="1"/>
  <c r="Z18" i="8"/>
  <c r="Y18" i="8"/>
  <c r="AA18" i="8"/>
  <c r="AF18" i="8"/>
  <c r="AG18" i="8" s="1"/>
  <c r="R18" i="8"/>
  <c r="S18" i="8" s="1"/>
  <c r="T18" i="8" s="1"/>
  <c r="V18" i="8" s="1"/>
  <c r="O17" i="14"/>
  <c r="P17" i="14" s="1"/>
  <c r="AC17" i="14"/>
  <c r="AD17" i="14" s="1"/>
  <c r="AA17" i="8"/>
  <c r="N16" i="4"/>
  <c r="O16" i="4" s="1"/>
  <c r="P16" i="4"/>
  <c r="AE16" i="4"/>
  <c r="AC16" i="4"/>
  <c r="O16" i="14"/>
  <c r="P16" i="14" s="1"/>
  <c r="M17" i="8"/>
  <c r="N17" i="8" s="1"/>
  <c r="O17" i="8" s="1"/>
  <c r="Y16" i="14"/>
  <c r="AB16" i="14" s="1"/>
  <c r="W16" i="4"/>
  <c r="AC16" i="14"/>
  <c r="AF17" i="8"/>
  <c r="AH17" i="8" s="1"/>
  <c r="I16" i="14"/>
  <c r="X12" i="8"/>
  <c r="AA12" i="8" s="1"/>
  <c r="Z12" i="8"/>
  <c r="R12" i="8"/>
  <c r="S12" i="8" s="1"/>
  <c r="T12" i="8" s="1"/>
  <c r="V12" i="8" s="1"/>
  <c r="W11" i="4"/>
  <c r="M12" i="8"/>
  <c r="N12" i="8" s="1"/>
  <c r="O12" i="8" s="1"/>
  <c r="P12" i="8" s="1"/>
  <c r="Y12" i="8"/>
  <c r="N11" i="4"/>
  <c r="O11" i="4" s="1"/>
  <c r="AE10" i="4"/>
  <c r="AC10" i="4"/>
  <c r="O10" i="14"/>
  <c r="Q10" i="4"/>
  <c r="V10" i="4" s="1"/>
  <c r="B16" i="18"/>
  <c r="AN28" i="8"/>
  <c r="AP28" i="8"/>
  <c r="AP17" i="8"/>
  <c r="AN17" i="8"/>
  <c r="G120" i="10"/>
  <c r="T27" i="8"/>
  <c r="T33" i="8"/>
  <c r="P31" i="8"/>
  <c r="Q31" i="8"/>
  <c r="AP22" i="8"/>
  <c r="V21" i="8"/>
  <c r="U21" i="8"/>
  <c r="G119" i="10"/>
  <c r="AG24" i="8"/>
  <c r="G150" i="10"/>
  <c r="G147" i="10"/>
  <c r="E194" i="13"/>
  <c r="G194" i="13" s="1"/>
  <c r="G96" i="10"/>
  <c r="G131" i="10"/>
  <c r="AB25" i="8"/>
  <c r="AC25" i="8" s="1"/>
  <c r="AC14" i="4"/>
  <c r="AE22" i="4"/>
  <c r="AC22" i="4"/>
  <c r="E76" i="13"/>
  <c r="G76" i="13" s="1"/>
  <c r="E95" i="13"/>
  <c r="G95" i="13" s="1"/>
  <c r="E90" i="13"/>
  <c r="G90" i="13" s="1"/>
  <c r="E136" i="13"/>
  <c r="G136" i="13" s="1"/>
  <c r="E154" i="13"/>
  <c r="G154" i="13" s="1"/>
  <c r="E179" i="13"/>
  <c r="G179" i="13" s="1"/>
  <c r="R32" i="8"/>
  <c r="S32" i="8" s="1"/>
  <c r="T32" i="8" s="1"/>
  <c r="W32" i="8"/>
  <c r="M32" i="8"/>
  <c r="N32" i="8" s="1"/>
  <c r="O32" i="8" s="1"/>
  <c r="Q32" i="8" s="1"/>
  <c r="AF32" i="8"/>
  <c r="M15" i="8"/>
  <c r="N15" i="8" s="1"/>
  <c r="O15" i="8" s="1"/>
  <c r="W15" i="8"/>
  <c r="Y15" i="8" s="1"/>
  <c r="AF15" i="8"/>
  <c r="AD27" i="8"/>
  <c r="X29" i="8"/>
  <c r="AB29" i="8"/>
  <c r="AC29" i="8" s="1"/>
  <c r="E120" i="13"/>
  <c r="G120" i="13" s="1"/>
  <c r="Z29" i="8"/>
  <c r="X21" i="8"/>
  <c r="AA21" i="8" s="1"/>
  <c r="V31" i="8"/>
  <c r="U31" i="8"/>
  <c r="F124" i="10"/>
  <c r="E77" i="13"/>
  <c r="G77" i="13" s="1"/>
  <c r="E102" i="13"/>
  <c r="G102" i="13" s="1"/>
  <c r="E104" i="13"/>
  <c r="G104" i="13" s="1"/>
  <c r="E121" i="13"/>
  <c r="G121" i="13" s="1"/>
  <c r="E75" i="15"/>
  <c r="G75" i="15" s="1"/>
  <c r="M20" i="18"/>
  <c r="N20" i="18"/>
  <c r="X33" i="14"/>
  <c r="R33" i="14"/>
  <c r="W33" i="14" s="1"/>
  <c r="AG33" i="14" s="1"/>
  <c r="Q20" i="14"/>
  <c r="X20" i="14"/>
  <c r="Y20" i="14"/>
  <c r="AB20" i="14" s="1"/>
  <c r="O20" i="14"/>
  <c r="P20" i="14" s="1"/>
  <c r="Q15" i="14"/>
  <c r="Y15" i="14"/>
  <c r="AA15" i="14" s="1"/>
  <c r="X15" i="14"/>
  <c r="O15" i="14"/>
  <c r="P15" i="14" s="1"/>
  <c r="W33" i="4"/>
  <c r="P33" i="4"/>
  <c r="X33" i="4"/>
  <c r="Z33" i="4" s="1"/>
  <c r="N33" i="4"/>
  <c r="O33" i="4" s="1"/>
  <c r="X19" i="4"/>
  <c r="AA19" i="4" s="1"/>
  <c r="W19" i="4"/>
  <c r="P19" i="4"/>
  <c r="N19" i="4"/>
  <c r="O19" i="4" s="1"/>
  <c r="L17" i="4"/>
  <c r="M17" i="4" s="1"/>
  <c r="W17" i="4"/>
  <c r="P17" i="4"/>
  <c r="X17" i="4"/>
  <c r="Z17" i="4" s="1"/>
  <c r="N17" i="4"/>
  <c r="O17" i="4" s="1"/>
  <c r="AD13" i="14"/>
  <c r="E261" i="15"/>
  <c r="G261" i="15" s="1"/>
  <c r="M28" i="8"/>
  <c r="N28" i="8" s="1"/>
  <c r="O28" i="8" s="1"/>
  <c r="W28" i="8"/>
  <c r="AF28" i="8"/>
  <c r="R28" i="8"/>
  <c r="S28" i="8" s="1"/>
  <c r="T28" i="8" s="1"/>
  <c r="M26" i="8"/>
  <c r="N26" i="8" s="1"/>
  <c r="O26" i="8" s="1"/>
  <c r="W26" i="8"/>
  <c r="W24" i="8"/>
  <c r="Y24" i="8" s="1"/>
  <c r="R24" i="8"/>
  <c r="S24" i="8" s="1"/>
  <c r="T24" i="8" s="1"/>
  <c r="M21" i="8"/>
  <c r="N21" i="8" s="1"/>
  <c r="AF21" i="8"/>
  <c r="AF23" i="14"/>
  <c r="AD23" i="14"/>
  <c r="AF10" i="14"/>
  <c r="AD10" i="14"/>
  <c r="E165" i="15"/>
  <c r="G165" i="15" s="1"/>
  <c r="AP19" i="8"/>
  <c r="AN19" i="8"/>
  <c r="M14" i="14"/>
  <c r="N14" i="14" s="1"/>
  <c r="O14" i="14"/>
  <c r="P14" i="14" s="1"/>
  <c r="Q14" i="14"/>
  <c r="X15" i="4"/>
  <c r="AA15" i="4" s="1"/>
  <c r="P15" i="4"/>
  <c r="W10" i="4"/>
  <c r="P10" i="4"/>
  <c r="P18" i="4"/>
  <c r="W18" i="4"/>
  <c r="E137" i="15"/>
  <c r="G137" i="15" s="1"/>
  <c r="E135" i="15"/>
  <c r="G135" i="15" s="1"/>
  <c r="E150" i="15"/>
  <c r="G150" i="15" s="1"/>
  <c r="E177" i="15"/>
  <c r="G177" i="15" s="1"/>
  <c r="E225" i="15"/>
  <c r="G225" i="15" s="1"/>
  <c r="AF30" i="8"/>
  <c r="R30" i="8"/>
  <c r="S30" i="8" s="1"/>
  <c r="T30" i="8" s="1"/>
  <c r="M30" i="8"/>
  <c r="N30" i="8" s="1"/>
  <c r="O30" i="8" s="1"/>
  <c r="AE13" i="4"/>
  <c r="AC13" i="4"/>
  <c r="N24" i="4"/>
  <c r="O24" i="4" s="1"/>
  <c r="W24" i="4"/>
  <c r="X24" i="4"/>
  <c r="AA24" i="4" s="1"/>
  <c r="P24" i="4"/>
  <c r="E147" i="15"/>
  <c r="G147" i="15" s="1"/>
  <c r="E71" i="13"/>
  <c r="G71" i="13" s="1"/>
  <c r="Y31" i="14"/>
  <c r="Z31" i="14" s="1"/>
  <c r="X31" i="14"/>
  <c r="R31" i="14"/>
  <c r="W31" i="14" s="1"/>
  <c r="Y28" i="14"/>
  <c r="AB28" i="14" s="1"/>
  <c r="R28" i="14"/>
  <c r="W28" i="14" s="1"/>
  <c r="O28" i="14"/>
  <c r="P28" i="14" s="1"/>
  <c r="X30" i="4"/>
  <c r="AA30" i="4" s="1"/>
  <c r="W30" i="4"/>
  <c r="P30" i="4"/>
  <c r="E212" i="13"/>
  <c r="G212" i="13" s="1"/>
  <c r="W20" i="8"/>
  <c r="Y20" i="8" s="1"/>
  <c r="R20" i="8"/>
  <c r="S20" i="8" s="1"/>
  <c r="T20" i="8" s="1"/>
  <c r="W19" i="8"/>
  <c r="Y19" i="8" s="1"/>
  <c r="AF19" i="8"/>
  <c r="N32" i="4"/>
  <c r="O32" i="4" s="1"/>
  <c r="W32" i="4"/>
  <c r="X25" i="4"/>
  <c r="AA25" i="4" s="1"/>
  <c r="AF25" i="4" s="1"/>
  <c r="W25" i="4"/>
  <c r="L35" i="18"/>
  <c r="AN15" i="8"/>
  <c r="AP15" i="8"/>
  <c r="R14" i="8"/>
  <c r="S14" i="8" s="1"/>
  <c r="T14" i="8" s="1"/>
  <c r="AF14" i="8"/>
  <c r="AF27" i="14"/>
  <c r="AD27" i="14"/>
  <c r="AE17" i="4"/>
  <c r="AC17" i="4"/>
  <c r="N20" i="4"/>
  <c r="O20" i="4" s="1"/>
  <c r="W20" i="4"/>
  <c r="N36" i="18"/>
  <c r="N33" i="18"/>
  <c r="M24" i="18"/>
  <c r="M34" i="18"/>
  <c r="Q25" i="8"/>
  <c r="M28" i="18"/>
  <c r="N28" i="18"/>
  <c r="AQ30" i="8"/>
  <c r="AQ14" i="8"/>
  <c r="AD32" i="14"/>
  <c r="AF32" i="14"/>
  <c r="AD20" i="14"/>
  <c r="AF20" i="14"/>
  <c r="P27" i="8"/>
  <c r="AD19" i="14"/>
  <c r="P33" i="8"/>
  <c r="AE30" i="4"/>
  <c r="AE26" i="4"/>
  <c r="AN34" i="8"/>
  <c r="AP34" i="8"/>
  <c r="AF26" i="14"/>
  <c r="AE11" i="4"/>
  <c r="AC11" i="4"/>
  <c r="P22" i="8"/>
  <c r="AC24" i="4"/>
  <c r="AC25" i="4"/>
  <c r="AE23" i="4"/>
  <c r="AC23" i="4"/>
  <c r="N32" i="18"/>
  <c r="M32" i="18"/>
  <c r="AN14" i="8"/>
  <c r="AN25" i="8"/>
  <c r="AP25" i="8"/>
  <c r="AP18" i="8"/>
  <c r="AN18" i="8"/>
  <c r="L24" i="18"/>
  <c r="M27" i="18"/>
  <c r="M35" i="18"/>
  <c r="AF11" i="8"/>
  <c r="AH11" i="8" s="1"/>
  <c r="X10" i="4"/>
  <c r="AA10" i="4" s="1"/>
  <c r="AF12" i="14"/>
  <c r="AD12" i="14"/>
  <c r="B4" i="3"/>
  <c r="W11" i="8"/>
  <c r="AA11" i="8" s="1"/>
  <c r="S10" i="4"/>
  <c r="M10" i="14"/>
  <c r="N10" i="14" s="1"/>
  <c r="Y11" i="8"/>
  <c r="X10" i="14"/>
  <c r="Y10" i="14"/>
  <c r="AB10" i="14" s="1"/>
  <c r="R11" i="8"/>
  <c r="S11" i="8" s="1"/>
  <c r="T11" i="8" s="1"/>
  <c r="L10" i="4"/>
  <c r="M10" i="4" s="1"/>
  <c r="N10" i="4"/>
  <c r="O10" i="4" s="1"/>
  <c r="M11" i="8"/>
  <c r="N11" i="8" s="1"/>
  <c r="O11" i="8" s="1"/>
  <c r="U25" i="4"/>
  <c r="Z14" i="4"/>
  <c r="Z24" i="14"/>
  <c r="AA14" i="4"/>
  <c r="AA24" i="14"/>
  <c r="Z18" i="4"/>
  <c r="Y29" i="4"/>
  <c r="T25" i="4"/>
  <c r="V19" i="14"/>
  <c r="V24" i="4"/>
  <c r="U33" i="4"/>
  <c r="T26" i="4"/>
  <c r="AA33" i="14"/>
  <c r="Y18" i="4"/>
  <c r="U27" i="14"/>
  <c r="T28" i="4"/>
  <c r="V28" i="4"/>
  <c r="V27" i="14"/>
  <c r="Z29" i="4"/>
  <c r="Z12" i="14"/>
  <c r="AA12" i="14" s="1"/>
  <c r="AB12" i="14" s="1"/>
  <c r="Z33" i="14"/>
  <c r="V33" i="4"/>
  <c r="T11" i="4"/>
  <c r="S11" i="4"/>
  <c r="U11" i="4"/>
  <c r="V11" i="14"/>
  <c r="T11" i="14"/>
  <c r="U11" i="14"/>
  <c r="V24" i="14"/>
  <c r="U24" i="14"/>
  <c r="W24" i="14"/>
  <c r="V32" i="14"/>
  <c r="U32" i="14"/>
  <c r="Y27" i="4"/>
  <c r="AA27" i="4"/>
  <c r="Z27" i="4"/>
  <c r="R10" i="14"/>
  <c r="J10" i="14"/>
  <c r="X12" i="4"/>
  <c r="J18" i="14"/>
  <c r="Q13" i="4"/>
  <c r="R23" i="14"/>
  <c r="R22" i="14"/>
  <c r="Q22" i="4"/>
  <c r="Q15" i="4"/>
  <c r="Q23" i="4"/>
  <c r="R21" i="14"/>
  <c r="Q14" i="4"/>
  <c r="R15" i="14"/>
  <c r="R16" i="14"/>
  <c r="J14" i="14"/>
  <c r="Q21" i="4"/>
  <c r="R18" i="14"/>
  <c r="R13" i="14"/>
  <c r="J16" i="14"/>
  <c r="Q18" i="4"/>
  <c r="J17" i="14"/>
  <c r="J19" i="14"/>
  <c r="R14" i="14"/>
  <c r="Q12" i="4"/>
  <c r="R12" i="14"/>
  <c r="J20" i="14"/>
  <c r="R17" i="14"/>
  <c r="Q20" i="4"/>
  <c r="J23" i="14"/>
  <c r="J22" i="14"/>
  <c r="J15" i="14"/>
  <c r="Q19" i="4"/>
  <c r="Q17" i="4"/>
  <c r="J21" i="14"/>
  <c r="Q16" i="4"/>
  <c r="R20" i="14"/>
  <c r="AF30" i="14" l="1"/>
  <c r="T24" i="4"/>
  <c r="V26" i="4"/>
  <c r="U30" i="4"/>
  <c r="G110" i="10"/>
  <c r="G111" i="10"/>
  <c r="G109" i="10"/>
  <c r="G101" i="10"/>
  <c r="G100" i="10"/>
  <c r="G99" i="10"/>
  <c r="AH24" i="8"/>
  <c r="AF31" i="14"/>
  <c r="AD24" i="14"/>
  <c r="AF24" i="14"/>
  <c r="F142" i="10"/>
  <c r="F84" i="10"/>
  <c r="G85" i="10" s="1"/>
  <c r="F134" i="10"/>
  <c r="AG24" i="14"/>
  <c r="V30" i="4"/>
  <c r="AF30" i="4" s="1"/>
  <c r="AL33" i="8"/>
  <c r="X23" i="8"/>
  <c r="AH33" i="8"/>
  <c r="V22" i="8"/>
  <c r="AL16" i="8"/>
  <c r="V13" i="8"/>
  <c r="G115" i="10"/>
  <c r="G114" i="10"/>
  <c r="G84" i="10"/>
  <c r="Q18" i="8"/>
  <c r="U16" i="8"/>
  <c r="G94" i="10"/>
  <c r="G95" i="10"/>
  <c r="G130" i="10"/>
  <c r="G129" i="10"/>
  <c r="AB16" i="8"/>
  <c r="AC16" i="8" s="1"/>
  <c r="AD16" i="8" s="1"/>
  <c r="Y26" i="4"/>
  <c r="W19" i="14"/>
  <c r="T32" i="4"/>
  <c r="U30" i="14"/>
  <c r="V30" i="14"/>
  <c r="AK20" i="8"/>
  <c r="G91" i="10"/>
  <c r="G89" i="10"/>
  <c r="G90" i="10"/>
  <c r="G104" i="10"/>
  <c r="G105" i="10"/>
  <c r="G106" i="10"/>
  <c r="AB18" i="8"/>
  <c r="AC18" i="8" s="1"/>
  <c r="AD18" i="8" s="1"/>
  <c r="Z22" i="8"/>
  <c r="AB22" i="8" s="1"/>
  <c r="AC22" i="8" s="1"/>
  <c r="G143" i="10"/>
  <c r="G142" i="10"/>
  <c r="P24" i="8"/>
  <c r="S23" i="4"/>
  <c r="V23" i="14"/>
  <c r="T23" i="14"/>
  <c r="T22" i="4"/>
  <c r="S22" i="4"/>
  <c r="U22" i="4"/>
  <c r="U21" i="4"/>
  <c r="S21" i="4"/>
  <c r="U22" i="14"/>
  <c r="T22" i="14"/>
  <c r="V21" i="14"/>
  <c r="T21" i="14"/>
  <c r="S20" i="4"/>
  <c r="T20" i="4"/>
  <c r="U20" i="4"/>
  <c r="U20" i="14"/>
  <c r="T20" i="14"/>
  <c r="V20" i="14"/>
  <c r="Z21" i="8"/>
  <c r="AB21" i="8" s="1"/>
  <c r="AC21" i="8" s="1"/>
  <c r="P19" i="8"/>
  <c r="T18" i="4"/>
  <c r="S18" i="4"/>
  <c r="T18" i="14"/>
  <c r="S19" i="4"/>
  <c r="V32" i="4"/>
  <c r="V25" i="14"/>
  <c r="U25" i="14"/>
  <c r="Z26" i="4"/>
  <c r="U16" i="4"/>
  <c r="S16" i="4"/>
  <c r="U16" i="14"/>
  <c r="T16" i="14"/>
  <c r="U17" i="8"/>
  <c r="Z17" i="8"/>
  <c r="Y17" i="8"/>
  <c r="AF26" i="4"/>
  <c r="AP31" i="8"/>
  <c r="AQ31" i="8" s="1"/>
  <c r="AN31" i="8"/>
  <c r="T15" i="4"/>
  <c r="S15" i="4"/>
  <c r="T15" i="14"/>
  <c r="U15" i="14"/>
  <c r="V15" i="14"/>
  <c r="U14" i="14"/>
  <c r="T14" i="14"/>
  <c r="S14" i="4"/>
  <c r="AF14" i="14"/>
  <c r="Q14" i="8"/>
  <c r="U13" i="4"/>
  <c r="S13" i="4"/>
  <c r="T13" i="14"/>
  <c r="AA14" i="8"/>
  <c r="AB14" i="8" s="1"/>
  <c r="AC14" i="8" s="1"/>
  <c r="AB19" i="14"/>
  <c r="T29" i="4"/>
  <c r="Y11" i="4"/>
  <c r="V29" i="4"/>
  <c r="AF29" i="4" s="1"/>
  <c r="U14" i="4"/>
  <c r="Z14" i="14"/>
  <c r="U19" i="4"/>
  <c r="AA14" i="14"/>
  <c r="T14" i="4"/>
  <c r="T19" i="4"/>
  <c r="AA19" i="14"/>
  <c r="AA32" i="14"/>
  <c r="Y31" i="4"/>
  <c r="U12" i="14"/>
  <c r="T12" i="14"/>
  <c r="T12" i="4"/>
  <c r="S12" i="4"/>
  <c r="AA17" i="14"/>
  <c r="Z28" i="4"/>
  <c r="Z22" i="14"/>
  <c r="U27" i="4"/>
  <c r="Z21" i="4"/>
  <c r="AB30" i="14"/>
  <c r="AG30" i="14" s="1"/>
  <c r="Z32" i="14"/>
  <c r="Z32" i="4"/>
  <c r="Z21" i="14"/>
  <c r="V14" i="14"/>
  <c r="AA32" i="4"/>
  <c r="V31" i="4"/>
  <c r="AF31" i="4" s="1"/>
  <c r="T27" i="4"/>
  <c r="V16" i="14"/>
  <c r="AG32" i="14"/>
  <c r="AG12" i="8"/>
  <c r="AF27" i="4"/>
  <c r="Z30" i="14"/>
  <c r="T31" i="4"/>
  <c r="AB21" i="14"/>
  <c r="U23" i="14"/>
  <c r="V18" i="14"/>
  <c r="Z31" i="4"/>
  <c r="U29" i="8"/>
  <c r="V29" i="8"/>
  <c r="AI22" i="8"/>
  <c r="AJ22" i="8" s="1"/>
  <c r="AG22" i="8"/>
  <c r="U26" i="14"/>
  <c r="AS16" i="8"/>
  <c r="AI34" i="8"/>
  <c r="AJ34" i="8" s="1"/>
  <c r="AG34" i="8"/>
  <c r="AH34" i="8"/>
  <c r="AA28" i="4"/>
  <c r="AB25" i="14"/>
  <c r="AA29" i="14"/>
  <c r="Z22" i="4"/>
  <c r="X13" i="8"/>
  <c r="Z13" i="8" s="1"/>
  <c r="AN26" i="8"/>
  <c r="AG17" i="8"/>
  <c r="U15" i="8"/>
  <c r="AC21" i="4"/>
  <c r="AR21" i="8"/>
  <c r="AI18" i="8"/>
  <c r="AJ18" i="8" s="1"/>
  <c r="AL18" i="8" s="1"/>
  <c r="P23" i="8"/>
  <c r="Q23" i="8"/>
  <c r="P34" i="8"/>
  <c r="Q34" i="8"/>
  <c r="X25" i="8"/>
  <c r="AA25" i="8"/>
  <c r="AI31" i="8"/>
  <c r="AJ31" i="8" s="1"/>
  <c r="AG31" i="8"/>
  <c r="AH31" i="8"/>
  <c r="AK26" i="8"/>
  <c r="AL26" i="8"/>
  <c r="AA25" i="14"/>
  <c r="AA22" i="14"/>
  <c r="Z23" i="14"/>
  <c r="AB26" i="14"/>
  <c r="AG26" i="14" s="1"/>
  <c r="AH22" i="8"/>
  <c r="Z23" i="8"/>
  <c r="AA23" i="8"/>
  <c r="AB23" i="8" s="1"/>
  <c r="AC23" i="8" s="1"/>
  <c r="AB33" i="8"/>
  <c r="Z33" i="8"/>
  <c r="AA33" i="8"/>
  <c r="X33" i="8"/>
  <c r="AA23" i="4"/>
  <c r="U21" i="14"/>
  <c r="U15" i="4"/>
  <c r="Z17" i="14"/>
  <c r="AB23" i="14"/>
  <c r="AA26" i="14"/>
  <c r="Y22" i="4"/>
  <c r="V22" i="14"/>
  <c r="AF18" i="14"/>
  <c r="AE28" i="4"/>
  <c r="V23" i="8"/>
  <c r="AD29" i="14"/>
  <c r="AR24" i="8"/>
  <c r="AS24" i="8"/>
  <c r="AF25" i="14"/>
  <c r="AD25" i="14"/>
  <c r="X31" i="8"/>
  <c r="AA31" i="8"/>
  <c r="AB31" i="8"/>
  <c r="Z31" i="8"/>
  <c r="V26" i="8"/>
  <c r="U26" i="8"/>
  <c r="V26" i="14"/>
  <c r="T13" i="4"/>
  <c r="Z20" i="4"/>
  <c r="V29" i="14"/>
  <c r="W29" i="14"/>
  <c r="AG29" i="14" s="1"/>
  <c r="Y20" i="4"/>
  <c r="Y16" i="4"/>
  <c r="T23" i="4"/>
  <c r="Z16" i="4"/>
  <c r="AA21" i="4"/>
  <c r="U23" i="4"/>
  <c r="U18" i="14"/>
  <c r="Z11" i="4"/>
  <c r="T21" i="4"/>
  <c r="U13" i="14"/>
  <c r="V13" i="14"/>
  <c r="AI29" i="8"/>
  <c r="AJ29" i="8" s="1"/>
  <c r="AH29" i="8"/>
  <c r="AG29" i="8"/>
  <c r="Z23" i="4"/>
  <c r="AB27" i="14"/>
  <c r="AG27" i="14" s="1"/>
  <c r="Z18" i="14"/>
  <c r="AA27" i="14"/>
  <c r="Z29" i="14"/>
  <c r="AF17" i="14"/>
  <c r="AI23" i="8"/>
  <c r="AG23" i="8"/>
  <c r="AH23" i="8"/>
  <c r="AP29" i="8"/>
  <c r="AN29" i="8"/>
  <c r="AR23" i="8"/>
  <c r="AS23" i="8"/>
  <c r="AE15" i="4"/>
  <c r="AF15" i="14"/>
  <c r="P29" i="8"/>
  <c r="Q29" i="8"/>
  <c r="AG27" i="8"/>
  <c r="AH27" i="8"/>
  <c r="AI27" i="8"/>
  <c r="AJ27" i="8" s="1"/>
  <c r="AD30" i="8"/>
  <c r="AE30" i="8"/>
  <c r="AH18" i="8"/>
  <c r="AH13" i="8"/>
  <c r="AI13" i="8" s="1"/>
  <c r="AJ13" i="8" s="1"/>
  <c r="AK13" i="8" s="1"/>
  <c r="AB34" i="8"/>
  <c r="AC34" i="8" s="1"/>
  <c r="X34" i="8"/>
  <c r="Z34" i="8"/>
  <c r="AA34" i="8"/>
  <c r="AP27" i="8"/>
  <c r="AN27" i="8"/>
  <c r="AF22" i="14"/>
  <c r="AD22" i="14"/>
  <c r="AS32" i="8"/>
  <c r="AR32" i="8"/>
  <c r="V12" i="14"/>
  <c r="AS11" i="8"/>
  <c r="AR13" i="8"/>
  <c r="AI17" i="8"/>
  <c r="AJ17" i="8" s="1"/>
  <c r="AL17" i="8" s="1"/>
  <c r="U18" i="4"/>
  <c r="AA18" i="14"/>
  <c r="AA13" i="4"/>
  <c r="Y13" i="4"/>
  <c r="AA13" i="14"/>
  <c r="Z13" i="14"/>
  <c r="U12" i="4"/>
  <c r="AB11" i="14"/>
  <c r="Y12" i="4"/>
  <c r="Z12" i="4" s="1"/>
  <c r="AA12" i="4" s="1"/>
  <c r="AI12" i="8"/>
  <c r="AJ12" i="8" s="1"/>
  <c r="AL12" i="8" s="1"/>
  <c r="AA11" i="14"/>
  <c r="AN12" i="8"/>
  <c r="Q12" i="8"/>
  <c r="U17" i="4"/>
  <c r="T17" i="4"/>
  <c r="S17" i="4"/>
  <c r="T17" i="14"/>
  <c r="U18" i="8"/>
  <c r="U17" i="14"/>
  <c r="V17" i="14"/>
  <c r="AA16" i="14"/>
  <c r="Z16" i="14"/>
  <c r="M34" i="4"/>
  <c r="N16" i="14"/>
  <c r="N34" i="14" s="1"/>
  <c r="T10" i="4"/>
  <c r="T16" i="4"/>
  <c r="AF16" i="14"/>
  <c r="AD16" i="14"/>
  <c r="P17" i="8"/>
  <c r="Q17" i="8"/>
  <c r="U12" i="8"/>
  <c r="AB12" i="8"/>
  <c r="AC12" i="8" s="1"/>
  <c r="AA33" i="4"/>
  <c r="AF33" i="4" s="1"/>
  <c r="P10" i="14"/>
  <c r="P34" i="14" s="1"/>
  <c r="Z15" i="14"/>
  <c r="Y15" i="4"/>
  <c r="Z19" i="4"/>
  <c r="U10" i="4"/>
  <c r="AG11" i="8"/>
  <c r="AI11" i="8"/>
  <c r="AJ11" i="8" s="1"/>
  <c r="AK11" i="8" s="1"/>
  <c r="AA28" i="14"/>
  <c r="Z28" i="14"/>
  <c r="Y19" i="4"/>
  <c r="Z30" i="4"/>
  <c r="AB31" i="14"/>
  <c r="Y25" i="4"/>
  <c r="Z20" i="14"/>
  <c r="AF24" i="4"/>
  <c r="V33" i="14"/>
  <c r="U28" i="14"/>
  <c r="Z24" i="4"/>
  <c r="AA31" i="14"/>
  <c r="Y30" i="4"/>
  <c r="V31" i="14"/>
  <c r="U33" i="14"/>
  <c r="AB15" i="14"/>
  <c r="AG28" i="14"/>
  <c r="AA20" i="14"/>
  <c r="V28" i="14"/>
  <c r="Y24" i="4"/>
  <c r="U31" i="14"/>
  <c r="AG14" i="8"/>
  <c r="AH14" i="8"/>
  <c r="AI14" i="8"/>
  <c r="U20" i="8"/>
  <c r="V20" i="8"/>
  <c r="Q30" i="8"/>
  <c r="P30" i="8"/>
  <c r="AQ26" i="8"/>
  <c r="O21" i="8"/>
  <c r="Q26" i="8"/>
  <c r="P26" i="8"/>
  <c r="Q28" i="8"/>
  <c r="P28" i="8"/>
  <c r="G125" i="10"/>
  <c r="G126" i="10"/>
  <c r="G124" i="10"/>
  <c r="AI15" i="8"/>
  <c r="AJ15" i="8" s="1"/>
  <c r="AG15" i="8"/>
  <c r="AH15" i="8"/>
  <c r="Q20" i="8"/>
  <c r="P20" i="8"/>
  <c r="V32" i="8"/>
  <c r="U32" i="8"/>
  <c r="AQ28" i="8"/>
  <c r="Y33" i="4"/>
  <c r="Y17" i="4"/>
  <c r="P32" i="8"/>
  <c r="U14" i="8"/>
  <c r="V14" i="8"/>
  <c r="AI19" i="8"/>
  <c r="AJ19" i="8" s="1"/>
  <c r="AG19" i="8"/>
  <c r="AH19" i="8"/>
  <c r="X20" i="8"/>
  <c r="AA20" i="8" s="1"/>
  <c r="V30" i="8"/>
  <c r="U30" i="8"/>
  <c r="AQ19" i="8"/>
  <c r="V24" i="8"/>
  <c r="U24" i="8"/>
  <c r="V28" i="8"/>
  <c r="U28" i="8"/>
  <c r="AD29" i="8"/>
  <c r="AE29" i="8"/>
  <c r="X15" i="8"/>
  <c r="Z15" i="8" s="1"/>
  <c r="AG32" i="8"/>
  <c r="AI32" i="8"/>
  <c r="AJ32" i="8" s="1"/>
  <c r="AH32" i="8"/>
  <c r="AD25" i="8"/>
  <c r="AE25" i="8"/>
  <c r="AK24" i="8"/>
  <c r="AL24" i="8"/>
  <c r="AQ22" i="8"/>
  <c r="V33" i="8"/>
  <c r="U33" i="8"/>
  <c r="U27" i="8"/>
  <c r="V27" i="8"/>
  <c r="AQ15" i="8"/>
  <c r="AI30" i="8"/>
  <c r="AH30" i="8"/>
  <c r="AG30" i="8"/>
  <c r="X24" i="8"/>
  <c r="AA24" i="8" s="1"/>
  <c r="AI28" i="8"/>
  <c r="AJ28" i="8" s="1"/>
  <c r="AG28" i="8"/>
  <c r="AH28" i="8"/>
  <c r="Q15" i="8"/>
  <c r="P15" i="8"/>
  <c r="Z15" i="4"/>
  <c r="AA17" i="4"/>
  <c r="Z25" i="4"/>
  <c r="O34" i="4"/>
  <c r="X19" i="8"/>
  <c r="Z19" i="8" s="1"/>
  <c r="AI21" i="8"/>
  <c r="AJ21" i="8" s="1"/>
  <c r="AG21" i="8"/>
  <c r="AH21" i="8"/>
  <c r="AB26" i="8"/>
  <c r="AC26" i="8" s="1"/>
  <c r="Z26" i="8"/>
  <c r="AA26" i="8"/>
  <c r="X26" i="8"/>
  <c r="AB28" i="8"/>
  <c r="AC28" i="8" s="1"/>
  <c r="Z28" i="8"/>
  <c r="X28" i="8"/>
  <c r="AA28" i="8"/>
  <c r="AB32" i="8"/>
  <c r="AC32" i="8" s="1"/>
  <c r="AA32" i="8"/>
  <c r="X32" i="8"/>
  <c r="Z32" i="8"/>
  <c r="AQ17" i="8"/>
  <c r="AR30" i="8"/>
  <c r="AS30" i="8"/>
  <c r="AQ18" i="8"/>
  <c r="AT25" i="8"/>
  <c r="AQ25" i="8"/>
  <c r="AQ34" i="8"/>
  <c r="AR14" i="8"/>
  <c r="AS14" i="8"/>
  <c r="Y10" i="4"/>
  <c r="Z10" i="4"/>
  <c r="AS12" i="8"/>
  <c r="AR12" i="8"/>
  <c r="Q13" i="8"/>
  <c r="P13" i="8"/>
  <c r="X11" i="8"/>
  <c r="Z11" i="8"/>
  <c r="AB11" i="8"/>
  <c r="AC11" i="8" s="1"/>
  <c r="Z10" i="14"/>
  <c r="AA10" i="14"/>
  <c r="W10" i="14"/>
  <c r="U10" i="14"/>
  <c r="T10" i="14"/>
  <c r="V10" i="14"/>
  <c r="P11" i="8"/>
  <c r="Q11" i="8"/>
  <c r="V11" i="8"/>
  <c r="U11" i="8"/>
  <c r="W11" i="14"/>
  <c r="V11" i="4"/>
  <c r="AF11" i="4" s="1"/>
  <c r="AF10" i="4"/>
  <c r="AG31" i="14" l="1"/>
  <c r="AT34" i="8"/>
  <c r="G86" i="10"/>
  <c r="G134" i="10"/>
  <c r="G135" i="10"/>
  <c r="G136" i="10"/>
  <c r="AT16" i="8"/>
  <c r="M13" i="3" s="1"/>
  <c r="AE16" i="8"/>
  <c r="AG19" i="14"/>
  <c r="O17" i="3" s="1"/>
  <c r="Q17" i="3" s="1"/>
  <c r="AE18" i="8"/>
  <c r="AD22" i="8"/>
  <c r="AE22" i="8"/>
  <c r="V21" i="4"/>
  <c r="AF21" i="4" s="1"/>
  <c r="N19" i="3" s="1"/>
  <c r="P19" i="3" s="1"/>
  <c r="V23" i="4"/>
  <c r="AF23" i="4" s="1"/>
  <c r="N21" i="3" s="1"/>
  <c r="P21" i="3" s="1"/>
  <c r="W22" i="14"/>
  <c r="AG22" i="14" s="1"/>
  <c r="O20" i="3" s="1"/>
  <c r="Q20" i="3" s="1"/>
  <c r="W21" i="14"/>
  <c r="AG21" i="14" s="1"/>
  <c r="O19" i="3" s="1"/>
  <c r="Q19" i="3" s="1"/>
  <c r="W20" i="14"/>
  <c r="AG20" i="14" s="1"/>
  <c r="O18" i="3" s="1"/>
  <c r="Q18" i="3" s="1"/>
  <c r="V16" i="4"/>
  <c r="AF16" i="4" s="1"/>
  <c r="N14" i="3" s="1"/>
  <c r="P14" i="3" s="1"/>
  <c r="V18" i="4"/>
  <c r="AF18" i="4" s="1"/>
  <c r="N16" i="3" s="1"/>
  <c r="P16" i="3" s="1"/>
  <c r="W23" i="14"/>
  <c r="AG23" i="14" s="1"/>
  <c r="O21" i="3" s="1"/>
  <c r="Q21" i="3" s="1"/>
  <c r="V22" i="4"/>
  <c r="AF22" i="4" s="1"/>
  <c r="N20" i="3" s="1"/>
  <c r="P20" i="3" s="1"/>
  <c r="Z24" i="8"/>
  <c r="AB24" i="8" s="1"/>
  <c r="AT24" i="8" s="1"/>
  <c r="M21" i="3" s="1"/>
  <c r="V20" i="4"/>
  <c r="AF20" i="4" s="1"/>
  <c r="N18" i="3" s="1"/>
  <c r="P18" i="3" s="1"/>
  <c r="AE21" i="8"/>
  <c r="AD21" i="8"/>
  <c r="W18" i="14"/>
  <c r="AG18" i="14" s="1"/>
  <c r="O16" i="3" s="1"/>
  <c r="Q16" i="3" s="1"/>
  <c r="AA19" i="8"/>
  <c r="AB19" i="8" s="1"/>
  <c r="V19" i="4"/>
  <c r="AF19" i="4" s="1"/>
  <c r="N17" i="3" s="1"/>
  <c r="P17" i="3" s="1"/>
  <c r="Z20" i="8"/>
  <c r="AB20" i="8" s="1"/>
  <c r="AC20" i="8" s="1"/>
  <c r="AD20" i="8" s="1"/>
  <c r="AK17" i="8"/>
  <c r="AK12" i="8"/>
  <c r="AB17" i="8"/>
  <c r="AC17" i="8" s="1"/>
  <c r="AF32" i="4"/>
  <c r="W16" i="14"/>
  <c r="AG16" i="14" s="1"/>
  <c r="O14" i="3" s="1"/>
  <c r="Q14" i="3" s="1"/>
  <c r="AR31" i="8"/>
  <c r="AS31" i="8"/>
  <c r="V15" i="4"/>
  <c r="AF15" i="4" s="1"/>
  <c r="N13" i="3" s="1"/>
  <c r="P13" i="3" s="1"/>
  <c r="W15" i="14"/>
  <c r="AG15" i="14" s="1"/>
  <c r="O13" i="3" s="1"/>
  <c r="Q13" i="3" s="1"/>
  <c r="AF34" i="14"/>
  <c r="AA15" i="8"/>
  <c r="AB15" i="8" s="1"/>
  <c r="W14" i="14"/>
  <c r="AG14" i="14" s="1"/>
  <c r="O12" i="3" s="1"/>
  <c r="Q12" i="3" s="1"/>
  <c r="V14" i="4"/>
  <c r="AF14" i="4" s="1"/>
  <c r="N12" i="3" s="1"/>
  <c r="P12" i="3" s="1"/>
  <c r="W13" i="14"/>
  <c r="AG13" i="14" s="1"/>
  <c r="O11" i="3" s="1"/>
  <c r="Q11" i="3" s="1"/>
  <c r="V13" i="4"/>
  <c r="AF13" i="4" s="1"/>
  <c r="N11" i="3" s="1"/>
  <c r="P11" i="3" s="1"/>
  <c r="AE14" i="8"/>
  <c r="AD14" i="8"/>
  <c r="W12" i="14"/>
  <c r="AG12" i="14" s="1"/>
  <c r="O10" i="3" s="1"/>
  <c r="Q10" i="3" s="1"/>
  <c r="V12" i="4"/>
  <c r="AF12" i="4" s="1"/>
  <c r="N10" i="3" s="1"/>
  <c r="P10" i="3" s="1"/>
  <c r="AA13" i="8"/>
  <c r="AB13" i="8" s="1"/>
  <c r="AF28" i="4"/>
  <c r="AE34" i="4"/>
  <c r="AL11" i="8"/>
  <c r="AE23" i="8"/>
  <c r="AD23" i="8"/>
  <c r="AC33" i="8"/>
  <c r="AT33" i="8"/>
  <c r="AK22" i="8"/>
  <c r="AL22" i="8"/>
  <c r="AT18" i="8"/>
  <c r="M15" i="3" s="1"/>
  <c r="AK18" i="8"/>
  <c r="AC31" i="8"/>
  <c r="AT31" i="8"/>
  <c r="AK31" i="8"/>
  <c r="AL31" i="8"/>
  <c r="AG25" i="14"/>
  <c r="AK34" i="8"/>
  <c r="AL34" i="8"/>
  <c r="AT22" i="8"/>
  <c r="M19" i="3" s="1"/>
  <c r="AL13" i="8"/>
  <c r="AE34" i="8"/>
  <c r="AD34" i="8"/>
  <c r="AT32" i="8"/>
  <c r="AQ29" i="8"/>
  <c r="AT29" i="8"/>
  <c r="AL27" i="8"/>
  <c r="AK27" i="8"/>
  <c r="AQ27" i="8"/>
  <c r="AT27" i="8"/>
  <c r="AJ23" i="8"/>
  <c r="AT23" i="8"/>
  <c r="M20" i="3" s="1"/>
  <c r="AK29" i="8"/>
  <c r="AL29" i="8"/>
  <c r="W17" i="14"/>
  <c r="AG17" i="14" s="1"/>
  <c r="O15" i="3" s="1"/>
  <c r="Q15" i="3" s="1"/>
  <c r="V17" i="4"/>
  <c r="AF17" i="4" s="1"/>
  <c r="AD12" i="8"/>
  <c r="AE12" i="8"/>
  <c r="AT12" i="8"/>
  <c r="AG10" i="14"/>
  <c r="AT11" i="8"/>
  <c r="AB34" i="14"/>
  <c r="AA34" i="4"/>
  <c r="AD28" i="8"/>
  <c r="AE28" i="8"/>
  <c r="AS15" i="8"/>
  <c r="AR15" i="8"/>
  <c r="AS22" i="8"/>
  <c r="AR22" i="8"/>
  <c r="AS19" i="8"/>
  <c r="AR19" i="8"/>
  <c r="AS28" i="8"/>
  <c r="AR28" i="8"/>
  <c r="AK15" i="8"/>
  <c r="AL15" i="8"/>
  <c r="AT21" i="8"/>
  <c r="M18" i="3" s="1"/>
  <c r="AJ14" i="8"/>
  <c r="AT14" i="8"/>
  <c r="M11" i="3" s="1"/>
  <c r="U35" i="8"/>
  <c r="AR17" i="8"/>
  <c r="AS17" i="8"/>
  <c r="AJ30" i="8"/>
  <c r="AT30" i="8"/>
  <c r="AL32" i="8"/>
  <c r="AK32" i="8"/>
  <c r="AL19" i="8"/>
  <c r="AK19" i="8"/>
  <c r="AT28" i="8"/>
  <c r="Q21" i="8"/>
  <c r="Q35" i="8" s="1"/>
  <c r="P21" i="8"/>
  <c r="P35" i="8" s="1"/>
  <c r="AE26" i="8"/>
  <c r="AD26" i="8"/>
  <c r="AR26" i="8"/>
  <c r="AS26" i="8"/>
  <c r="V35" i="8"/>
  <c r="AE32" i="8"/>
  <c r="AD32" i="8"/>
  <c r="AL21" i="8"/>
  <c r="AK21" i="8"/>
  <c r="AK28" i="8"/>
  <c r="AL28" i="8"/>
  <c r="AC24" i="8"/>
  <c r="AT26" i="8"/>
  <c r="AR34" i="8"/>
  <c r="AS34" i="8"/>
  <c r="AR25" i="8"/>
  <c r="AS25" i="8"/>
  <c r="AS18" i="8"/>
  <c r="AR18" i="8"/>
  <c r="AD11" i="8"/>
  <c r="AE11" i="8"/>
  <c r="AG11" i="14"/>
  <c r="AE20" i="8" l="1"/>
  <c r="AC19" i="8"/>
  <c r="AT19" i="8"/>
  <c r="M16" i="3" s="1"/>
  <c r="R16" i="3" s="1"/>
  <c r="R21" i="3"/>
  <c r="R18" i="3"/>
  <c r="R20" i="3"/>
  <c r="R19" i="3"/>
  <c r="AT20" i="8"/>
  <c r="M17" i="3" s="1"/>
  <c r="R17" i="3" s="1"/>
  <c r="AT17" i="8"/>
  <c r="M14" i="3" s="1"/>
  <c r="R14" i="3" s="1"/>
  <c r="AE17" i="8"/>
  <c r="AD17" i="8"/>
  <c r="R13" i="3"/>
  <c r="AC15" i="8"/>
  <c r="AT15" i="8"/>
  <c r="M12" i="3" s="1"/>
  <c r="R12" i="3" s="1"/>
  <c r="R11" i="3"/>
  <c r="AC13" i="8"/>
  <c r="AT13" i="8"/>
  <c r="M10" i="3" s="1"/>
  <c r="R10" i="3" s="1"/>
  <c r="AE31" i="8"/>
  <c r="AD31" i="8"/>
  <c r="AD33" i="8"/>
  <c r="AE33" i="8"/>
  <c r="AR27" i="8"/>
  <c r="AS27" i="8"/>
  <c r="AR29" i="8"/>
  <c r="AR35" i="8" s="1"/>
  <c r="AS29" i="8"/>
  <c r="AL23" i="8"/>
  <c r="AK23" i="8"/>
  <c r="V34" i="4"/>
  <c r="G35" i="4" s="1"/>
  <c r="G36" i="4" s="1"/>
  <c r="W34" i="14"/>
  <c r="G35" i="14" s="1"/>
  <c r="G36" i="14" s="1"/>
  <c r="N15" i="3"/>
  <c r="P15" i="3" s="1"/>
  <c r="R15" i="3" s="1"/>
  <c r="AF34" i="4"/>
  <c r="AK30" i="8"/>
  <c r="AL30" i="8"/>
  <c r="AD24" i="8"/>
  <c r="AE24" i="8"/>
  <c r="AK14" i="8"/>
  <c r="AL14" i="8"/>
  <c r="AG34" i="14"/>
  <c r="AE19" i="8" l="1"/>
  <c r="AD19" i="8"/>
  <c r="AD15" i="8"/>
  <c r="AE15" i="8"/>
  <c r="AT35" i="8"/>
  <c r="AD13" i="8"/>
  <c r="AE13" i="8"/>
  <c r="AS35" i="8"/>
  <c r="AL35" i="8"/>
  <c r="AK35" i="8"/>
  <c r="AE35" i="8" l="1"/>
  <c r="G39" i="8" s="1"/>
  <c r="R33" i="3" s="1"/>
  <c r="AD35" i="8"/>
  <c r="G38" i="8" s="1"/>
  <c r="R32" i="3" s="1"/>
</calcChain>
</file>

<file path=xl/sharedStrings.xml><?xml version="1.0" encoding="utf-8"?>
<sst xmlns="http://schemas.openxmlformats.org/spreadsheetml/2006/main" count="3515" uniqueCount="704">
  <si>
    <t>Blast furnace gas is produced during the combustion of coke in blast furnaces in the iron and steel industry. It is recovered and used as a fuel partly within the plant and partly in other steel industry processes or in power stations equipped to burn it.</t>
  </si>
  <si>
    <t>Oxygen steel furnace gas is obtained as a by-product of the production of steel in an oxygen furnace and is recovered on leaving the furnace. The gas is also known as converter gas, LD gas or BOS gas.</t>
  </si>
  <si>
    <t>Sulphite lyes is an alkaline spent liquor from the digesters in the production of sulphate or soda pulp during the manufacture of paper where the energy content derives from the lignin removed from the wood pulp. This fuel in its concentrated form is usually 65-70 percent solid.</t>
  </si>
  <si>
    <t>Biogasoline should only contain that part of the fuel that relates to the quantities of biofuel and not to the total volume of liquids into which the biofuels are blended. This category includes bioethanol (ethanol produced from biomass and/or the biodegradable fraction of waste), biomethanol (methanol produced from biomass and/or the biodegradable fraction of waste), bioETBE (ethyl-tertio-butyl-ether produced on the basis of bioethanol: the percentage by volume of bioETBE that is calculated as biofuel is 47 percent) and bioMTBE (methyl-tertio-butyl-ether produced on the basis of biomethanol: the percentage by volume of bioMTBE that is calculated as biofuel is 36 percent).</t>
  </si>
  <si>
    <t>Biodiesels should only contain that part of the fuel that relates to the quantities of biofuel and not to the total volume of liquids into which the biofuels are blended. This category includes biodiesel (a methyl-ester produced from vegetable or animal oil, of diesel quality), biodimethylether (dimethylether produced from biomass), fischer tropsh (fischer tropsh produced from biomass), cold pressed bio oil (oil produced from oil seed
through mechanical processing only) and all other liquid biofuels which are added to, blended with or used straight as transport diesel.</t>
  </si>
  <si>
    <t>Sludge gas is derived from the anaerobic fermentation of biomass and solid wastes from sewage and animal slurries and combusted to produce heat and/or power.</t>
  </si>
  <si>
    <t>Relevant Measurement units (redundant column)</t>
  </si>
  <si>
    <t>Look up key for fuel-specific measurement units</t>
  </si>
  <si>
    <t>Table XX. Listings of the primary fuel categories</t>
  </si>
  <si>
    <t>Table xx. This table allows the tool to map the user's fuel selection to a key that can be referenced by the INDIRECT function</t>
  </si>
  <si>
    <t>Table XX. Fuel conversion factors for converting heating values from a LHV basis to a HHV basis</t>
  </si>
  <si>
    <t>Conversion factor</t>
  </si>
  <si>
    <t>Ethane is a naturally gaseous straight-chain hydrocarbon (C2H6). It is a colourless paraffinic gas which is extracted from natural gas and refinery gas streams.</t>
  </si>
  <si>
    <t>Naphtha is a feedstock destined either for the petrochemical industry (e.g. ethylene manufacture or aromatics production) or for gasoline production by reforming or isomerisation within the refinery. Naphtha comprises material in the 30ºC and 210ºC distillation range or part of this range.</t>
  </si>
  <si>
    <t>Lubricants are hydrocarbons produced from distillate or residue; they are mainly used to reduce friction between bearing surfaces. This category includes all finished grades of lubricating oil, from spindle oil to cylinder oil, and those used in greases, including motor oils and all grades of lubricating oil base stocks.</t>
  </si>
  <si>
    <t>Anthracite is a high rank coal used for industrial and residential applications. It has generally less than 10 percent volatile matter and a high carbon content (about 90 percent fixed carbon). Its gross calorific value is greater than 23 865 kJ/kg (5 700 kcal/kg) on an ash-free but moist basis.</t>
  </si>
  <si>
    <t>Coking coal refers to bituminous coal with a quality that allows the production of a coke suitable to support a blast furnace charge. Its gross calorific value is greater than 23 865 kJ/kg (5 700 kcal/kg) on an ash-free but moist basis.</t>
  </si>
  <si>
    <t>Other bituminous coal is used for steam raising purposes and includes all bituminous coal that is not included under coking coal. It is characterized by higher volatile matter than anthracite (more than 10 percent) and lower carbon content (less than 90 percent fixed carbon). Its gross calorific value is greater than 23 865 kJ/kg (5 700 kcal/kg) on an ash-free but moist basis.</t>
  </si>
  <si>
    <t>Non-agglomerating coals with a gross calorific value between 17 435 kJ/kg (4 165 kcal/kg) and 23 865 kJ/kg (5 700 kcal/kg) containing more than 31 percent volatile matter on a dry mineral matter free basis.</t>
  </si>
  <si>
    <t>Brown coal briquettes (BKB) are composition fuels manufactured from lignite/brown coal, produced by briquetting under high pressure. These figures include dried lignite fines and dust</t>
  </si>
  <si>
    <t>Patent fuel is a composition fuel manufactured from hard coal fines with the addition of a binding agent. The amount of patent fuel produced may, therefore, be slightly higher than the actual amount of coal consumed in the transformation process.</t>
  </si>
  <si>
    <t>Fuel</t>
  </si>
  <si>
    <t>Orimulsion</t>
  </si>
  <si>
    <t>Ethane</t>
  </si>
  <si>
    <t>Naphtha</t>
  </si>
  <si>
    <t>Bitumen</t>
  </si>
  <si>
    <t>Lubricants</t>
  </si>
  <si>
    <t>Anthracite</t>
  </si>
  <si>
    <t>Lignite</t>
  </si>
  <si>
    <t>Oil shale and tar sands</t>
  </si>
  <si>
    <t>Charcoal</t>
  </si>
  <si>
    <t>Biogasoline</t>
  </si>
  <si>
    <t>Biodiesels</t>
  </si>
  <si>
    <t>Peat</t>
  </si>
  <si>
    <t>Oil_products</t>
  </si>
  <si>
    <t>Coal_products</t>
  </si>
  <si>
    <t>Natural_gas</t>
  </si>
  <si>
    <t>Other_waste</t>
  </si>
  <si>
    <t>Biomass</t>
  </si>
  <si>
    <t>Fuel type</t>
  </si>
  <si>
    <t>Quantity burnt</t>
  </si>
  <si>
    <t>Units</t>
  </si>
  <si>
    <t>Source ID</t>
  </si>
  <si>
    <t>Energy</t>
  </si>
  <si>
    <t>kg/TJ</t>
  </si>
  <si>
    <t>TJ/Gg</t>
  </si>
  <si>
    <t>NA</t>
  </si>
  <si>
    <t>Liquid</t>
  </si>
  <si>
    <t>TJ</t>
  </si>
  <si>
    <t>GJ</t>
  </si>
  <si>
    <t>MJ</t>
  </si>
  <si>
    <t>KWh</t>
  </si>
  <si>
    <t>Therm</t>
  </si>
  <si>
    <t>/1000</t>
  </si>
  <si>
    <t>/1000000</t>
  </si>
  <si>
    <t>/1000000000</t>
  </si>
  <si>
    <t>/1000000000000*3600</t>
  </si>
  <si>
    <t>(/1000000)/0.9478</t>
  </si>
  <si>
    <t>User selection</t>
  </si>
  <si>
    <t>Solids</t>
  </si>
  <si>
    <t>Kg</t>
  </si>
  <si>
    <t>In other words, multiply by</t>
  </si>
  <si>
    <t>Liquids (only a subselection)</t>
  </si>
  <si>
    <t xml:space="preserve">barrel </t>
  </si>
  <si>
    <t xml:space="preserve">gallon </t>
  </si>
  <si>
    <t>litres</t>
  </si>
  <si>
    <t>foot3</t>
  </si>
  <si>
    <t>metre3</t>
  </si>
  <si>
    <t>Tonnes CO2 per</t>
  </si>
  <si>
    <t>Product of IPCC default values for heating value and energy conmtent</t>
  </si>
  <si>
    <t>Heating value</t>
  </si>
  <si>
    <t xml:space="preserve">EF on energy basis </t>
  </si>
  <si>
    <t>Table 2: Conversions needed to convert data expressed on an energy basis into emissions data</t>
  </si>
  <si>
    <t>Table 2: Conversions needed to convert data for solids into emissions data</t>
  </si>
  <si>
    <t>Table = 'motor_gasoline'</t>
  </si>
  <si>
    <t>Natural gas should include: (1) Blended natural gas (sometimes also referred to as Town Gas or City Gas), a high calorific value gas obtained as a blend of natural gas with other gases; (2) City Gas, a high calorific value gas obtained as a blend of natural gas with other gases derived from other primary products, and usually distributed through the natural gas grid (eg coal seam methane); (3) Substitute natural gas, a high calorific value gas, manufactured by chemical conversion of a hydrocarbon fossil fuel, where the main raw materials are: natural gas, coal, oil and oil shale.</t>
  </si>
  <si>
    <t xml:space="preserve">Fuel extraction or energy-producing industries. Examples include public utilities and petroleum refineries, as well as industries that generate secondary and tertiary products, such as charcoal, from solid fuels. </t>
  </si>
  <si>
    <t>Table = 'aviation_gasoline'</t>
  </si>
  <si>
    <t>Table = 'jet_kerosene'</t>
  </si>
  <si>
    <t>Table = 'other_kerosene'</t>
  </si>
  <si>
    <t>Table = 'shale_oil'</t>
  </si>
  <si>
    <t>Table = 'crude_oil'</t>
  </si>
  <si>
    <t>kWh</t>
  </si>
  <si>
    <t>mmBtu</t>
  </si>
  <si>
    <t>litres (l)</t>
  </si>
  <si>
    <t>barrel (bbl)</t>
  </si>
  <si>
    <t>metric tonne (t)</t>
  </si>
  <si>
    <t>pound (lb)</t>
  </si>
  <si>
    <t>Crude_oil</t>
  </si>
  <si>
    <t>Motor_Gasoline</t>
  </si>
  <si>
    <t>Aviation_Gasoline</t>
  </si>
  <si>
    <t>Jet_Kerosene</t>
  </si>
  <si>
    <t>Other_Kerosene</t>
  </si>
  <si>
    <t>Shale_oil</t>
  </si>
  <si>
    <t>Gas/Diesel_oil</t>
  </si>
  <si>
    <t>Residual_fuel_oil</t>
  </si>
  <si>
    <t>Liquified_Petroleum_Gases</t>
  </si>
  <si>
    <t>Landfill_gas</t>
  </si>
  <si>
    <t>Listing = 'fuelTypes'</t>
  </si>
  <si>
    <t>List = 'Energy'</t>
  </si>
  <si>
    <t>Columns 2,3 and 4 of this table are together a range called energyEFs</t>
  </si>
  <si>
    <t>Solid</t>
  </si>
  <si>
    <t>Gas</t>
  </si>
  <si>
    <t>Fuel State</t>
  </si>
  <si>
    <t>Table = 'unitStates'</t>
  </si>
  <si>
    <t>Formula to obtain emissions calculation in tonnes (multiply by amount of user selected units and by default IPCC EF in kg/TJ)</t>
  </si>
  <si>
    <t>Default CO2 factor (kg/TJ)</t>
  </si>
  <si>
    <t>CO2 emissions (tonnes)</t>
  </si>
  <si>
    <t>Correction factor to convert to tonnes CO2 (Taken from Table xx)</t>
  </si>
  <si>
    <t>For fuels expressed on an energy basis (code = 0)</t>
  </si>
  <si>
    <t>For fuels expressed on a mass basis (code = 1)</t>
  </si>
  <si>
    <t>Columns 2,3 and 4 of this table are together a range called solidEFs</t>
  </si>
  <si>
    <t>For fuels expressed on a liquid basis (code = 2)</t>
  </si>
  <si>
    <t>Table XX. Liquid fuel emission factors expressed on a liter basis (tonnes CO2/liter of fuel)</t>
  </si>
  <si>
    <t>Table = 'liquidLiterEFs'</t>
  </si>
  <si>
    <t>Emission factor (tonnes CO2/liter of fuel)</t>
  </si>
  <si>
    <t>EF assuming a liter basis (Taken from Table xx)</t>
  </si>
  <si>
    <t>Code for liquid unit (1-3). Taken from Table xx</t>
  </si>
  <si>
    <t>Liquid unit ID</t>
  </si>
  <si>
    <t>Gaseous unit ID</t>
  </si>
  <si>
    <t>CO2 emissions assuming a liter basis</t>
  </si>
  <si>
    <t>CO2 emissions corrected for use of different unit bases (gallons)</t>
  </si>
  <si>
    <t>Final corrected CO2 emissions from use of fuel expressed in any volume basis</t>
  </si>
  <si>
    <t>For fuels expressed on a gas basis (code = 3)</t>
  </si>
  <si>
    <t>Table XX. Gaseous fuel emission factors expressed on a m3 basis (tonnes CO2/m3 of fuel)</t>
  </si>
  <si>
    <t>Natural_Gas</t>
  </si>
  <si>
    <t>Emission factor (tonnes CO2/m3 of fuel)</t>
  </si>
  <si>
    <t>EF assuming a m3 basis (Taken from Table xx)</t>
  </si>
  <si>
    <t>Table = 'gasMeter3EFs'</t>
  </si>
  <si>
    <t>Correcting for the use of ft3 as alternate unit</t>
  </si>
  <si>
    <t>Establising the code of the gas unit selected</t>
  </si>
  <si>
    <t>Biomass code (non-biomass = 1; biomass =2)</t>
  </si>
  <si>
    <t>Please select a fuel:</t>
  </si>
  <si>
    <t>GHG emissions (tonnes)</t>
  </si>
  <si>
    <t>User supplied data</t>
  </si>
  <si>
    <t>Table xx. Table of industry types</t>
  </si>
  <si>
    <t>Manufacturing</t>
  </si>
  <si>
    <t>Commercial</t>
  </si>
  <si>
    <t>Institutional</t>
  </si>
  <si>
    <t>Residential</t>
  </si>
  <si>
    <t>Agriculture</t>
  </si>
  <si>
    <t>Forestry</t>
  </si>
  <si>
    <t>Fisheries</t>
  </si>
  <si>
    <t>Table = 'industryTypes'</t>
  </si>
  <si>
    <t>List of industries = 'Industries'</t>
  </si>
  <si>
    <t>Construction</t>
  </si>
  <si>
    <t>Listings referenced in the tool</t>
  </si>
  <si>
    <t>Industry</t>
  </si>
  <si>
    <t>Code</t>
  </si>
  <si>
    <t>NOTES: Data come from the 2006 IPCC Guidelines for National Greenhouse Gas Inventories, Volume 2, Chapter 2, Tables 2.2 - 2.5</t>
  </si>
  <si>
    <t>http://www.ipcc-nggip.iges.or.jp/public/2006gl/pdf/2_Volume2/V2_2_Ch2_Stationary_Combustion.pdf</t>
  </si>
  <si>
    <t>Default EFs for CH4 (kg CH4/ TJ fuel). LHV/NCV basis</t>
  </si>
  <si>
    <t>Table name = 'Energy'</t>
  </si>
  <si>
    <t>Table name = 'Manufacturing'</t>
  </si>
  <si>
    <t>Table name = 'Construction'</t>
  </si>
  <si>
    <t>Table name = 'Commercial'</t>
  </si>
  <si>
    <t>Table name = 'Institutional'</t>
  </si>
  <si>
    <t>Table name = 'Residential'</t>
  </si>
  <si>
    <t>Table name = 'Agriculture'</t>
  </si>
  <si>
    <t>Table name = 'Forestry'</t>
  </si>
  <si>
    <t>Table name = 'Fisheries'</t>
  </si>
  <si>
    <t>Table XX. Heating values</t>
  </si>
  <si>
    <t>Variable</t>
  </si>
  <si>
    <t>Lower Heating Value (LHV) or Net Calorific Value (NCV)</t>
  </si>
  <si>
    <t>Higher Heating Value (HHV) or Gross Calorific Value (GCV)</t>
  </si>
  <si>
    <t>Name of table = 'heatingValueCodes'</t>
  </si>
  <si>
    <t>List of names = 'heatingValues'</t>
  </si>
  <si>
    <t>Please select…</t>
  </si>
  <si>
    <t>Default CH4 factor (kg/TJ)</t>
  </si>
  <si>
    <t>Sector</t>
  </si>
  <si>
    <t>Unit</t>
  </si>
  <si>
    <t>Correction factor to convert to tonnes CH4 (Taken from Table xx)</t>
  </si>
  <si>
    <t>CH4 emissions (tonnes)</t>
  </si>
  <si>
    <t>LHV (IPCC default)</t>
  </si>
  <si>
    <t>Product of EF and LHV</t>
  </si>
  <si>
    <t>Fuel density</t>
  </si>
  <si>
    <t>Final emission factor (assuming fuel consumption data has been measured in litres)</t>
  </si>
  <si>
    <t>Table xx. Energy</t>
  </si>
  <si>
    <t>Table xx. Manufacturing</t>
  </si>
  <si>
    <t>Table xx. Construction</t>
  </si>
  <si>
    <t>Table xx. Commercial</t>
  </si>
  <si>
    <t>Table xx. Institutional</t>
  </si>
  <si>
    <t>Table xx. Residential</t>
  </si>
  <si>
    <t>Table xx. Agriculture</t>
  </si>
  <si>
    <t>Table xx. Forestry</t>
  </si>
  <si>
    <t>Table xx. Fisheries</t>
  </si>
  <si>
    <t xml:space="preserve">Table xx. Fuel densities of various liquid and gaseous fuels </t>
  </si>
  <si>
    <t xml:space="preserve">Density </t>
  </si>
  <si>
    <t>Liquid fuels (kg/l)</t>
  </si>
  <si>
    <t>Note: Densitiy data come from GHG Protocol's tool for stationary combustion</t>
  </si>
  <si>
    <t>The following tables show the derivation of emission factors for specific gaseous fuels that have been expressed on a volume basis</t>
  </si>
  <si>
    <t>Fuel density (kg/m3)</t>
  </si>
  <si>
    <t>Gaseous Fuels (kg/m3)</t>
  </si>
  <si>
    <t>Table XX. Manufacturing</t>
  </si>
  <si>
    <t>Table XX. Construction</t>
  </si>
  <si>
    <t>Table XX. Commercial</t>
  </si>
  <si>
    <t>Table XX. Institutional</t>
  </si>
  <si>
    <t>Table XX. Residential</t>
  </si>
  <si>
    <t>Table XX. Agriculture</t>
  </si>
  <si>
    <t>Table XX. Forestry</t>
  </si>
  <si>
    <t>Table XX. Fisheries</t>
  </si>
  <si>
    <t>Table name = 'energyLiquidEFs'</t>
  </si>
  <si>
    <t>Table name = 'manufacturingLiquidEFs'</t>
  </si>
  <si>
    <t>Table name = 'constructionLiquidEFs'</t>
  </si>
  <si>
    <t>Table name = 'commercialLiquidEFs'</t>
  </si>
  <si>
    <t>Table name = 'institutionalLiquidEFs'</t>
  </si>
  <si>
    <t>Table name = 'residentialLiquidEFs'</t>
  </si>
  <si>
    <t>Table name = 'agricultureLiquidEFs'</t>
  </si>
  <si>
    <t>Table name = 'forestryLiquidEFs'</t>
  </si>
  <si>
    <t>This tool implements emission factors specific to many different types of fuels and sectors. To help you understand which emission factors most closely meet your needs, browse our definitions for our fuels and sectors:</t>
  </si>
  <si>
    <t>Table xx. Error messages.</t>
  </si>
  <si>
    <t>Table name = 'errorMessageTable'</t>
  </si>
  <si>
    <t>When entering activity data using energy units (e.g., mmBtu or GJ), please ensure you select the heating value metric these data are based on. For default emission factors, this tool applies Lower Heating Values, unless told otherwise. For a custom emission factor, it assumes that the activity data are on the same heating value basis as the emission factor.</t>
  </si>
  <si>
    <t>i</t>
  </si>
  <si>
    <t xml:space="preserve">This page is not used in the spreadsheet </t>
  </si>
  <si>
    <t>Table name = 'fisheriesLiquidEFs'</t>
  </si>
  <si>
    <t>Search term for locating key for use with IndustryLiquidEFs</t>
  </si>
  <si>
    <t>Name of LiquidEF Table</t>
  </si>
  <si>
    <t>Name of GasEF Table</t>
  </si>
  <si>
    <t>energyLiquidEFs</t>
  </si>
  <si>
    <t>manufacturingLiquidEFs</t>
  </si>
  <si>
    <t>constructionLiquidEFs</t>
  </si>
  <si>
    <t>commercialLiquidEFs</t>
  </si>
  <si>
    <t>institutionalLiquidEFs</t>
  </si>
  <si>
    <t>residentialLiquidEFs</t>
  </si>
  <si>
    <t>agricultureLiquidEFs</t>
  </si>
  <si>
    <t>forestryLiquidEFs</t>
  </si>
  <si>
    <t>fisheriesLiquidEFs</t>
  </si>
  <si>
    <t>fisheriesGasEFs</t>
  </si>
  <si>
    <t>energyGasEFs</t>
  </si>
  <si>
    <t>manufacturingGasEFs</t>
  </si>
  <si>
    <t>constructionGasEFs</t>
  </si>
  <si>
    <t>commercialGasEFs</t>
  </si>
  <si>
    <t>institutionalGasEFs</t>
  </si>
  <si>
    <t>residentialGasEFs</t>
  </si>
  <si>
    <t>agricultureGasEFs</t>
  </si>
  <si>
    <t>forestryGasEFs</t>
  </si>
  <si>
    <t>Name of Table = 'industryEFTableKeys'</t>
  </si>
  <si>
    <t>CO2 emissions corrected for use of different unit bases (barrels)</t>
  </si>
  <si>
    <t>Search term for locating key for use with IndustryGasEFs</t>
  </si>
  <si>
    <t>Table name = 'energyGasEFs'</t>
  </si>
  <si>
    <t>Table name = 'manufacturingGasEFs'</t>
  </si>
  <si>
    <t>Table name = constructionGasEFs</t>
  </si>
  <si>
    <t>Table name = commercialGasEFs</t>
  </si>
  <si>
    <t>Table name = institutionalGasEFs</t>
  </si>
  <si>
    <t>Table name = residentialGasEFs</t>
  </si>
  <si>
    <t>Table name = agricultureGasEFs</t>
  </si>
  <si>
    <t>Table name = forestryGasEFs</t>
  </si>
  <si>
    <t>Table xx. Key table for accessing liquin and gas unit-specific EFs for different fuels</t>
  </si>
  <si>
    <t>Emissions from biomass component (tonnes CO2)</t>
  </si>
  <si>
    <t>Total Biomass emissions:</t>
  </si>
  <si>
    <t>Biomass CO2 emissions (subtotalled by state of fuel)</t>
  </si>
  <si>
    <t>metric tonnes</t>
  </si>
  <si>
    <t>Biomass? (1 = no; 2 = yes)</t>
  </si>
  <si>
    <t>CO2 emission factor (based on LHV data)</t>
  </si>
  <si>
    <t>Notes</t>
  </si>
  <si>
    <t>Fuel currently available as default within tool?</t>
  </si>
  <si>
    <t>Y</t>
  </si>
  <si>
    <t>N</t>
  </si>
  <si>
    <t>Table XX. Table listing basi fuel data, including default CO2 EFs</t>
  </si>
  <si>
    <t>Name of table = 'fuelInfo'</t>
  </si>
  <si>
    <t>LHV/NGV data</t>
  </si>
  <si>
    <t>Data and listings used in the calculation of GHG emissions, especially CO2 emissions</t>
  </si>
  <si>
    <t>Table xx. The following tables show the derivation of CO2 emission factors for specific liquid fuels that have been expressed on a liquid basis</t>
  </si>
  <si>
    <t>Table Xxa. Crude oil</t>
  </si>
  <si>
    <t>Table Xxa. Motor gasoline</t>
  </si>
  <si>
    <t>Table Xxa. Aviation gasoline</t>
  </si>
  <si>
    <t>Table Xxa. Jet kerosene</t>
  </si>
  <si>
    <t>Table Xxa. Other kerosene</t>
  </si>
  <si>
    <t>Table Xxa. Shale oil</t>
  </si>
  <si>
    <t>Table Xxa. Gas/diesel oil</t>
  </si>
  <si>
    <t>Table Xxa. Residual fuel oil</t>
  </si>
  <si>
    <t>Table Xxa. LPG</t>
  </si>
  <si>
    <t>Table Xxa. Naptha</t>
  </si>
  <si>
    <t>Table Xxa. Lubricants</t>
  </si>
  <si>
    <t>Table XX. The following tables show the derivation of CO2 emission factors for specific gaseous fuels that have been expressed on a gas basis</t>
  </si>
  <si>
    <t>Table Xxa. Ethane</t>
  </si>
  <si>
    <t>Table XXb. NG</t>
  </si>
  <si>
    <t>Table XXc. Landfill gas</t>
  </si>
  <si>
    <t>Table XX. Names of lists for the measurement units appropriate for each type of fuel</t>
  </si>
  <si>
    <t>Table XX. Codes for the different measurement units employed in the tool</t>
  </si>
  <si>
    <t>Data and listings used in the calculation of CH4 emissions</t>
  </si>
  <si>
    <t>Table XX. The base CH4 emission factors supplied by IPCC, diferentiated by sector</t>
  </si>
  <si>
    <t>The following tables show the derivation of CH4 emission factors for specific liquid fuels that have been expressed on a volume basis</t>
  </si>
  <si>
    <t>CH4 emissions subtotalled by fuel state (metric tonnes):</t>
  </si>
  <si>
    <t xml:space="preserve">Total Ch4 emissions (metric tonnes): </t>
  </si>
  <si>
    <t>Numbers controlling appearance of the warning message</t>
  </si>
  <si>
    <t>User-supplied data</t>
  </si>
  <si>
    <t>Fuel-specific data</t>
  </si>
  <si>
    <t>This worksheet operates behind the scenes to calculate the CH4 emissions from stationary fuel combustion. It relies principally on the tab 'Tier 1 CH4 EFs' for emission factors and conversion factors, though it also pulls LHV data from the tab 'CO2 EFs'</t>
  </si>
  <si>
    <t>This worksheet operates behind the scenes to calculate the CO2 emissions from stationary fuel combustion. It relies entirely on the tab 'CO2 EFs' for emission factors and conversion factors.</t>
  </si>
  <si>
    <t>This worksheet operates behind the scenes to calculate the N2O emissions from stationary fuel combustion. It relies principally on the tab 'Tier 1 N2O EFs' for emission factors and conversion factors, though it also pulls LHV data from the tab 'CO2 EFs'</t>
  </si>
  <si>
    <t>Emission factor (tonnes CH4/m3 of fuel)</t>
  </si>
  <si>
    <t>Table XX. The base N2O emission factors supplied by IPCC, diferentiated by sector</t>
  </si>
  <si>
    <t>Default EFs for N20 (kg N2O/ TJ fuel). LHV/NCV basis</t>
  </si>
  <si>
    <t>Table name = 'EnergyN2O'</t>
  </si>
  <si>
    <t>Table name = 'ManufacturingN2O'</t>
  </si>
  <si>
    <t>Table name = 'ConstructionN2O'</t>
  </si>
  <si>
    <t>Table name = 'CommercialN2O'</t>
  </si>
  <si>
    <t>Table name = 'InstitutionalN2O'</t>
  </si>
  <si>
    <t>Table name = 'ResidentialN2O'</t>
  </si>
  <si>
    <t>Table name = 'AgricultureN2O'</t>
  </si>
  <si>
    <t>Table name = 'ForestryN2O'</t>
  </si>
  <si>
    <t>Table name = 'FisheriesN2O'</t>
  </si>
  <si>
    <t>The following tables show the derivation of N2O emission factors for specific liquid fuels that have been expressed on a volume basis</t>
  </si>
  <si>
    <t>Default EFs for N2O (kg N2O/ TJ fuel). LHV/NCV basis</t>
  </si>
  <si>
    <t>Table name = 'energyLiquidEFsN2O'</t>
  </si>
  <si>
    <t>Table name = 'manufacturingLiquidEFsN2O'</t>
  </si>
  <si>
    <t>Table name = 'constructionLiquidEFsN2O'</t>
  </si>
  <si>
    <t>Table name = 'commercialLiquidEFsN2O'</t>
  </si>
  <si>
    <t>Table name = 'institutionalLiquidEFsN2O'</t>
  </si>
  <si>
    <t>Table name = 'residentialLiquidEFsN2O'</t>
  </si>
  <si>
    <t>Table name = 'agricultureLiquidEFsN2O'</t>
  </si>
  <si>
    <t>Table name = 'forestryLiquidEFsN2O'</t>
  </si>
  <si>
    <t>Table name = 'fisheriesLiquidEFsN2O'</t>
  </si>
  <si>
    <t>Emission factor (tonnes N2O/m3 of fuel)</t>
  </si>
  <si>
    <t>Table name = 'energyGasEFsN2O'</t>
  </si>
  <si>
    <t>Table name = 'manufacturingGasEFsN2O'</t>
  </si>
  <si>
    <t>Table name = constructionGasEFsN2O</t>
  </si>
  <si>
    <t>Table name = commercialGasEFsN2O</t>
  </si>
  <si>
    <t>Table name = institutionalGasEFsN2O</t>
  </si>
  <si>
    <t>Table name = residentialGasEFsN2O</t>
  </si>
  <si>
    <t>Table name = agricultureGasEFsN2O</t>
  </si>
  <si>
    <t>Table name = forestryGasEFsN2O</t>
  </si>
  <si>
    <t>Data and listings used in the calculation of N2O emissions</t>
  </si>
  <si>
    <t>Table name = fisheriesGasEFsN2O</t>
  </si>
  <si>
    <t>energyLiquidEFsN2O</t>
  </si>
  <si>
    <t>manufacturingLiquidEFsN2O</t>
  </si>
  <si>
    <t>constructionLiquidEFsN2O</t>
  </si>
  <si>
    <t>commercialLiquidEFsN2O</t>
  </si>
  <si>
    <t>institutionalLiquidEFsN2O</t>
  </si>
  <si>
    <t>residentialLiquidEFsN2O</t>
  </si>
  <si>
    <t>agricultureLiquidEFsN2O</t>
  </si>
  <si>
    <t>forestryLiquidEFsN2O</t>
  </si>
  <si>
    <t>fisheriesLiquidEFsN2O</t>
  </si>
  <si>
    <t>energyGasEFsN2O</t>
  </si>
  <si>
    <t>manufacturingGasEFsN2O</t>
  </si>
  <si>
    <t>constructionGasEFsN2O</t>
  </si>
  <si>
    <t>commercialGasEFsN2O</t>
  </si>
  <si>
    <t>institutionalGasEFsN2O</t>
  </si>
  <si>
    <t>residentialGasEFsN2O</t>
  </si>
  <si>
    <t>agricultureGasEFsN2O</t>
  </si>
  <si>
    <t>forestryGasEFsN2O</t>
  </si>
  <si>
    <t>fisheriesGasEFsN2O</t>
  </si>
  <si>
    <t>Default N2O factor (kg/TJ)</t>
  </si>
  <si>
    <t>EnergyN2O</t>
  </si>
  <si>
    <t>ManufacturingN2O</t>
  </si>
  <si>
    <t>ConstructionN2O</t>
  </si>
  <si>
    <t>CommercialN2O</t>
  </si>
  <si>
    <t>InstitutionalN2O</t>
  </si>
  <si>
    <t>ResidentialN2O</t>
  </si>
  <si>
    <t>AgricultureN2O</t>
  </si>
  <si>
    <t>ForestryN2O</t>
  </si>
  <si>
    <t>FisheriesN2O</t>
  </si>
  <si>
    <t>Table XX. Table of keys necessary to isolate appropriate base EF listing</t>
  </si>
  <si>
    <t>Key</t>
  </si>
  <si>
    <t>Table name = 'N2OIndustryKeys'</t>
  </si>
  <si>
    <t>Correction factor to convert to tonnes N2O (Taken from Table xx)</t>
  </si>
  <si>
    <t>N2O emissions (tonnes)</t>
  </si>
  <si>
    <t>Name of Table = 'industryEFTableKeysN2O'</t>
  </si>
  <si>
    <t>N2O emissions assuming a liter basis</t>
  </si>
  <si>
    <t>N2O emissions corrected for use of different unit bases (gallons)</t>
  </si>
  <si>
    <t>N2O emissions corrected for use of different unit bases (barrels)</t>
  </si>
  <si>
    <t>Final corrected N2O emissions from use of fuel expressed in any volume basis</t>
  </si>
  <si>
    <t xml:space="preserve">Ghost CO2 spreadsheet </t>
  </si>
  <si>
    <t xml:space="preserve">Ghost CH4 spreadsheet </t>
  </si>
  <si>
    <t xml:space="preserve">Ghost N2O spreadsheet </t>
  </si>
  <si>
    <t>Emissions from fuel combustion (irrespective of fuel state)</t>
  </si>
  <si>
    <t>Table XX. Defintions of the fuels covered by this tool:</t>
  </si>
  <si>
    <t>Definition</t>
  </si>
  <si>
    <t>http://www.ipcc-nggip.iges.or.jp/public/2006gl/pdf/2_Volume2/V2_1_Ch1_Introduction.pdf</t>
  </si>
  <si>
    <t>Crude oil is a mineral oil consisting of a mixture of hydrocarbons of natural origin, being yellow to black in colour, of variable density and viscosity. It also includes lease condensate (separator liquids) which are recovered from gaseous hydrocarbons in lease separation facilities.</t>
  </si>
  <si>
    <t>All industries involved in the manufacture of derived products, such as metals (e.g., iron and steel, aluminum), chemicals (e.g., nitric acid, ammonia), pulp and paper, beverages, equipment and machinery, and textiles. Industries that generate secondary and tertiary products from solid fuels (e.g., charcoal) are included under the Energy category.</t>
  </si>
  <si>
    <t>Numerator                  (e.g., kg GHG)</t>
  </si>
  <si>
    <t>Denominator (e.g., tonne fuel)</t>
  </si>
  <si>
    <t>Fuel type           (e.g., solid fossil)</t>
  </si>
  <si>
    <t>Units                     (e.g., kg or kWh)</t>
  </si>
  <si>
    <t>This is light hydrocarbon oil for use in internal combustion engines such as motor vehicles, excluding aircraft. Motor gasoline is distilled between 35ºC and 215ºC and is used as a fuel for land based spark ignition engines. Motor gasoline may include additives, oxygenates and octane enhancers, including lead compounds such as TEL (Tetraethyl lead) and TML (Tetramethyl lead).</t>
  </si>
  <si>
    <t>Aviation gasoline is motor spirit prepared especially for aviation piston engines, with an octane number suited to the engine, a freezing point of -60ºC, and a distillation range usually within the limits of 30ºC and 180ºC.</t>
  </si>
  <si>
    <t>This is medium distillate used for aviation turbine power units. It has the same distillation characteristics and flash point as kerosene (between 150ºC and 300ºC but not generally above 250ºC). In addition, it has particular specifications (such as freezing point) which are established by the International Air Transport Association (IATA).</t>
  </si>
  <si>
    <t>A mineral oil extracted from oil shale.</t>
  </si>
  <si>
    <t>Other Kerosene comprises refined petroleum distillate intermediate in volatility between gasoline and gas/diesel oil. It is a medium oil distilling between 150ºC and 300ºC.</t>
  </si>
  <si>
    <t>This heading defines oils that make up the distillation residue. It comprises all residual fuel oils, including those obtained by blending. Its kinematic viscosity is above 0.1cm2 (10 cSt) at 80ºC. The flash point is always above 50ºC and the density is always more than 0.90 kg/l.</t>
  </si>
  <si>
    <t xml:space="preserve">This tool works without the need to adjust its default settings. However, if you have more specific information, you can change the following: </t>
  </si>
  <si>
    <t>This tool uses default emission factors from the 2006 IPCC Guidelines for National Greenhouse Gas Inventories. If you want to use your own emission factors, please enter them below. Your emission factors can be accessed in the spreadsheet by selecting the 'My fuels' category.</t>
  </si>
  <si>
    <t>State code</t>
  </si>
  <si>
    <t>Table = numeratorConversionTable</t>
  </si>
  <si>
    <t>This category includes general construction and special trade construction for buildings and civil engineering, building installation and building completion. It includes new work, repair, additions and alterations, the erection of prefabricated buildings or structures on the site, and also construction of a temporary nature.</t>
  </si>
  <si>
    <t>Examples include wholesale and retail trade, hotels and restaurants and automobile dealerships.</t>
  </si>
  <si>
    <t>Examples include health and education operations (e.g., schools and hospitals), public administration, insurance and financial services, real estate, and Research and Development.</t>
  </si>
  <si>
    <t>Households.</t>
  </si>
  <si>
    <t>This category covers the production of crops and livestock, and any service industries supporting the same.</t>
  </si>
  <si>
    <t>Forestry and logging industries.</t>
  </si>
  <si>
    <t>Fishing, fish hatcheries and farms, and any service industries supporting these operations.</t>
  </si>
  <si>
    <r>
      <t>You have supplied an emission factor based on energy units (e.g., tonnes CO</t>
    </r>
    <r>
      <rPr>
        <vertAlign val="subscript"/>
        <sz val="12"/>
        <rFont val="Arial"/>
        <family val="2"/>
      </rPr>
      <t>2</t>
    </r>
    <r>
      <rPr>
        <sz val="12"/>
        <rFont val="Arial"/>
        <family val="2"/>
      </rPr>
      <t xml:space="preserve"> / kWh fuel). Please ensure that you have indicated the heating value basis of this factor. </t>
    </r>
  </si>
  <si>
    <t xml:space="preserve">            GHG Protocol Guide to Definitions</t>
  </si>
  <si>
    <t xml:space="preserve">       Fuels:</t>
  </si>
  <si>
    <t xml:space="preserve">       Sectors:</t>
  </si>
  <si>
    <t>Please select a sector:</t>
  </si>
  <si>
    <t>Table = sectorDefinitions</t>
  </si>
  <si>
    <t>(Source: IPCC 2006 Guidelines for National Greenhouse Gas Inventories)</t>
  </si>
  <si>
    <t>Amount of fuel</t>
  </si>
  <si>
    <t>Table xx. Table of conversion factors to copnvert numerator of supplied EF to a consistent basis (tonnes GHG)</t>
  </si>
  <si>
    <t>Table xx. Table of conversion factors to convert denominator of supplied EF to a consistent basis (tonnes, TJ, litres, or m3))</t>
  </si>
  <si>
    <t>Table = denominatorConversionTable</t>
  </si>
  <si>
    <t>Numerator Conversion factor</t>
  </si>
  <si>
    <t>Denominator converion factor</t>
  </si>
  <si>
    <t xml:space="preserve"> EF in consistent units (tonnes GHG per TJ, litre, tonne or m3 of fuel)</t>
  </si>
  <si>
    <t>Mass</t>
  </si>
  <si>
    <t>LiquidVolume</t>
  </si>
  <si>
    <t>Gas volume</t>
  </si>
  <si>
    <t>For custom Efs supplied on a xx basis:</t>
  </si>
  <si>
    <t>fiftyone</t>
  </si>
  <si>
    <t>fiftytwo</t>
  </si>
  <si>
    <t>fiftythree</t>
  </si>
  <si>
    <t>fiftyfour</t>
  </si>
  <si>
    <t>Table xx. Table mapping the appropriate drop down unit selection choices in the spreadsheet based on the denominator of custom Efs</t>
  </si>
  <si>
    <t>Table = customUnit Map</t>
  </si>
  <si>
    <t>Calculations based on use of custom Efs</t>
  </si>
  <si>
    <t>Emission factor expressed on a common basis</t>
  </si>
  <si>
    <t>Uncorrected emissions (in tonnes)</t>
  </si>
  <si>
    <t>Correction factor</t>
  </si>
  <si>
    <t>Corrected emissions</t>
  </si>
  <si>
    <t>From</t>
  </si>
  <si>
    <t>TO</t>
  </si>
  <si>
    <t>L</t>
  </si>
  <si>
    <t>m3</t>
  </si>
  <si>
    <t>m4</t>
  </si>
  <si>
    <t>Table = 'customConversionFactors'</t>
  </si>
  <si>
    <t>Type of fuel</t>
  </si>
  <si>
    <t>Fossil fuel</t>
  </si>
  <si>
    <t>List = 'customFuelTypes'</t>
  </si>
  <si>
    <r>
      <t>CO</t>
    </r>
    <r>
      <rPr>
        <vertAlign val="subscript"/>
        <sz val="12"/>
        <rFont val="Arial"/>
        <family val="2"/>
      </rPr>
      <t>2</t>
    </r>
  </si>
  <si>
    <r>
      <t>CH</t>
    </r>
    <r>
      <rPr>
        <vertAlign val="subscript"/>
        <sz val="12"/>
        <rFont val="Arial"/>
        <family val="2"/>
      </rPr>
      <t>4</t>
    </r>
  </si>
  <si>
    <t>Total fossil fuel CO2 emissions:</t>
  </si>
  <si>
    <r>
      <t>Total CO</t>
    </r>
    <r>
      <rPr>
        <vertAlign val="subscript"/>
        <sz val="12"/>
        <rFont val="Arial"/>
        <family val="2"/>
      </rPr>
      <t>2</t>
    </r>
    <r>
      <rPr>
        <sz val="12"/>
        <rFont val="Arial"/>
        <family val="2"/>
      </rPr>
      <t xml:space="preserve"> emissions from biomass (tonnes):</t>
    </r>
  </si>
  <si>
    <t>Not applicable</t>
  </si>
  <si>
    <t>List = HVList</t>
  </si>
  <si>
    <t>Heating value basis</t>
  </si>
  <si>
    <t>Lower</t>
  </si>
  <si>
    <t>Higher</t>
  </si>
  <si>
    <t>Higher'</t>
  </si>
  <si>
    <t>Lower'</t>
  </si>
  <si>
    <t>These are the light hydrocarbons fraction of the paraffin series, derived from refinery processes, crude oil stabilisation plants and natural gas processing plants comprising propane (C3H8) and butane (C4H10) or a combination of the two. They are normally liquefied under pressure for transportation and storage.</t>
  </si>
  <si>
    <t>Coke oven coke is the solid product obtained from the carbonisation of coal, principally coking coal, at high temperature. It is low in moisture content and volatile matter. Also included are semi-coke, a solid product obtained from the carbonisation of coal at a low temperature, lignite coke, semi-coke made from lignite/brown coal, coke breeze and foundry coke. Coke oven coke is also known as metallurgical coke.</t>
  </si>
  <si>
    <t>See coke oven coke</t>
  </si>
  <si>
    <t>Natural gas should include blended natural gas (sometimes also referred to as Town Gas or City Gas), a high calorific value gas obtained as a blend of natural gas with other gases City Gas), a high calorific value gas obtained as a blend of natural gas with other gases derived from other primary products, and usually distributed through the natural gas grid (eg coal seam methane). Blended natural gas should include substitute natural gas, a high calorific value gas, manufactured by chemical conversion of a hydrocarbon fossil fuel, where the main raw materials are: natural gas, coal, oil and oil shale.</t>
  </si>
  <si>
    <t>Non-biomass fraction of municipal waste includes waste produced by households, industry, hospitals and the tertiary sector which are incinerated at specific installations and used for energy purposes. Only the fraction of the fuel that is non-biodegradable should be included here.</t>
  </si>
  <si>
    <t>Wood and wood waste combusted directly for energy. This category also includes wood for charcoal production but not the actual production of charcoal (this would be double counting since charcoal is a secondary product).</t>
  </si>
  <si>
    <t>Charcoal combusted as energy covers the solid residue of the destructive distillation and pyrolysis of wood and other vegetal material.</t>
  </si>
  <si>
    <t>Table = GWPTable</t>
  </si>
  <si>
    <t>Emissions from fossil fuel component (tonnes CO2)</t>
  </si>
  <si>
    <t xml:space="preserve">Total Ch4 emissions (metric tonnes CO2e): </t>
  </si>
  <si>
    <t>N2o emissions subtotalled by fuel state (metric tonnes):</t>
  </si>
  <si>
    <t xml:space="preserve">Total N2O emissions (metric tonnes): </t>
  </si>
  <si>
    <t xml:space="preserve">Total N2o4 emissions (metric tonnes): </t>
  </si>
  <si>
    <t>Landfill gas is derived from the anaerobic fermentation of biomass and solid wastes in landfills and combusted to produce heat and/or power.</t>
  </si>
  <si>
    <t>Biomass fraction of municipal waste includes waste produced by households, industry, hospitals and the tertiary sector which are incinerated at specific installations and used for energy purposes. Only the fraction of the fuel that is biodegradable should be included here.</t>
  </si>
  <si>
    <t>Brown coal</t>
  </si>
  <si>
    <t>Brown coal (lignite) is a non-agglomerating coal with a gross calorific value of less than 17 435 kJ/kg (4 165 kcal/kg), and greater than 31 percent volatile matter on a dry mineral matter free basis.</t>
  </si>
  <si>
    <t>Lignite (brown coal) is a non-agglomerating coal with a gross calorific value of less than 17 435 kJ/kg (4 165 kcal/kg), and greater than 31 percent volatile matter on a dry mineral matter free basis.</t>
  </si>
  <si>
    <t>Semi-coke</t>
  </si>
  <si>
    <t>Coke breeze</t>
  </si>
  <si>
    <t>Metallurgical coke</t>
  </si>
  <si>
    <t>Town gas or city gas</t>
  </si>
  <si>
    <t>Coke oven coke</t>
  </si>
  <si>
    <t>List name = 'Fuels'</t>
  </si>
  <si>
    <t>Table name = 'FuelDefinitions'</t>
  </si>
  <si>
    <t>Shale oil</t>
  </si>
  <si>
    <t>Gas/Diesel oil</t>
  </si>
  <si>
    <t>Residual fuel oil</t>
  </si>
  <si>
    <t>Liquified Petroleum Gases</t>
  </si>
  <si>
    <t>Coking coal</t>
  </si>
  <si>
    <t>Other bituminous coal</t>
  </si>
  <si>
    <t>Sub bituminous coal</t>
  </si>
  <si>
    <t>Brown coal briquettes</t>
  </si>
  <si>
    <t>Patent fuel</t>
  </si>
  <si>
    <t>Lignite coke</t>
  </si>
  <si>
    <t>Natural gas</t>
  </si>
  <si>
    <t>Wood or Wood waste</t>
  </si>
  <si>
    <t>Landfill gas</t>
  </si>
  <si>
    <t>Municipal wastes. Biomass fraction</t>
  </si>
  <si>
    <t>Crude oil</t>
  </si>
  <si>
    <t>Motor gasoline</t>
  </si>
  <si>
    <t>Aviation gasoline</t>
  </si>
  <si>
    <t>Jet kerosene</t>
  </si>
  <si>
    <t>Other kerosene</t>
  </si>
  <si>
    <t>Municipal waste. Non-biomass fraction</t>
  </si>
  <si>
    <t>Other tools can be downloaded from the GHG Protocol website</t>
  </si>
  <si>
    <t>((/1000000)/0.9478)/10</t>
  </si>
  <si>
    <t>Conversion gactor to convert emissions data from kg co2/Gg to unit basis selected by user</t>
  </si>
  <si>
    <t>These are conversion factors to be used in conjuction with the base EFs (and, in the case of mass units, LHV data)</t>
  </si>
  <si>
    <t>These are not conversion factors. They are actual EFs that are both unit and fuel specific.</t>
  </si>
  <si>
    <t>Table name = fisheriesGasEFs</t>
  </si>
  <si>
    <t>Table xx. Key table for accessing liquid and gas unit-specific EFs for different fuels</t>
  </si>
  <si>
    <t>Natural Gas Liquids</t>
  </si>
  <si>
    <t>Petroleum coke</t>
  </si>
  <si>
    <t>Refinery feedstocks</t>
  </si>
  <si>
    <t>Refinery gas</t>
  </si>
  <si>
    <t>Paraffin waxes</t>
  </si>
  <si>
    <t>White Spirit/SBP</t>
  </si>
  <si>
    <t>Other petroleum products</t>
  </si>
  <si>
    <t>Gas coke</t>
  </si>
  <si>
    <t>Coal tar</t>
  </si>
  <si>
    <t>Gas works gas</t>
  </si>
  <si>
    <t>Coke oven gas</t>
  </si>
  <si>
    <t>Blast furnace gas</t>
  </si>
  <si>
    <t>Oxygen steel furnace gas</t>
  </si>
  <si>
    <t>Industrial wastes</t>
  </si>
  <si>
    <t>Waste oils</t>
  </si>
  <si>
    <t>Sulphite lyes (Black liqour)</t>
  </si>
  <si>
    <t>Other primary solid biomass fuels</t>
  </si>
  <si>
    <t>Other liquid biofuels</t>
  </si>
  <si>
    <t>Sludge gas</t>
  </si>
  <si>
    <t>Other biogas</t>
  </si>
  <si>
    <t>Jet gasoline</t>
  </si>
  <si>
    <t/>
  </si>
  <si>
    <t>Municipal waste (Non biomass fraction)</t>
  </si>
  <si>
    <t>Municipal wastes (Biomass fraction)</t>
  </si>
  <si>
    <t>Natural Gas</t>
  </si>
  <si>
    <t>twenty</t>
  </si>
  <si>
    <t>Fuel unit code</t>
  </si>
  <si>
    <r>
      <t>CO</t>
    </r>
    <r>
      <rPr>
        <vertAlign val="subscript"/>
        <sz val="12"/>
        <rFont val="Arial"/>
        <family val="2"/>
      </rPr>
      <t>2</t>
    </r>
    <r>
      <rPr>
        <sz val="12"/>
        <rFont val="Arial"/>
        <family val="2"/>
      </rPr>
      <t xml:space="preserve"> </t>
    </r>
  </si>
  <si>
    <r>
      <t>CH</t>
    </r>
    <r>
      <rPr>
        <vertAlign val="subscript"/>
        <sz val="12"/>
        <rFont val="Arial"/>
        <family val="2"/>
      </rPr>
      <t>4</t>
    </r>
    <r>
      <rPr>
        <sz val="12"/>
        <rFont val="Arial"/>
        <family val="2"/>
      </rPr>
      <t xml:space="preserve"> </t>
    </r>
  </si>
  <si>
    <r>
      <t>N</t>
    </r>
    <r>
      <rPr>
        <vertAlign val="subscript"/>
        <sz val="12"/>
        <rFont val="Arial"/>
        <family val="2"/>
      </rPr>
      <t>2</t>
    </r>
    <r>
      <rPr>
        <sz val="12"/>
        <rFont val="Arial"/>
        <family val="2"/>
      </rPr>
      <t>O</t>
    </r>
  </si>
  <si>
    <r>
      <t>All GHGs (tonnes CO</t>
    </r>
    <r>
      <rPr>
        <vertAlign val="subscript"/>
        <sz val="12"/>
        <rFont val="Arial"/>
        <family val="2"/>
      </rPr>
      <t>2</t>
    </r>
    <r>
      <rPr>
        <sz val="12"/>
        <rFont val="Arial"/>
        <family val="2"/>
      </rPr>
      <t>e)</t>
    </r>
  </si>
  <si>
    <t>Table XX. States of each fuel</t>
  </si>
  <si>
    <t>solidUnits</t>
  </si>
  <si>
    <t>liquidUnits</t>
  </si>
  <si>
    <t>gasUnits</t>
  </si>
  <si>
    <t>List of solid fuels = 'solids'</t>
  </si>
  <si>
    <t>list of liquid fuels = 'liquid'</t>
  </si>
  <si>
    <t>list of gaseous fuels = 'gas'</t>
  </si>
  <si>
    <t>Table = unitCodes</t>
  </si>
  <si>
    <t>Table XX. Codes for the different fuel states</t>
  </si>
  <si>
    <t>Gas/diesel oil includes heavy gas oils. Gas oils are obtained from the lowest fraction from atmospheric distillation of crude oil, while heavy gas oils are obtained by vacuum redistillation of the residual from atmospheric distillation. Gas/diesel oil distils between 180ºC and 380ºC. Several grades are available depending on uses: diesel oil for diesel compression ignition (cars, trucks, marine, etc.), light heating oil for industrial and commercial uses, and other gas oil including heavy gas oils which distil between 380ºC and 540ºC and are used as petrochemical feedstocks.</t>
  </si>
  <si>
    <t>three</t>
  </si>
  <si>
    <t>four</t>
  </si>
  <si>
    <t>five</t>
  </si>
  <si>
    <t>six</t>
  </si>
  <si>
    <t>seven</t>
  </si>
  <si>
    <t>eight</t>
  </si>
  <si>
    <t>nine</t>
  </si>
  <si>
    <t>ten</t>
  </si>
  <si>
    <t>eleven</t>
  </si>
  <si>
    <t>twelve</t>
  </si>
  <si>
    <t>thirteen</t>
  </si>
  <si>
    <t>fourteen</t>
  </si>
  <si>
    <t>fiveteen</t>
  </si>
  <si>
    <t>sixteen</t>
  </si>
  <si>
    <t>seventeen</t>
  </si>
  <si>
    <t>eighteen</t>
  </si>
  <si>
    <t>nineteen</t>
  </si>
  <si>
    <t>twentyone</t>
  </si>
  <si>
    <t>twentytwo</t>
  </si>
  <si>
    <t>twentythree</t>
  </si>
  <si>
    <t>twentyfour</t>
  </si>
  <si>
    <t>twentyfive</t>
  </si>
  <si>
    <t>twentysix</t>
  </si>
  <si>
    <t>twentyseven</t>
  </si>
  <si>
    <t>twentyeight</t>
  </si>
  <si>
    <t>twentynine</t>
  </si>
  <si>
    <t>thirty</t>
  </si>
  <si>
    <t>thirtyone</t>
  </si>
  <si>
    <t>thirtytwo</t>
  </si>
  <si>
    <t>thirtythree</t>
  </si>
  <si>
    <t>thirtyfour</t>
  </si>
  <si>
    <t>thirtyfive</t>
  </si>
  <si>
    <t>thirtysix</t>
  </si>
  <si>
    <t>thirtyseven</t>
  </si>
  <si>
    <t>thirtyeight</t>
  </si>
  <si>
    <t>thirtynine</t>
  </si>
  <si>
    <t>forty</t>
  </si>
  <si>
    <t>fortyone</t>
  </si>
  <si>
    <t>fortytwo</t>
  </si>
  <si>
    <t>fortythree</t>
  </si>
  <si>
    <t>fortyfour</t>
  </si>
  <si>
    <t>fortyfive</t>
  </si>
  <si>
    <t>fortysix</t>
  </si>
  <si>
    <t>fortyseven</t>
  </si>
  <si>
    <t>fortyeight</t>
  </si>
  <si>
    <t>fortynine</t>
  </si>
  <si>
    <t>fifty</t>
  </si>
  <si>
    <t>one</t>
  </si>
  <si>
    <t>two</t>
  </si>
  <si>
    <t xml:space="preserve">Solid fossil </t>
  </si>
  <si>
    <t xml:space="preserve">Liquid fossil </t>
  </si>
  <si>
    <t xml:space="preserve">Gaseous fossil </t>
  </si>
  <si>
    <t xml:space="preserve">Biomass </t>
  </si>
  <si>
    <t>List = Biomass</t>
  </si>
  <si>
    <t>List = solidFossil</t>
  </si>
  <si>
    <t>List = liquidFossil</t>
  </si>
  <si>
    <t>List = gaseousFossil</t>
  </si>
  <si>
    <t>Solid fossil</t>
  </si>
  <si>
    <t>Liquid fossil</t>
  </si>
  <si>
    <t>Gaseous fossil</t>
  </si>
  <si>
    <t>solidFossil</t>
  </si>
  <si>
    <t>liquidFossil</t>
  </si>
  <si>
    <t>gaseousFossil</t>
  </si>
  <si>
    <t>Table = stateMap</t>
  </si>
  <si>
    <t>List = fourCategories</t>
  </si>
  <si>
    <t>Do not show</t>
  </si>
  <si>
    <t>Table = 'HVConversionValues'</t>
  </si>
  <si>
    <t>Default from IPCC adjusted for LHV vs HHV choice (i.e. the default IPCC value in LHV is multiplied by value in column f)</t>
  </si>
  <si>
    <t xml:space="preserve">Final corrected CO2 emissions from use of fuel expressed in any volume basis </t>
  </si>
  <si>
    <t>EF (LHV basis)</t>
  </si>
  <si>
    <t>Defaul;t LHV value from IPCC</t>
  </si>
  <si>
    <t>A tar-like substance that occurs naturally in Venezuela. It can be burned directly or refined into light petroleum products.</t>
  </si>
  <si>
    <t>Other liquid biofuels not included in biogasoline or biodiesels.</t>
  </si>
  <si>
    <t>Other biogas not included in landfill gas or sludge gas.</t>
  </si>
  <si>
    <t>NGLs are the liquid or liquefied hydrocarbons produced in the manufacture, purification and stabilisation of natural gas. These are those portions of natural gas which are recovered as liquids in separators, field facilities, or gas processing plants. NGLs include but are not limited to ethane, propane, butane, pentane, natural gasoline and condensate. They may also include small quantities of non-hydrocarbons.</t>
  </si>
  <si>
    <t>Tier3Manufacturing</t>
  </si>
  <si>
    <t>Key table</t>
  </si>
  <si>
    <t>Table = 'Tier3Manufacturing'</t>
  </si>
  <si>
    <t>industry&gt;fuel&gt;combustion technology</t>
  </si>
  <si>
    <t>Boiler, normal firing</t>
  </si>
  <si>
    <t>Boiler, tangential firing</t>
  </si>
  <si>
    <t>Large diesel oil engine &gt;6600hp (447 Kw)</t>
  </si>
  <si>
    <t>Pulversied combustion boiler (dry bottom, wall fired)</t>
  </si>
  <si>
    <t>Pulversied combustion boiler (dry bottom, tangentially fired)</t>
  </si>
  <si>
    <t>Pulversied combustion boiler (wet bottom)</t>
  </si>
  <si>
    <t>Spreader stoker boiler (With re-injection)</t>
  </si>
  <si>
    <t>Spreader stoker boiler (Without re-injection)</t>
  </si>
  <si>
    <t>Fluidised bed combustor (circulating bed)</t>
  </si>
  <si>
    <t>Cyclone furnace</t>
  </si>
  <si>
    <t>Atmospheric fluidised bed</t>
  </si>
  <si>
    <t>Boiler</t>
  </si>
  <si>
    <t>Gas-fired gas turbine &gt;3MW</t>
  </si>
  <si>
    <t>Large dual-fuel engine</t>
  </si>
  <si>
    <t>Combined cycle</t>
  </si>
  <si>
    <t>Fluidised bed combustor (bubbling bed)</t>
  </si>
  <si>
    <t>Wood recovery boiler</t>
  </si>
  <si>
    <t>CH4</t>
  </si>
  <si>
    <t>N2O</t>
  </si>
  <si>
    <t>Pulverised combustion boiler (dry bottom, wall fired)</t>
  </si>
  <si>
    <t>Pulverised combustion boiler (dry bottom, tangentially fired)</t>
  </si>
  <si>
    <t>Pulverised combustion boiler (wet bottom)</t>
  </si>
  <si>
    <t>Table = Tier3KeyTable</t>
  </si>
  <si>
    <t>Tier3ShaleOil</t>
  </si>
  <si>
    <t>Tier3ResidualFuelOil</t>
  </si>
  <si>
    <t>Tier3Gas/DieselOil</t>
  </si>
  <si>
    <t>Tier3CokingCoal</t>
  </si>
  <si>
    <t>Tier3OtherBituminousCoal</t>
  </si>
  <si>
    <t>Tier3Lignite</t>
  </si>
  <si>
    <t></t>
  </si>
  <si>
    <t>Global Warming Potentials (GWPs)</t>
  </si>
  <si>
    <t xml:space="preserve">Please select a GWP set: </t>
  </si>
  <si>
    <t></t>
  </si>
  <si>
    <t>2001 IPCC Third Assessment Report</t>
  </si>
  <si>
    <t>1995 IPCC Second Assessment Report</t>
  </si>
  <si>
    <t>2007 IPCC Fourth Assesment Report</t>
  </si>
  <si>
    <t>List = GWPSets</t>
  </si>
  <si>
    <t>Custom emission factors</t>
  </si>
  <si>
    <t>CO2</t>
  </si>
  <si>
    <t>Emission factors</t>
  </si>
  <si>
    <t>Units of emission factors</t>
  </si>
  <si>
    <t>List name = 'allFuels'</t>
  </si>
  <si>
    <t>Grams (g)</t>
  </si>
  <si>
    <t>Kilograms (kg)</t>
  </si>
  <si>
    <t>Metric tonnes (t)</t>
  </si>
  <si>
    <t>Pounds (lb)</t>
  </si>
  <si>
    <t>list = 'numerators'</t>
  </si>
  <si>
    <t>Denominators of custom EF</t>
  </si>
  <si>
    <t>Numerator of custom EF</t>
  </si>
  <si>
    <t>list = 'denominators'</t>
  </si>
  <si>
    <t>My fuels</t>
  </si>
  <si>
    <t>myFuels</t>
  </si>
  <si>
    <t>Tier3NaturalGas</t>
  </si>
  <si>
    <t>Tier3Peat</t>
  </si>
  <si>
    <t>Tier3Wood</t>
  </si>
  <si>
    <t>List = Tier3ShaleOil</t>
  </si>
  <si>
    <t xml:space="preserve">Amount </t>
  </si>
  <si>
    <t>Fuel category</t>
  </si>
  <si>
    <t>Name of Tier3keytable</t>
  </si>
  <si>
    <t>Name of appropriat dropdownlist</t>
  </si>
  <si>
    <t>Name of fuel and scetor specific drop down list</t>
  </si>
  <si>
    <t>Name of fuel and technology specific table that enables referencing of Efs</t>
  </si>
  <si>
    <t>ManufacturingShaleOil</t>
  </si>
  <si>
    <t>First 3 columns are a table called 'ManufacturingDrop'</t>
  </si>
  <si>
    <t>Name of EF table</t>
  </si>
  <si>
    <t>Other</t>
  </si>
  <si>
    <t>Don't know</t>
  </si>
  <si>
    <t>This includes all light hydrocarbon oils for use in aviation turbine power units. They distil between 100ºC and 250ºC. It is obtained by blending kerosenes and gasoline or naphthas in such a way that the aromatic content does not exceed 25 percent in volume, and the vapour pressure is between 13.7 kPa and 20.6 kPa. Additives can be included to improve fuel stability and combustibility.</t>
  </si>
  <si>
    <r>
      <t>Total GHG emissions from fossil fuels (tonnes CO</t>
    </r>
    <r>
      <rPr>
        <vertAlign val="subscript"/>
        <sz val="12"/>
        <rFont val="Arial"/>
        <family val="2"/>
      </rPr>
      <t>2</t>
    </r>
    <r>
      <rPr>
        <sz val="12"/>
        <rFont val="Arial"/>
        <family val="2"/>
      </rPr>
      <t>e):</t>
    </r>
  </si>
  <si>
    <t>A refinery feedstock is a product or a combination of products derived from crude oil and destined for further processing other than blending in the refining industry. It is transformed into one or more components and/or finished products. This definition covers those finished products imported for refinery intake and those returned from the petrochemical industry to the refining industry.</t>
  </si>
  <si>
    <t>Refinery gas is defined as non-condensable gas obtained during distillation of crude oil or treatment of oil products (e.g. cracking) in refineries. It consists mainly of hydrogen, methane, ethane and olefins. It also includes gases which are returned from the petrochemical industry.</t>
  </si>
  <si>
    <t>White spirit and SBP are refined distillate intermediates with a distillation in the naphtha/kerosene range. They are sub-divided as: i) Industrial Spirit (SBP): Light oils distilling between 30ºC and 200ºC, with a temperature difference between 5 percent volume and 90 percent volume distillation points, including losses, of not more than 60ºC. In other words, SBP is a light oil of narrower cut than motor spirit. There are 7 or 8 grades of industrial spirit, depending on the position of the cut in the distillation range defined above. ii) White Spirit: Industrial spirit with a flash point above 30ºC. The distillation range of white spirit is 135ºC to 200ºC.</t>
  </si>
  <si>
    <t>Oil shale is an inorganic, non-porous rock containing various amounts of solid organic material that yields hydrocarbons, along with a variety of solid products, when subjected to pyrolysis (a treatment that consists of heating the rock at high temperature). Tar sands refers to sand (or porous carbonate rocks) that are naturally mixed with a viscous form of heavy crude oil sometimes referred to as bitumen. Due to its high viscosity this oil cannot be recovered through conventional recovery methods.</t>
  </si>
  <si>
    <t>Gas works gas covers all types of gases produced in public utility or private plants, whose main purpose is manufacture, transport and distribution of gas. It includes gas produced by carbonization (including gas produced by coke ovens and transferred to gas works gas), by total gasification with or without enrichment with oil products (LPG, residual fuel oil, etc.), and by reforming and simple mixing of gases and/or air. It excludes blended natural gas, which is usually distributed through the natural gas grid.</t>
  </si>
  <si>
    <t>Coke oven gas is obtained as a by-product of the manufacture of coke oven coke for the production of iron and steel.</t>
  </si>
  <si>
    <r>
      <t>GWPs compare the climate impact of different greenhouse gases with that of CO</t>
    </r>
    <r>
      <rPr>
        <vertAlign val="subscript"/>
        <sz val="12"/>
        <rFont val="Arial"/>
        <family val="2"/>
      </rPr>
      <t>2</t>
    </r>
    <r>
      <rPr>
        <sz val="12"/>
        <rFont val="Arial"/>
        <family val="2"/>
      </rPr>
      <t>, and they are used to calculate emisisons in terms of CO</t>
    </r>
    <r>
      <rPr>
        <vertAlign val="subscript"/>
        <sz val="12"/>
        <rFont val="Arial"/>
        <family val="2"/>
      </rPr>
      <t>2</t>
    </r>
    <r>
      <rPr>
        <sz val="12"/>
        <rFont val="Arial"/>
        <family val="2"/>
      </rPr>
      <t>-equivalents. As scientific understanding advances, the GWP values of GHGs can change. By default, this tool uses the GWP values from the IPCC's Fifth Assessment Report (2014), but you can use other GWP sets:</t>
    </r>
  </si>
  <si>
    <t>2014 IPCC Fifth Assesment Report</t>
  </si>
  <si>
    <t>Revision History</t>
  </si>
  <si>
    <t>Version</t>
  </si>
  <si>
    <t>Revision Date</t>
  </si>
  <si>
    <t>Updated By</t>
  </si>
  <si>
    <t>Description</t>
  </si>
  <si>
    <t>GHG Protocol</t>
  </si>
  <si>
    <t>4.0</t>
  </si>
  <si>
    <t>4.1</t>
  </si>
  <si>
    <t>Initial release</t>
  </si>
  <si>
    <t>Added GWP values from IPCC's Fifth Assessment Report</t>
  </si>
  <si>
    <t>Note: The Fifth Assessment Report GWP values used in this tool exclude climate–carbon feedbacks for non-CO2 emissions. Use of the latest GWP values is recommended.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</si>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</sst>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0.0"/>
    <numFmt numFmtId="165" formatCode="0.000"/>
    <numFmt numFmtId="166" formatCode="#,##0.0000"/>
    <numFmt numFmtId="167" formatCode="_(* #,##0.0_);_(* \(#,##0.0\);_(* &quot;-&quot;??_);_(@_)"/>
    <numFmt numFmtId="168" formatCode="###0.00_)"/>
    <numFmt numFmtId="169" formatCode="0.0_W"/>
    <numFmt numFmtId="170" formatCode="#,##0_)"/>
    <numFmt numFmtId="171" formatCode="0.000E+00"/>
    <numFmt numFmtId="172" formatCode="[$-409]mmmm\ d\,\ yyyy;@"/>
  </numFmts>
  <fonts count="47" x14ac:knownFonts="1">
    <font>
      <sz val="10"/>
      <name val="Arial"/>
    </font>
    <font>
      <sz val="10"/>
      <name val="Arial"/>
      <family val="2"/>
    </font>
    <font>
      <u/>
      <sz val="7.5"/>
      <color indexed="12"/>
      <name val="Arial"/>
      <family val="2"/>
    </font>
    <font>
      <sz val="8"/>
      <name val="Arial"/>
      <family val="2"/>
    </font>
    <font>
      <sz val="10"/>
      <color indexed="10"/>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sz val="1"/>
      <name val="Arial"/>
      <family val="2"/>
    </font>
    <font>
      <sz val="8"/>
      <name val="Helv"/>
      <family val="2"/>
    </font>
    <font>
      <b/>
      <sz val="14"/>
      <name val="Helv"/>
    </font>
    <font>
      <b/>
      <sz val="10"/>
      <name val="Arial"/>
      <family val="2"/>
    </font>
    <font>
      <b/>
      <sz val="10"/>
      <name val="Arial"/>
      <family val="2"/>
    </font>
    <font>
      <sz val="12"/>
      <name val="Arial"/>
      <family val="2"/>
    </font>
    <font>
      <sz val="12"/>
      <color indexed="10"/>
      <name val="Arial"/>
      <family val="2"/>
    </font>
    <font>
      <sz val="12"/>
      <name val="Arial"/>
      <family val="2"/>
    </font>
    <font>
      <sz val="10"/>
      <name val="Arial"/>
      <family val="2"/>
    </font>
    <font>
      <b/>
      <sz val="14"/>
      <name val="Arial"/>
      <family val="2"/>
    </font>
    <font>
      <vertAlign val="subscript"/>
      <sz val="12"/>
      <name val="Arial"/>
      <family val="2"/>
    </font>
    <font>
      <u/>
      <sz val="12"/>
      <color indexed="12"/>
      <name val="Arial"/>
      <family val="2"/>
    </font>
    <font>
      <sz val="14"/>
      <name val="Arial"/>
      <family val="2"/>
    </font>
    <font>
      <sz val="12"/>
      <color indexed="10"/>
      <name val="Arial"/>
      <family val="2"/>
    </font>
    <font>
      <sz val="14"/>
      <name val="Arial"/>
      <family val="2"/>
    </font>
    <font>
      <sz val="10"/>
      <name val="Arial"/>
      <family val="2"/>
    </font>
    <font>
      <b/>
      <sz val="12"/>
      <color indexed="50"/>
      <name val="Arial"/>
      <family val="2"/>
    </font>
    <font>
      <b/>
      <sz val="10"/>
      <color indexed="50"/>
      <name val="Arial"/>
      <family val="2"/>
    </font>
    <font>
      <sz val="28"/>
      <color indexed="50"/>
      <name val="Webdings"/>
      <family val="1"/>
      <charset val="2"/>
    </font>
    <font>
      <sz val="12"/>
      <color indexed="8"/>
      <name val="Verdana"/>
      <family val="2"/>
    </font>
    <font>
      <u/>
      <sz val="12"/>
      <name val="Arial"/>
      <family val="2"/>
    </font>
    <font>
      <u/>
      <sz val="12"/>
      <name val="Arial"/>
      <family val="2"/>
    </font>
    <font>
      <sz val="32"/>
      <color rgb="FF00ACA2"/>
      <name val="Wingdings"/>
      <charset val="2"/>
    </font>
    <font>
      <b/>
      <sz val="12"/>
      <color rgb="FF00ACA2"/>
      <name val="Arial"/>
      <family val="2"/>
    </font>
    <font>
      <sz val="28"/>
      <color rgb="FF00ACA2"/>
      <name val="Webdings"/>
      <family val="1"/>
      <charset val="2"/>
    </font>
    <font>
      <b/>
      <sz val="12"/>
      <color theme="1"/>
      <name val="Arial"/>
      <family val="2"/>
    </font>
    <font>
      <sz val="10"/>
      <color theme="1"/>
      <name val="Arial"/>
      <family val="2"/>
    </font>
    <font>
      <sz val="11"/>
      <name val="Arial"/>
      <family val="2"/>
    </font>
    <font>
      <b/>
      <sz val="14"/>
      <color rgb="FF00ACA2"/>
      <name val="Tahoma"/>
      <family val="2"/>
    </font>
  </fonts>
  <fills count="12">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50"/>
        <bgColor indexed="64"/>
      </patternFill>
    </fill>
    <fill>
      <patternFill patternType="solid">
        <fgColor indexed="42"/>
        <bgColor indexed="64"/>
      </patternFill>
    </fill>
    <fill>
      <patternFill patternType="solid">
        <fgColor indexed="51"/>
        <bgColor indexed="64"/>
      </patternFill>
    </fill>
    <fill>
      <patternFill patternType="solid">
        <fgColor indexed="9"/>
        <bgColor indexed="64"/>
      </patternFill>
    </fill>
    <fill>
      <patternFill patternType="solid">
        <fgColor rgb="FF73C167"/>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style="medium">
        <color indexed="19"/>
      </left>
      <right style="thin">
        <color indexed="19"/>
      </right>
      <top style="medium">
        <color indexed="19"/>
      </top>
      <bottom style="medium">
        <color indexed="19"/>
      </bottom>
      <diagonal/>
    </border>
    <border>
      <left style="thin">
        <color indexed="19"/>
      </left>
      <right style="thin">
        <color indexed="19"/>
      </right>
      <top style="medium">
        <color indexed="19"/>
      </top>
      <bottom style="medium">
        <color indexed="19"/>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medium">
        <color indexed="19"/>
      </left>
      <right style="thin">
        <color indexed="19"/>
      </right>
      <top/>
      <bottom style="thin">
        <color indexed="19"/>
      </bottom>
      <diagonal/>
    </border>
    <border>
      <left style="thin">
        <color indexed="19"/>
      </left>
      <right style="thin">
        <color indexed="19"/>
      </right>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right/>
      <top style="thin">
        <color indexed="22"/>
      </top>
      <bottom/>
      <diagonal/>
    </border>
    <border>
      <left/>
      <right style="medium">
        <color indexed="19"/>
      </right>
      <top style="medium">
        <color indexed="19"/>
      </top>
      <bottom style="medium">
        <color indexed="19"/>
      </bottom>
      <diagonal/>
    </border>
    <border>
      <left style="medium">
        <color indexed="8"/>
      </left>
      <right style="medium">
        <color indexed="64"/>
      </right>
      <top style="medium">
        <color indexed="8"/>
      </top>
      <bottom/>
      <diagonal/>
    </border>
    <border>
      <left/>
      <right style="medium">
        <color indexed="8"/>
      </right>
      <top style="medium">
        <color indexed="8"/>
      </top>
      <bottom/>
      <diagonal/>
    </border>
    <border>
      <left style="medium">
        <color indexed="8"/>
      </left>
      <right style="medium">
        <color indexed="64"/>
      </right>
      <top/>
      <bottom/>
      <diagonal/>
    </border>
    <border>
      <left/>
      <right style="medium">
        <color indexed="8"/>
      </right>
      <top/>
      <bottom/>
      <diagonal/>
    </border>
    <border>
      <left style="medium">
        <color indexed="8"/>
      </left>
      <right style="medium">
        <color indexed="64"/>
      </right>
      <top/>
      <bottom style="thin">
        <color indexed="9"/>
      </bottom>
      <diagonal/>
    </border>
    <border>
      <left/>
      <right style="medium">
        <color indexed="8"/>
      </right>
      <top/>
      <bottom style="thin">
        <color indexed="9"/>
      </bottom>
      <diagonal/>
    </border>
    <border>
      <left/>
      <right style="medium">
        <color indexed="8"/>
      </right>
      <top/>
      <bottom style="medium">
        <color indexed="8"/>
      </bottom>
      <diagonal/>
    </border>
    <border>
      <left style="medium">
        <color indexed="8"/>
      </left>
      <right style="medium">
        <color indexed="8"/>
      </right>
      <top style="thin">
        <color indexed="9"/>
      </top>
      <bottom style="medium">
        <color indexed="8"/>
      </bottom>
      <diagonal/>
    </border>
    <border>
      <left/>
      <right style="thin">
        <color indexed="19"/>
      </right>
      <top style="medium">
        <color indexed="19"/>
      </top>
      <bottom style="thin">
        <color indexed="19"/>
      </bottom>
      <diagonal/>
    </border>
    <border>
      <left style="thin">
        <color indexed="19"/>
      </left>
      <right style="thin">
        <color indexed="19"/>
      </right>
      <top style="medium">
        <color indexed="19"/>
      </top>
      <bottom style="thin">
        <color indexed="19"/>
      </bottom>
      <diagonal/>
    </border>
    <border>
      <left style="medium">
        <color indexed="19"/>
      </left>
      <right style="medium">
        <color indexed="19"/>
      </right>
      <top style="thin">
        <color indexed="19"/>
      </top>
      <bottom style="thin">
        <color indexed="19"/>
      </bottom>
      <diagonal/>
    </border>
    <border>
      <left/>
      <right style="thin">
        <color indexed="19"/>
      </right>
      <top style="thin">
        <color indexed="19"/>
      </top>
      <bottom style="thin">
        <color indexed="19"/>
      </bottom>
      <diagonal/>
    </border>
    <border>
      <left/>
      <right style="medium">
        <color indexed="19"/>
      </right>
      <top style="thin">
        <color indexed="19"/>
      </top>
      <bottom style="thin">
        <color indexed="19"/>
      </bottom>
      <diagonal/>
    </border>
    <border>
      <left style="medium">
        <color indexed="19"/>
      </left>
      <right style="medium">
        <color indexed="19"/>
      </right>
      <top style="thin">
        <color indexed="19"/>
      </top>
      <bottom style="medium">
        <color indexed="19"/>
      </bottom>
      <diagonal/>
    </border>
    <border>
      <left/>
      <right/>
      <top style="thin">
        <color indexed="9"/>
      </top>
      <bottom style="thin">
        <color indexed="9"/>
      </bottom>
      <diagonal/>
    </border>
    <border>
      <left/>
      <right/>
      <top style="thin">
        <color indexed="19"/>
      </top>
      <bottom style="double">
        <color indexed="19"/>
      </bottom>
      <diagonal/>
    </border>
    <border>
      <left/>
      <right/>
      <top style="medium">
        <color indexed="19"/>
      </top>
      <bottom style="medium">
        <color indexed="19"/>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thin">
        <color indexed="19"/>
      </left>
      <right style="thin">
        <color indexed="19"/>
      </right>
      <top/>
      <bottom style="medium">
        <color indexed="19"/>
      </bottom>
      <diagonal/>
    </border>
    <border>
      <left style="thin">
        <color indexed="19"/>
      </left>
      <right/>
      <top style="thin">
        <color indexed="19"/>
      </top>
      <bottom style="thin">
        <color indexed="19"/>
      </bottom>
      <diagonal/>
    </border>
    <border>
      <left style="thin">
        <color indexed="19"/>
      </left>
      <right/>
      <top style="medium">
        <color indexed="19"/>
      </top>
      <bottom/>
      <diagonal/>
    </border>
    <border>
      <left/>
      <right style="thin">
        <color indexed="9"/>
      </right>
      <top/>
      <bottom style="thin">
        <color indexed="9"/>
      </bottom>
      <diagonal/>
    </border>
    <border>
      <left/>
      <right/>
      <top style="thin">
        <color indexed="9"/>
      </top>
      <bottom/>
      <diagonal/>
    </border>
    <border>
      <left/>
      <right style="thin">
        <color indexed="9"/>
      </right>
      <top style="thin">
        <color indexed="9"/>
      </top>
      <bottom/>
      <diagonal/>
    </border>
    <border>
      <left style="medium">
        <color indexed="9"/>
      </left>
      <right style="medium">
        <color indexed="9"/>
      </right>
      <top style="thin">
        <color indexed="9"/>
      </top>
      <bottom/>
      <diagonal/>
    </border>
    <border>
      <left style="medium">
        <color indexed="9"/>
      </left>
      <right/>
      <top style="thin">
        <color indexed="9"/>
      </top>
      <bottom style="thin">
        <color indexed="9"/>
      </bottom>
      <diagonal/>
    </border>
    <border>
      <left style="medium">
        <color indexed="9"/>
      </left>
      <right style="medium">
        <color indexed="9"/>
      </right>
      <top style="thin">
        <color indexed="9"/>
      </top>
      <bottom style="thin">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thin">
        <color indexed="9"/>
      </left>
      <right style="medium">
        <color indexed="9"/>
      </right>
      <top style="thin">
        <color indexed="9"/>
      </top>
      <bottom style="thin">
        <color indexed="9"/>
      </bottom>
      <diagonal/>
    </border>
    <border>
      <left style="thin">
        <color indexed="19"/>
      </left>
      <right/>
      <top/>
      <bottom style="thin">
        <color indexed="19"/>
      </bottom>
      <diagonal/>
    </border>
    <border>
      <left style="medium">
        <color indexed="19"/>
      </left>
      <right/>
      <top style="thin">
        <color indexed="19"/>
      </top>
      <bottom style="thin">
        <color indexed="19"/>
      </bottom>
      <diagonal/>
    </border>
    <border>
      <left/>
      <right style="medium">
        <color indexed="19"/>
      </right>
      <top/>
      <bottom style="thin">
        <color indexed="19"/>
      </bottom>
      <diagonal/>
    </border>
    <border>
      <left/>
      <right style="thin">
        <color indexed="19"/>
      </right>
      <top/>
      <bottom style="thin">
        <color indexed="19"/>
      </bottom>
      <diagonal/>
    </border>
    <border>
      <left style="medium">
        <color indexed="19"/>
      </left>
      <right style="medium">
        <color indexed="19"/>
      </right>
      <top style="medium">
        <color indexed="19"/>
      </top>
      <bottom style="medium">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style="thin">
        <color indexed="19"/>
      </left>
      <right/>
      <top style="thin">
        <color indexed="19"/>
      </top>
      <bottom style="medium">
        <color indexed="19"/>
      </bottom>
      <diagonal/>
    </border>
    <border>
      <left/>
      <right style="thin">
        <color indexed="19"/>
      </right>
      <top style="thin">
        <color indexed="19"/>
      </top>
      <bottom style="medium">
        <color indexed="19"/>
      </bottom>
      <diagonal/>
    </border>
    <border>
      <left style="medium">
        <color indexed="19"/>
      </left>
      <right style="thin">
        <color indexed="19"/>
      </right>
      <top style="medium">
        <color indexed="19"/>
      </top>
      <bottom style="thin">
        <color indexed="19"/>
      </bottom>
      <diagonal/>
    </border>
    <border>
      <left style="thin">
        <color indexed="19"/>
      </left>
      <right style="medium">
        <color indexed="19"/>
      </right>
      <top style="medium">
        <color indexed="19"/>
      </top>
      <bottom style="thin">
        <color indexed="19"/>
      </bottom>
      <diagonal/>
    </border>
    <border>
      <left style="thin">
        <color indexed="19"/>
      </left>
      <right style="medium">
        <color indexed="19"/>
      </right>
      <top style="thin">
        <color indexed="19"/>
      </top>
      <bottom style="medium">
        <color indexed="19"/>
      </bottom>
      <diagonal/>
    </border>
    <border>
      <left style="medium">
        <color indexed="19"/>
      </left>
      <right/>
      <top/>
      <bottom style="thin">
        <color indexed="19"/>
      </bottom>
      <diagonal/>
    </border>
    <border>
      <left style="medium">
        <color indexed="19"/>
      </left>
      <right/>
      <top style="thin">
        <color indexed="19"/>
      </top>
      <bottom style="medium">
        <color indexed="19"/>
      </bottom>
      <diagonal/>
    </border>
    <border>
      <left style="medium">
        <color indexed="19"/>
      </left>
      <right style="medium">
        <color indexed="19"/>
      </right>
      <top style="medium">
        <color indexed="19"/>
      </top>
      <bottom style="thin">
        <color indexed="19"/>
      </bottom>
      <diagonal/>
    </border>
    <border>
      <left style="medium">
        <color indexed="19"/>
      </left>
      <right style="thin">
        <color indexed="19"/>
      </right>
      <top/>
      <bottom style="medium">
        <color indexed="19"/>
      </bottom>
      <diagonal/>
    </border>
    <border>
      <left/>
      <right style="medium">
        <color indexed="19"/>
      </right>
      <top/>
      <bottom style="medium">
        <color indexed="19"/>
      </bottom>
      <diagonal/>
    </border>
    <border>
      <left style="thin">
        <color indexed="19"/>
      </left>
      <right/>
      <top/>
      <bottom/>
      <diagonal/>
    </border>
    <border>
      <left style="thin">
        <color indexed="19"/>
      </left>
      <right style="medium">
        <color indexed="19"/>
      </right>
      <top style="medium">
        <color indexed="19"/>
      </top>
      <bottom/>
      <diagonal/>
    </border>
    <border>
      <left style="thin">
        <color indexed="19"/>
      </left>
      <right style="medium">
        <color indexed="19"/>
      </right>
      <top/>
      <bottom/>
      <diagonal/>
    </border>
    <border>
      <left/>
      <right style="medium">
        <color indexed="19"/>
      </right>
      <top style="thin">
        <color indexed="19"/>
      </top>
      <bottom style="double">
        <color indexed="19"/>
      </bottom>
      <diagonal/>
    </border>
    <border>
      <left style="thin">
        <color indexed="19"/>
      </left>
      <right style="medium">
        <color indexed="19"/>
      </right>
      <top/>
      <bottom style="medium">
        <color indexed="19"/>
      </bottom>
      <diagonal/>
    </border>
    <border>
      <left/>
      <right style="medium">
        <color indexed="9"/>
      </right>
      <top/>
      <bottom style="medium">
        <color indexed="9"/>
      </bottom>
      <diagonal/>
    </border>
    <border>
      <left style="medium">
        <color indexed="9"/>
      </left>
      <right style="medium">
        <color indexed="9"/>
      </right>
      <top/>
      <bottom style="medium">
        <color indexed="9"/>
      </bottom>
      <diagonal/>
    </border>
    <border>
      <left style="thin">
        <color indexed="9"/>
      </left>
      <right/>
      <top/>
      <bottom/>
      <diagonal/>
    </border>
    <border>
      <left style="thin">
        <color indexed="9"/>
      </left>
      <right style="medium">
        <color indexed="9"/>
      </right>
      <top style="medium">
        <color indexed="19"/>
      </top>
      <bottom style="medium">
        <color indexed="9"/>
      </bottom>
      <diagonal/>
    </border>
    <border>
      <left/>
      <right style="medium">
        <color indexed="9"/>
      </right>
      <top style="medium">
        <color indexed="19"/>
      </top>
      <bottom style="medium">
        <color indexed="9"/>
      </bottom>
      <diagonal/>
    </border>
    <border>
      <left/>
      <right/>
      <top style="medium">
        <color indexed="19"/>
      </top>
      <bottom style="medium">
        <color indexed="9"/>
      </bottom>
      <diagonal/>
    </border>
    <border>
      <left style="medium">
        <color indexed="9"/>
      </left>
      <right style="thin">
        <color indexed="9"/>
      </right>
      <top style="medium">
        <color indexed="19"/>
      </top>
      <bottom style="medium">
        <color indexed="9"/>
      </bottom>
      <diagonal/>
    </border>
    <border>
      <left style="thin">
        <color indexed="9"/>
      </left>
      <right style="thin">
        <color indexed="9"/>
      </right>
      <top style="medium">
        <color indexed="19"/>
      </top>
      <bottom style="medium">
        <color indexed="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style="thin">
        <color indexed="9"/>
      </left>
      <right style="medium">
        <color indexed="19"/>
      </right>
      <top style="medium">
        <color indexed="19"/>
      </top>
      <bottom style="thin">
        <color indexed="9"/>
      </bottom>
      <diagonal/>
    </border>
    <border>
      <left style="thin">
        <color indexed="9"/>
      </left>
      <right style="medium">
        <color indexed="19"/>
      </right>
      <top style="thin">
        <color indexed="9"/>
      </top>
      <bottom style="thin">
        <color indexed="9"/>
      </bottom>
      <diagonal/>
    </border>
    <border>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medium">
        <color indexed="19"/>
      </left>
      <right style="thin">
        <color indexed="9"/>
      </right>
      <top/>
      <bottom style="thin">
        <color indexed="9"/>
      </bottom>
      <diagonal/>
    </border>
    <border>
      <left style="medium">
        <color indexed="19"/>
      </left>
      <right style="thin">
        <color indexed="9"/>
      </right>
      <top style="thin">
        <color indexed="9"/>
      </top>
      <bottom style="thin">
        <color indexed="9"/>
      </bottom>
      <diagonal/>
    </border>
    <border>
      <left style="thin">
        <color indexed="43"/>
      </left>
      <right style="thin">
        <color indexed="43"/>
      </right>
      <top style="medium">
        <color indexed="19"/>
      </top>
      <bottom style="thin">
        <color indexed="43"/>
      </bottom>
      <diagonal/>
    </border>
    <border>
      <left style="thin">
        <color indexed="9"/>
      </left>
      <right style="thin">
        <color indexed="9"/>
      </right>
      <top/>
      <bottom/>
      <diagonal/>
    </border>
    <border>
      <left style="thin">
        <color indexed="9"/>
      </left>
      <right style="thin">
        <color indexed="9"/>
      </right>
      <top style="thin">
        <color indexed="9"/>
      </top>
      <bottom style="dashed">
        <color indexed="23"/>
      </bottom>
      <diagonal/>
    </border>
    <border>
      <left/>
      <right style="thin">
        <color indexed="9"/>
      </right>
      <top style="medium">
        <color indexed="19"/>
      </top>
      <bottom style="thin">
        <color indexed="9"/>
      </bottom>
      <diagonal/>
    </border>
    <border>
      <left style="medium">
        <color indexed="19"/>
      </left>
      <right style="thin">
        <color indexed="9"/>
      </right>
      <top style="medium">
        <color indexed="19"/>
      </top>
      <bottom style="thin">
        <color indexed="9"/>
      </bottom>
      <diagonal/>
    </border>
    <border>
      <left style="medium">
        <color indexed="19"/>
      </left>
      <right style="thin">
        <color indexed="9"/>
      </right>
      <top/>
      <bottom style="medium">
        <color indexed="19"/>
      </bottom>
      <diagonal/>
    </border>
    <border>
      <left style="thin">
        <color indexed="9"/>
      </left>
      <right style="medium">
        <color indexed="19"/>
      </right>
      <top/>
      <bottom style="thin">
        <color indexed="9"/>
      </bottom>
      <diagonal/>
    </border>
    <border>
      <left style="thin">
        <color indexed="9"/>
      </left>
      <right style="thin">
        <color indexed="9"/>
      </right>
      <top style="thin">
        <color indexed="9"/>
      </top>
      <bottom style="medium">
        <color indexed="19"/>
      </bottom>
      <diagonal/>
    </border>
    <border>
      <left/>
      <right style="thin">
        <color indexed="9"/>
      </right>
      <top/>
      <bottom style="medium">
        <color indexed="19"/>
      </bottom>
      <diagonal/>
    </border>
    <border>
      <left style="thin">
        <color indexed="9"/>
      </left>
      <right style="medium">
        <color indexed="19"/>
      </right>
      <top/>
      <bottom style="medium">
        <color indexed="19"/>
      </bottom>
      <diagonal/>
    </border>
    <border>
      <left/>
      <right/>
      <top/>
      <bottom style="thin">
        <color indexed="19"/>
      </bottom>
      <diagonal/>
    </border>
    <border>
      <left style="thin">
        <color indexed="19"/>
      </left>
      <right style="medium">
        <color indexed="19"/>
      </right>
      <top/>
      <bottom style="thin">
        <color indexed="19"/>
      </bottom>
      <diagonal/>
    </border>
    <border>
      <left style="thin">
        <color indexed="19"/>
      </left>
      <right/>
      <top/>
      <bottom style="medium">
        <color indexed="19"/>
      </bottom>
      <diagonal/>
    </border>
    <border>
      <left style="thin">
        <color indexed="9"/>
      </left>
      <right/>
      <top style="thin">
        <color indexed="9"/>
      </top>
      <bottom/>
      <diagonal/>
    </border>
    <border>
      <left style="thin">
        <color indexed="9"/>
      </left>
      <right/>
      <top/>
      <bottom style="thin">
        <color indexed="9"/>
      </bottom>
      <diagonal/>
    </border>
    <border>
      <left/>
      <right/>
      <top/>
      <bottom style="thin">
        <color indexed="9"/>
      </bottom>
      <diagonal/>
    </border>
    <border>
      <left style="dashed">
        <color indexed="23"/>
      </left>
      <right style="thin">
        <color indexed="9"/>
      </right>
      <top style="dashed">
        <color indexed="23"/>
      </top>
      <bottom style="dashed">
        <color indexed="23"/>
      </bottom>
      <diagonal/>
    </border>
    <border>
      <left style="thin">
        <color indexed="9"/>
      </left>
      <right style="thin">
        <color indexed="9"/>
      </right>
      <top style="dashed">
        <color indexed="23"/>
      </top>
      <bottom style="dashed">
        <color indexed="23"/>
      </bottom>
      <diagonal/>
    </border>
    <border>
      <left style="thin">
        <color indexed="9"/>
      </left>
      <right style="dashed">
        <color indexed="23"/>
      </right>
      <top style="dashed">
        <color indexed="23"/>
      </top>
      <bottom style="dashed">
        <color indexed="23"/>
      </bottom>
      <diagonal/>
    </border>
    <border>
      <left style="medium">
        <color indexed="19"/>
      </left>
      <right style="thin">
        <color indexed="43"/>
      </right>
      <top style="medium">
        <color indexed="19"/>
      </top>
      <bottom style="thin">
        <color indexed="43"/>
      </bottom>
      <diagonal/>
    </border>
    <border>
      <left style="dashed">
        <color indexed="23"/>
      </left>
      <right/>
      <top style="dashed">
        <color indexed="23"/>
      </top>
      <bottom style="dashed">
        <color indexed="23"/>
      </bottom>
      <diagonal/>
    </border>
    <border>
      <left/>
      <right/>
      <top style="dashed">
        <color indexed="23"/>
      </top>
      <bottom style="dashed">
        <color indexed="23"/>
      </bottom>
      <diagonal/>
    </border>
    <border>
      <left/>
      <right style="dashed">
        <color indexed="23"/>
      </right>
      <top style="dashed">
        <color indexed="23"/>
      </top>
      <bottom style="dashed">
        <color indexed="23"/>
      </bottom>
      <diagonal/>
    </border>
    <border>
      <left style="dotted">
        <color indexed="63"/>
      </left>
      <right/>
      <top style="dotted">
        <color indexed="63"/>
      </top>
      <bottom style="dotted">
        <color indexed="63"/>
      </bottom>
      <diagonal/>
    </border>
    <border>
      <left/>
      <right/>
      <top style="dotted">
        <color indexed="63"/>
      </top>
      <bottom style="dotted">
        <color indexed="63"/>
      </bottom>
      <diagonal/>
    </border>
    <border>
      <left/>
      <right style="dotted">
        <color indexed="63"/>
      </right>
      <top style="dotted">
        <color indexed="63"/>
      </top>
      <bottom style="dotted">
        <color indexed="63"/>
      </bottom>
      <diagonal/>
    </border>
    <border>
      <left/>
      <right style="medium">
        <color indexed="9"/>
      </right>
      <top/>
      <bottom/>
      <diagonal/>
    </border>
    <border>
      <left style="medium">
        <color indexed="19"/>
      </left>
      <right/>
      <top style="thin">
        <color indexed="19"/>
      </top>
      <bottom style="double">
        <color indexed="19"/>
      </bottom>
      <diagonal/>
    </border>
    <border>
      <left/>
      <right style="thin">
        <color indexed="19"/>
      </right>
      <top style="thin">
        <color indexed="19"/>
      </top>
      <bottom style="double">
        <color indexed="19"/>
      </bottom>
      <diagonal/>
    </border>
    <border>
      <left style="medium">
        <color indexed="19"/>
      </left>
      <right/>
      <top style="medium">
        <color indexed="19"/>
      </top>
      <bottom/>
      <diagonal/>
    </border>
    <border>
      <left/>
      <right/>
      <top style="medium">
        <color indexed="19"/>
      </top>
      <bottom/>
      <diagonal/>
    </border>
    <border>
      <left/>
      <right style="medium">
        <color indexed="19"/>
      </right>
      <top style="medium">
        <color indexed="19"/>
      </top>
      <bottom/>
      <diagonal/>
    </border>
    <border>
      <left style="thin">
        <color indexed="43"/>
      </left>
      <right style="thin">
        <color indexed="43"/>
      </right>
      <top style="medium">
        <color rgb="FF73C167"/>
      </top>
      <bottom style="medium">
        <color indexed="19"/>
      </bottom>
      <diagonal/>
    </border>
    <border>
      <left style="thin">
        <color indexed="43"/>
      </left>
      <right style="medium">
        <color rgb="FF73C167"/>
      </right>
      <top style="medium">
        <color rgb="FF73C167"/>
      </top>
      <bottom style="medium">
        <color indexed="19"/>
      </bottom>
      <diagonal/>
    </border>
    <border>
      <left style="medium">
        <color rgb="FF73C167"/>
      </left>
      <right style="medium">
        <color rgb="FF73C167"/>
      </right>
      <top style="medium">
        <color indexed="19"/>
      </top>
      <bottom style="medium">
        <color rgb="FF73C167"/>
      </bottom>
      <diagonal/>
    </border>
    <border>
      <left style="medium">
        <color rgb="FF73C167"/>
      </left>
      <right style="medium">
        <color rgb="FF73C167"/>
      </right>
      <top style="medium">
        <color rgb="FF73C167"/>
      </top>
      <bottom style="medium">
        <color rgb="FF73C167"/>
      </bottom>
      <diagonal/>
    </border>
    <border>
      <left style="medium">
        <color rgb="FF73C167"/>
      </left>
      <right style="medium">
        <color indexed="19"/>
      </right>
      <top style="medium">
        <color rgb="FF73C167"/>
      </top>
      <bottom style="medium">
        <color rgb="FF73C167"/>
      </bottom>
      <diagonal/>
    </border>
    <border>
      <left style="thin">
        <color indexed="43"/>
      </left>
      <right style="medium">
        <color rgb="FF73C167"/>
      </right>
      <top style="medium">
        <color indexed="19"/>
      </top>
      <bottom style="thin">
        <color indexed="43"/>
      </bottom>
      <diagonal/>
    </border>
    <border>
      <left style="medium">
        <color indexed="19"/>
      </left>
      <right style="thin">
        <color indexed="43"/>
      </right>
      <top style="thin">
        <color indexed="43"/>
      </top>
      <bottom style="medium">
        <color rgb="FF73C167"/>
      </bottom>
      <diagonal/>
    </border>
    <border>
      <left style="thin">
        <color indexed="43"/>
      </left>
      <right style="thin">
        <color indexed="43"/>
      </right>
      <top style="thin">
        <color indexed="43"/>
      </top>
      <bottom style="medium">
        <color rgb="FF73C167"/>
      </bottom>
      <diagonal/>
    </border>
    <border>
      <left style="thin">
        <color indexed="43"/>
      </left>
      <right style="medium">
        <color rgb="FF73C167"/>
      </right>
      <top style="thin">
        <color indexed="43"/>
      </top>
      <bottom style="medium">
        <color rgb="FF73C167"/>
      </bottom>
      <diagonal/>
    </border>
    <border>
      <left style="medium">
        <color indexed="19"/>
      </left>
      <right/>
      <top/>
      <bottom style="medium">
        <color indexed="19"/>
      </bottom>
      <diagonal/>
    </border>
    <border>
      <left style="medium">
        <color rgb="FF73C167"/>
      </left>
      <right style="thin">
        <color indexed="43"/>
      </right>
      <top style="medium">
        <color rgb="FF73C167"/>
      </top>
      <bottom style="medium">
        <color indexed="19"/>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indexed="19"/>
      </bottom>
      <diagonal/>
    </border>
    <border>
      <left/>
      <right style="medium">
        <color indexed="19"/>
      </right>
      <top style="thin">
        <color theme="0"/>
      </top>
      <bottom style="thin">
        <color theme="0"/>
      </bottom>
      <diagonal/>
    </border>
    <border>
      <left style="medium">
        <color indexed="19"/>
      </left>
      <right style="thin">
        <color theme="0"/>
      </right>
      <top/>
      <bottom style="thin">
        <color theme="0"/>
      </bottom>
      <diagonal/>
    </border>
    <border>
      <left/>
      <right style="medium">
        <color indexed="19"/>
      </right>
      <top/>
      <bottom style="thin">
        <color theme="0"/>
      </bottom>
      <diagonal/>
    </border>
    <border>
      <left style="medium">
        <color indexed="19"/>
      </left>
      <right style="hair">
        <color indexed="19"/>
      </right>
      <top style="medium">
        <color indexed="19"/>
      </top>
      <bottom style="hair">
        <color indexed="1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medium">
        <color indexed="19"/>
      </top>
      <bottom style="thin">
        <color theme="0"/>
      </bottom>
      <diagonal/>
    </border>
    <border>
      <left style="thin">
        <color theme="0"/>
      </left>
      <right/>
      <top style="thin">
        <color theme="0"/>
      </top>
      <bottom style="thin">
        <color theme="0"/>
      </bottom>
      <diagonal/>
    </border>
    <border>
      <left/>
      <right style="thin">
        <color indexed="9"/>
      </right>
      <top/>
      <bottom/>
      <diagonal/>
    </border>
    <border>
      <left style="thin">
        <color indexed="9"/>
      </left>
      <right style="thin">
        <color indexed="9"/>
      </right>
      <top style="medium">
        <color theme="0"/>
      </top>
      <bottom style="thin">
        <color indexed="9"/>
      </bottom>
      <diagonal/>
    </border>
    <border>
      <left style="thin">
        <color indexed="9"/>
      </left>
      <right/>
      <top style="thin">
        <color indexed="9"/>
      </top>
      <bottom style="medium">
        <color indexed="19"/>
      </bottom>
      <diagonal/>
    </border>
    <border>
      <left/>
      <right/>
      <top style="thin">
        <color indexed="9"/>
      </top>
      <bottom style="medium">
        <color indexed="19"/>
      </bottom>
      <diagonal/>
    </border>
    <border>
      <left/>
      <right style="thin">
        <color indexed="9"/>
      </right>
      <top style="thin">
        <color indexed="9"/>
      </top>
      <bottom style="medium">
        <color indexed="19"/>
      </bottom>
      <diagonal/>
    </border>
    <border>
      <left style="thin">
        <color indexed="64"/>
      </left>
      <right style="thin">
        <color indexed="64"/>
      </right>
      <top style="thin">
        <color indexed="64"/>
      </top>
      <bottom/>
      <diagonal/>
    </border>
  </borders>
  <cellStyleXfs count="64">
    <xf numFmtId="0" fontId="0" fillId="0" borderId="0"/>
    <xf numFmtId="49" fontId="5" fillId="0" borderId="1" applyNumberFormat="0" applyFont="0" applyFill="0" applyBorder="0" applyProtection="0">
      <alignment horizontal="left" vertical="center" indent="2"/>
    </xf>
    <xf numFmtId="49" fontId="5" fillId="0" borderId="2" applyNumberFormat="0" applyFont="0" applyFill="0" applyBorder="0" applyProtection="0">
      <alignment horizontal="left" vertical="center" indent="5"/>
    </xf>
    <xf numFmtId="4" fontId="6" fillId="0" borderId="3" applyFill="0" applyBorder="0" applyProtection="0">
      <alignment horizontal="right" vertical="center"/>
    </xf>
    <xf numFmtId="0" fontId="7" fillId="0" borderId="0">
      <alignment horizontal="center" vertical="center" wrapText="1"/>
    </xf>
    <xf numFmtId="3" fontId="1" fillId="0" borderId="0" applyFont="0" applyFill="0" applyBorder="0" applyAlignment="0" applyProtection="0"/>
    <xf numFmtId="0" fontId="8" fillId="0" borderId="0">
      <alignment horizontal="left" vertical="center" wrapText="1"/>
    </xf>
    <xf numFmtId="167" fontId="1" fillId="0" borderId="0" applyFont="0" applyFill="0" applyBorder="0" applyAlignment="0" applyProtection="0"/>
    <xf numFmtId="3" fontId="9" fillId="0" borderId="4" applyAlignment="0">
      <alignment horizontal="right" vertical="center"/>
    </xf>
    <xf numFmtId="170" fontId="9" fillId="0" borderId="4">
      <alignment horizontal="right" vertical="center"/>
    </xf>
    <xf numFmtId="49" fontId="10" fillId="0" borderId="4">
      <alignment horizontal="left" vertical="center"/>
    </xf>
    <xf numFmtId="168" fontId="11" fillId="0" borderId="4" applyNumberFormat="0" applyFill="0">
      <alignment horizontal="right"/>
    </xf>
    <xf numFmtId="169" fontId="11" fillId="0" borderId="4">
      <alignment horizontal="right"/>
    </xf>
    <xf numFmtId="0" fontId="1" fillId="0" borderId="0" applyFont="0" applyFill="0" applyBorder="0" applyAlignment="0" applyProtection="0"/>
    <xf numFmtId="2"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4">
      <alignment horizontal="left"/>
    </xf>
    <xf numFmtId="0" fontId="15" fillId="0" borderId="5">
      <alignment horizontal="right" vertical="center"/>
    </xf>
    <xf numFmtId="0" fontId="16" fillId="0" borderId="4">
      <alignment horizontal="left" vertical="center"/>
    </xf>
    <xf numFmtId="0" fontId="11" fillId="0" borderId="4">
      <alignment horizontal="left" vertical="center"/>
    </xf>
    <xf numFmtId="0" fontId="17" fillId="0" borderId="4">
      <alignment horizontal="left"/>
    </xf>
    <xf numFmtId="0" fontId="17" fillId="2" borderId="0">
      <alignment horizontal="centerContinuous" wrapText="1"/>
    </xf>
    <xf numFmtId="49" fontId="17" fillId="2" borderId="6">
      <alignment horizontal="left" vertical="center"/>
    </xf>
    <xf numFmtId="0" fontId="17" fillId="2" borderId="0">
      <alignment horizontal="centerContinuous" vertical="center" wrapText="1"/>
    </xf>
    <xf numFmtId="0" fontId="2" fillId="0" borderId="0" applyNumberFormat="0" applyFill="0" applyBorder="0" applyAlignment="0" applyProtection="0">
      <alignment vertical="top"/>
      <protection locked="0"/>
    </xf>
    <xf numFmtId="41"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 fontId="5" fillId="0" borderId="1" applyFill="0" applyBorder="0" applyProtection="0">
      <alignment horizontal="right" vertical="center"/>
    </xf>
    <xf numFmtId="49" fontId="6" fillId="0" borderId="1" applyNumberFormat="0" applyFill="0" applyBorder="0" applyProtection="0">
      <alignment horizontal="left" vertical="center"/>
    </xf>
    <xf numFmtId="0" fontId="5" fillId="0" borderId="1" applyNumberFormat="0" applyFill="0" applyAlignment="0" applyProtection="0"/>
    <xf numFmtId="0" fontId="19" fillId="3" borderId="0" applyNumberFormat="0" applyFont="0" applyBorder="0" applyAlignment="0" applyProtection="0"/>
    <xf numFmtId="166" fontId="5" fillId="4" borderId="1" applyNumberFormat="0" applyFont="0" applyBorder="0" applyAlignment="0" applyProtection="0">
      <alignment horizontal="right" vertical="center"/>
    </xf>
    <xf numFmtId="3" fontId="9" fillId="0" borderId="0">
      <alignment horizontal="left" vertical="center"/>
    </xf>
    <xf numFmtId="0" fontId="7" fillId="0" borderId="0">
      <alignment horizontal="left" vertical="center"/>
    </xf>
    <xf numFmtId="0" fontId="19" fillId="0" borderId="0">
      <alignment horizontal="right"/>
    </xf>
    <xf numFmtId="49" fontId="19" fillId="0" borderId="0">
      <alignment horizontal="center"/>
    </xf>
    <xf numFmtId="0" fontId="10" fillId="0" borderId="0">
      <alignment horizontal="right"/>
    </xf>
    <xf numFmtId="0" fontId="19" fillId="0" borderId="0">
      <alignment horizontal="left"/>
    </xf>
    <xf numFmtId="0" fontId="5" fillId="0" borderId="0"/>
    <xf numFmtId="49" fontId="9" fillId="0" borderId="0">
      <alignment horizontal="left" vertical="center"/>
    </xf>
    <xf numFmtId="49" fontId="10" fillId="0" borderId="4">
      <alignment horizontal="left" vertical="center"/>
    </xf>
    <xf numFmtId="49" fontId="7" fillId="0" borderId="4" applyFill="0">
      <alignment horizontal="left" vertical="center"/>
    </xf>
    <xf numFmtId="49" fontId="10" fillId="0" borderId="4">
      <alignment horizontal="left"/>
    </xf>
    <xf numFmtId="168" fontId="9" fillId="0" borderId="0" applyNumberFormat="0">
      <alignment horizontal="right"/>
    </xf>
    <xf numFmtId="0" fontId="15" fillId="5" borderId="0">
      <alignment horizontal="centerContinuous" vertical="center" wrapText="1"/>
    </xf>
    <xf numFmtId="0" fontId="15" fillId="0" borderId="7">
      <alignment horizontal="left" vertical="center"/>
    </xf>
    <xf numFmtId="0" fontId="20" fillId="0" borderId="0">
      <alignment horizontal="left" vertical="top"/>
    </xf>
    <xf numFmtId="0" fontId="17" fillId="0" borderId="0">
      <alignment horizontal="left"/>
    </xf>
    <xf numFmtId="0" fontId="8" fillId="0" borderId="0">
      <alignment horizontal="left"/>
    </xf>
    <xf numFmtId="0" fontId="11" fillId="0" borderId="0">
      <alignment horizontal="left"/>
    </xf>
    <xf numFmtId="0" fontId="20" fillId="0" borderId="0">
      <alignment horizontal="left" vertical="top"/>
    </xf>
    <xf numFmtId="0" fontId="8" fillId="0" borderId="0">
      <alignment horizontal="left"/>
    </xf>
    <xf numFmtId="0" fontId="11" fillId="0" borderId="0">
      <alignment horizontal="left"/>
    </xf>
    <xf numFmtId="0" fontId="1" fillId="0" borderId="8" applyNumberFormat="0" applyFont="0" applyFill="0" applyAlignment="0" applyProtection="0"/>
    <xf numFmtId="49" fontId="9" fillId="0" borderId="4">
      <alignment horizontal="left"/>
    </xf>
    <xf numFmtId="0" fontId="15" fillId="0" borderId="5">
      <alignment horizontal="left"/>
    </xf>
    <xf numFmtId="0" fontId="17" fillId="0" borderId="0">
      <alignment horizontal="left" vertical="center"/>
    </xf>
    <xf numFmtId="49" fontId="19" fillId="0" borderId="4">
      <alignment horizontal="left"/>
    </xf>
    <xf numFmtId="0" fontId="5" fillId="0" borderId="0"/>
    <xf numFmtId="0" fontId="1" fillId="0" borderId="0"/>
  </cellStyleXfs>
  <cellXfs count="570">
    <xf numFmtId="0" fontId="0" fillId="0" borderId="0" xfId="0"/>
    <xf numFmtId="0" fontId="0" fillId="6" borderId="0" xfId="0" applyFill="1"/>
    <xf numFmtId="0" fontId="0" fillId="0" borderId="9" xfId="0" applyBorder="1"/>
    <xf numFmtId="0" fontId="0" fillId="0" borderId="0"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Fill="1" applyBorder="1"/>
    <xf numFmtId="0" fontId="0" fillId="0" borderId="15" xfId="0" applyFill="1" applyBorder="1"/>
    <xf numFmtId="0" fontId="0" fillId="0" borderId="0" xfId="0" applyAlignment="1"/>
    <xf numFmtId="0" fontId="0" fillId="0" borderId="0" xfId="0" applyFill="1" applyBorder="1"/>
    <xf numFmtId="0" fontId="0" fillId="7" borderId="0" xfId="0" applyFill="1"/>
    <xf numFmtId="11" fontId="0" fillId="0" borderId="0" xfId="0" applyNumberFormat="1"/>
    <xf numFmtId="0" fontId="0" fillId="0" borderId="16" xfId="0" applyBorder="1"/>
    <xf numFmtId="11" fontId="0" fillId="0" borderId="16" xfId="0" applyNumberFormat="1" applyBorder="1"/>
    <xf numFmtId="0" fontId="21" fillId="7" borderId="16" xfId="0" applyFont="1" applyFill="1" applyBorder="1"/>
    <xf numFmtId="0" fontId="21" fillId="7" borderId="16" xfId="0" applyFont="1" applyFill="1" applyBorder="1" applyAlignment="1">
      <alignment wrapText="1"/>
    </xf>
    <xf numFmtId="0" fontId="0" fillId="0" borderId="0" xfId="0" applyFill="1"/>
    <xf numFmtId="0" fontId="0" fillId="0" borderId="0" xfId="0" applyAlignment="1">
      <alignment wrapText="1"/>
    </xf>
    <xf numFmtId="0" fontId="0" fillId="0" borderId="10" xfId="0" applyFill="1" applyBorder="1"/>
    <xf numFmtId="0" fontId="0" fillId="0" borderId="17" xfId="0" applyBorder="1"/>
    <xf numFmtId="0" fontId="0" fillId="0" borderId="18" xfId="0" applyBorder="1"/>
    <xf numFmtId="0" fontId="0" fillId="0" borderId="17" xfId="0" applyFill="1" applyBorder="1"/>
    <xf numFmtId="0" fontId="0" fillId="0" borderId="19" xfId="0" applyBorder="1"/>
    <xf numFmtId="0" fontId="0" fillId="0" borderId="20" xfId="0" applyBorder="1"/>
    <xf numFmtId="0" fontId="0" fillId="0" borderId="11" xfId="0" applyFill="1" applyBorder="1"/>
    <xf numFmtId="0" fontId="0" fillId="0" borderId="9" xfId="0" applyFill="1" applyBorder="1"/>
    <xf numFmtId="0" fontId="0" fillId="0" borderId="15" xfId="0" applyBorder="1"/>
    <xf numFmtId="0" fontId="0" fillId="0" borderId="13" xfId="0" applyFill="1" applyBorder="1"/>
    <xf numFmtId="0" fontId="0" fillId="0" borderId="12" xfId="0" applyFill="1" applyBorder="1"/>
    <xf numFmtId="0" fontId="0" fillId="0" borderId="18" xfId="0" applyFill="1" applyBorder="1"/>
    <xf numFmtId="0" fontId="0" fillId="7" borderId="21" xfId="0" applyFill="1" applyBorder="1"/>
    <xf numFmtId="0" fontId="0" fillId="7" borderId="19" xfId="0" applyFill="1" applyBorder="1"/>
    <xf numFmtId="0" fontId="0" fillId="7" borderId="16" xfId="0" applyFill="1" applyBorder="1"/>
    <xf numFmtId="0" fontId="21" fillId="7" borderId="19" xfId="0" applyFont="1" applyFill="1" applyBorder="1"/>
    <xf numFmtId="0" fontId="0" fillId="0" borderId="22" xfId="0" applyBorder="1"/>
    <xf numFmtId="0" fontId="0" fillId="0" borderId="23" xfId="0" applyBorder="1"/>
    <xf numFmtId="0" fontId="0" fillId="0" borderId="24" xfId="0" applyBorder="1"/>
    <xf numFmtId="0" fontId="0" fillId="0" borderId="21" xfId="0" applyBorder="1"/>
    <xf numFmtId="0" fontId="0" fillId="0" borderId="25" xfId="0" applyBorder="1"/>
    <xf numFmtId="0" fontId="0" fillId="0" borderId="26" xfId="0" applyBorder="1"/>
    <xf numFmtId="0" fontId="0" fillId="0" borderId="27" xfId="0" applyBorder="1"/>
    <xf numFmtId="0" fontId="0" fillId="0" borderId="25" xfId="0" applyBorder="1" applyAlignment="1">
      <alignment wrapText="1"/>
    </xf>
    <xf numFmtId="0" fontId="0" fillId="0" borderId="0" xfId="0" applyBorder="1" applyAlignment="1">
      <alignment wrapText="1"/>
    </xf>
    <xf numFmtId="0" fontId="23" fillId="0" borderId="0" xfId="0" applyFont="1"/>
    <xf numFmtId="0" fontId="23" fillId="0" borderId="9" xfId="0" applyFont="1" applyBorder="1"/>
    <xf numFmtId="0" fontId="23" fillId="0" borderId="10" xfId="0" applyFont="1" applyBorder="1"/>
    <xf numFmtId="0" fontId="23" fillId="0" borderId="11" xfId="0" applyFont="1" applyBorder="1"/>
    <xf numFmtId="0" fontId="23" fillId="0" borderId="13" xfId="0" applyFont="1" applyBorder="1"/>
    <xf numFmtId="0" fontId="1" fillId="0" borderId="0" xfId="0" applyFont="1"/>
    <xf numFmtId="0" fontId="0" fillId="8" borderId="14" xfId="0" applyFill="1" applyBorder="1"/>
    <xf numFmtId="0" fontId="1" fillId="0" borderId="9" xfId="0" applyFont="1" applyBorder="1"/>
    <xf numFmtId="0" fontId="1" fillId="0" borderId="0" xfId="0" applyFont="1" applyBorder="1"/>
    <xf numFmtId="0" fontId="1" fillId="0" borderId="10" xfId="0" applyFont="1" applyBorder="1"/>
    <xf numFmtId="0" fontId="0" fillId="8" borderId="23" xfId="0" applyFill="1" applyBorder="1"/>
    <xf numFmtId="0" fontId="0" fillId="0" borderId="0" xfId="0" applyBorder="1" applyAlignment="1"/>
    <xf numFmtId="0" fontId="0" fillId="0" borderId="14" xfId="0" applyBorder="1"/>
    <xf numFmtId="0" fontId="0" fillId="8" borderId="20" xfId="0" applyFill="1" applyBorder="1"/>
    <xf numFmtId="0" fontId="23" fillId="0" borderId="0" xfId="0" applyFont="1" applyBorder="1"/>
    <xf numFmtId="0" fontId="23" fillId="0" borderId="12" xfId="0" applyFont="1" applyBorder="1"/>
    <xf numFmtId="0" fontId="0" fillId="8" borderId="15" xfId="0" applyFill="1" applyBorder="1"/>
    <xf numFmtId="0" fontId="0" fillId="8" borderId="22" xfId="0" applyFill="1" applyBorder="1" applyAlignment="1">
      <alignment wrapText="1"/>
    </xf>
    <xf numFmtId="0" fontId="0" fillId="8" borderId="21" xfId="0" applyFill="1" applyBorder="1"/>
    <xf numFmtId="0" fontId="0" fillId="8" borderId="19" xfId="0" applyFill="1" applyBorder="1" applyAlignment="1">
      <alignment wrapText="1"/>
    </xf>
    <xf numFmtId="0" fontId="0" fillId="8" borderId="16" xfId="0" applyFill="1" applyBorder="1" applyAlignment="1">
      <alignment wrapText="1"/>
    </xf>
    <xf numFmtId="0" fontId="23" fillId="0" borderId="17" xfId="0" applyFont="1" applyBorder="1"/>
    <xf numFmtId="0" fontId="0" fillId="8" borderId="16" xfId="0" applyFill="1" applyBorder="1"/>
    <xf numFmtId="0" fontId="23" fillId="8" borderId="20" xfId="0" applyFont="1" applyFill="1" applyBorder="1"/>
    <xf numFmtId="0" fontId="23" fillId="8" borderId="19" xfId="0" applyFont="1" applyFill="1" applyBorder="1"/>
    <xf numFmtId="0" fontId="0" fillId="8" borderId="22" xfId="0" applyFill="1" applyBorder="1"/>
    <xf numFmtId="0" fontId="23" fillId="0" borderId="11" xfId="0" applyFont="1" applyFill="1" applyBorder="1"/>
    <xf numFmtId="0" fontId="23" fillId="0" borderId="14" xfId="0" applyFont="1" applyBorder="1"/>
    <xf numFmtId="0" fontId="0" fillId="7" borderId="20" xfId="0" applyFill="1" applyBorder="1"/>
    <xf numFmtId="0" fontId="21" fillId="0" borderId="0" xfId="0" applyFont="1" applyBorder="1"/>
    <xf numFmtId="0" fontId="21" fillId="7" borderId="14" xfId="0" applyFont="1" applyFill="1" applyBorder="1"/>
    <xf numFmtId="0" fontId="21" fillId="7" borderId="22" xfId="0" applyFont="1" applyFill="1" applyBorder="1"/>
    <xf numFmtId="0" fontId="21" fillId="7" borderId="12" xfId="0" applyFont="1" applyFill="1" applyBorder="1"/>
    <xf numFmtId="0" fontId="0" fillId="7" borderId="11" xfId="0" applyFill="1" applyBorder="1"/>
    <xf numFmtId="0" fontId="0" fillId="7" borderId="13" xfId="0" applyFill="1" applyBorder="1"/>
    <xf numFmtId="0" fontId="21" fillId="7" borderId="23" xfId="0" applyFont="1" applyFill="1" applyBorder="1"/>
    <xf numFmtId="0" fontId="0" fillId="0" borderId="23" xfId="0" applyFill="1" applyBorder="1"/>
    <xf numFmtId="0" fontId="21" fillId="7" borderId="15" xfId="0" applyFont="1" applyFill="1" applyBorder="1" applyAlignment="1">
      <alignment wrapText="1"/>
    </xf>
    <xf numFmtId="0" fontId="21" fillId="7" borderId="23" xfId="0" applyFont="1" applyFill="1" applyBorder="1" applyAlignment="1">
      <alignment wrapText="1"/>
    </xf>
    <xf numFmtId="11" fontId="0" fillId="0" borderId="10" xfId="0" applyNumberFormat="1" applyBorder="1"/>
    <xf numFmtId="0" fontId="21" fillId="0" borderId="0" xfId="0" applyFont="1" applyFill="1"/>
    <xf numFmtId="0" fontId="21" fillId="0" borderId="0" xfId="0" applyFont="1" applyAlignment="1"/>
    <xf numFmtId="0" fontId="27" fillId="0" borderId="0" xfId="0" applyFont="1" applyFill="1"/>
    <xf numFmtId="0" fontId="21" fillId="0" borderId="0" xfId="0" applyFont="1" applyFill="1" applyBorder="1" applyAlignment="1">
      <alignment horizontal="center" wrapText="1"/>
    </xf>
    <xf numFmtId="0" fontId="0" fillId="7" borderId="14" xfId="0" applyFill="1" applyBorder="1"/>
    <xf numFmtId="0" fontId="0" fillId="7" borderId="15" xfId="0" applyFill="1" applyBorder="1" applyAlignment="1"/>
    <xf numFmtId="0" fontId="0" fillId="7" borderId="15" xfId="0" applyFill="1" applyBorder="1"/>
    <xf numFmtId="0" fontId="0" fillId="7" borderId="15" xfId="0" applyFill="1" applyBorder="1" applyAlignment="1">
      <alignment wrapText="1"/>
    </xf>
    <xf numFmtId="0" fontId="0" fillId="7" borderId="22" xfId="0" applyFill="1" applyBorder="1"/>
    <xf numFmtId="0" fontId="0" fillId="7" borderId="21" xfId="0" applyFill="1" applyBorder="1" applyAlignment="1"/>
    <xf numFmtId="0" fontId="0" fillId="7" borderId="21" xfId="0" applyFill="1" applyBorder="1" applyAlignment="1">
      <alignment wrapText="1"/>
    </xf>
    <xf numFmtId="0" fontId="0" fillId="0" borderId="20" xfId="0" applyFill="1" applyBorder="1"/>
    <xf numFmtId="0" fontId="0" fillId="0" borderId="21" xfId="0" applyFill="1" applyBorder="1"/>
    <xf numFmtId="0" fontId="21" fillId="7" borderId="18" xfId="0" applyFont="1" applyFill="1" applyBorder="1"/>
    <xf numFmtId="0" fontId="0" fillId="8" borderId="23" xfId="0" applyFill="1" applyBorder="1" applyAlignment="1">
      <alignment wrapText="1"/>
    </xf>
    <xf numFmtId="0" fontId="21" fillId="0" borderId="0" xfId="0" applyFont="1"/>
    <xf numFmtId="0" fontId="0" fillId="7" borderId="16" xfId="0" applyFill="1" applyBorder="1" applyAlignment="1">
      <alignment wrapText="1"/>
    </xf>
    <xf numFmtId="0" fontId="0" fillId="7" borderId="19" xfId="0" applyFill="1" applyBorder="1" applyAlignment="1">
      <alignment wrapText="1"/>
    </xf>
    <xf numFmtId="0" fontId="4" fillId="0" borderId="0" xfId="0" applyFont="1" applyBorder="1"/>
    <xf numFmtId="0" fontId="21" fillId="7" borderId="21" xfId="0" applyFont="1" applyFill="1" applyBorder="1" applyAlignment="1">
      <alignment horizontal="center"/>
    </xf>
    <xf numFmtId="0" fontId="0" fillId="7" borderId="20" xfId="0"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4" fillId="9" borderId="10" xfId="0" applyFont="1" applyFill="1" applyBorder="1"/>
    <xf numFmtId="0" fontId="0" fillId="7" borderId="13" xfId="0" applyFill="1" applyBorder="1" applyAlignment="1">
      <alignment wrapText="1"/>
    </xf>
    <xf numFmtId="0" fontId="26" fillId="0" borderId="22" xfId="0" applyFont="1" applyBorder="1"/>
    <xf numFmtId="0" fontId="26" fillId="0" borderId="10" xfId="0" applyFont="1" applyBorder="1"/>
    <xf numFmtId="0" fontId="26" fillId="0" borderId="13" xfId="0" applyFont="1" applyBorder="1"/>
    <xf numFmtId="0" fontId="26" fillId="0" borderId="23" xfId="0" applyFont="1" applyBorder="1"/>
    <xf numFmtId="0" fontId="26" fillId="0" borderId="17" xfId="0" applyFont="1" applyBorder="1"/>
    <xf numFmtId="0" fontId="26" fillId="0" borderId="18" xfId="0" applyFont="1" applyBorder="1"/>
    <xf numFmtId="0" fontId="26" fillId="0" borderId="17" xfId="0" applyFont="1" applyFill="1" applyBorder="1"/>
    <xf numFmtId="0" fontId="0" fillId="3" borderId="16" xfId="0" applyFill="1" applyBorder="1" applyAlignment="1">
      <alignment wrapText="1"/>
    </xf>
    <xf numFmtId="0" fontId="0" fillId="10" borderId="12" xfId="0" applyFill="1" applyBorder="1"/>
    <xf numFmtId="0" fontId="0" fillId="10" borderId="11" xfId="0" applyFill="1" applyBorder="1"/>
    <xf numFmtId="0" fontId="0" fillId="7" borderId="18" xfId="0" applyFill="1" applyBorder="1"/>
    <xf numFmtId="0" fontId="0" fillId="0" borderId="30" xfId="0" applyBorder="1"/>
    <xf numFmtId="0" fontId="0" fillId="0" borderId="31" xfId="0" applyBorder="1"/>
    <xf numFmtId="0" fontId="0" fillId="0" borderId="32" xfId="0" applyBorder="1"/>
    <xf numFmtId="0" fontId="0" fillId="0" borderId="33" xfId="0" applyBorder="1"/>
    <xf numFmtId="0" fontId="0" fillId="10" borderId="13" xfId="0" applyFill="1" applyBorder="1"/>
    <xf numFmtId="0" fontId="0" fillId="10" borderId="0" xfId="0" applyFill="1" applyBorder="1"/>
    <xf numFmtId="0" fontId="0" fillId="9" borderId="0" xfId="0" applyFill="1" applyBorder="1"/>
    <xf numFmtId="0" fontId="0" fillId="6" borderId="34" xfId="0" applyFill="1" applyBorder="1"/>
    <xf numFmtId="0" fontId="23" fillId="0" borderId="20" xfId="0" applyFont="1" applyBorder="1"/>
    <xf numFmtId="0" fontId="23" fillId="0" borderId="18" xfId="0" applyFont="1" applyBorder="1"/>
    <xf numFmtId="0" fontId="23" fillId="0" borderId="19" xfId="0" applyFont="1" applyBorder="1"/>
    <xf numFmtId="0" fontId="13" fillId="8" borderId="16" xfId="0" applyFont="1" applyFill="1" applyBorder="1"/>
    <xf numFmtId="0" fontId="13" fillId="0" borderId="0" xfId="0" applyFont="1"/>
    <xf numFmtId="0" fontId="23" fillId="0" borderId="35" xfId="0" applyFont="1" applyFill="1" applyBorder="1"/>
    <xf numFmtId="0" fontId="23" fillId="0" borderId="24" xfId="0" applyFont="1" applyFill="1" applyBorder="1"/>
    <xf numFmtId="0" fontId="23" fillId="0" borderId="17" xfId="0" applyFont="1" applyFill="1" applyBorder="1"/>
    <xf numFmtId="0" fontId="23" fillId="0" borderId="36" xfId="0" applyFont="1" applyFill="1" applyBorder="1"/>
    <xf numFmtId="0" fontId="0" fillId="0" borderId="37" xfId="0" applyBorder="1"/>
    <xf numFmtId="0" fontId="23" fillId="0" borderId="39" xfId="0" applyFont="1" applyBorder="1" applyProtection="1">
      <protection locked="0"/>
    </xf>
    <xf numFmtId="0" fontId="23" fillId="10" borderId="40" xfId="0" applyFont="1" applyFill="1" applyBorder="1" applyAlignment="1" applyProtection="1">
      <protection locked="0"/>
    </xf>
    <xf numFmtId="0" fontId="23" fillId="0" borderId="40" xfId="0" applyFont="1" applyBorder="1" applyProtection="1">
      <protection locked="0"/>
    </xf>
    <xf numFmtId="0" fontId="23" fillId="0" borderId="41" xfId="0" applyFont="1" applyBorder="1" applyProtection="1">
      <protection locked="0"/>
    </xf>
    <xf numFmtId="0" fontId="23" fillId="10" borderId="42" xfId="0" applyFont="1" applyFill="1" applyBorder="1" applyAlignment="1" applyProtection="1">
      <protection locked="0"/>
    </xf>
    <xf numFmtId="0" fontId="23" fillId="0" borderId="42" xfId="0" applyFont="1" applyBorder="1" applyProtection="1">
      <protection locked="0"/>
    </xf>
    <xf numFmtId="0" fontId="23" fillId="0" borderId="42" xfId="0" applyFont="1" applyFill="1" applyBorder="1" applyProtection="1">
      <protection locked="0"/>
    </xf>
    <xf numFmtId="0" fontId="23" fillId="0" borderId="15" xfId="0" applyFont="1" applyBorder="1"/>
    <xf numFmtId="0" fontId="23" fillId="0" borderId="22" xfId="0" applyFont="1" applyBorder="1"/>
    <xf numFmtId="0" fontId="23" fillId="0" borderId="40" xfId="0" applyFont="1" applyBorder="1" applyProtection="1">
      <protection hidden="1"/>
    </xf>
    <xf numFmtId="0" fontId="0" fillId="8" borderId="19" xfId="0" applyFill="1" applyBorder="1"/>
    <xf numFmtId="0" fontId="0" fillId="0" borderId="25" xfId="0" applyBorder="1" applyProtection="1"/>
    <xf numFmtId="0" fontId="0" fillId="0" borderId="0" xfId="0" applyProtection="1"/>
    <xf numFmtId="0" fontId="0" fillId="0" borderId="38" xfId="0" applyBorder="1" applyProtection="1"/>
    <xf numFmtId="0" fontId="30" fillId="0" borderId="0" xfId="0" applyFont="1"/>
    <xf numFmtId="0" fontId="30" fillId="0" borderId="0" xfId="0" applyFont="1" applyBorder="1"/>
    <xf numFmtId="0" fontId="23" fillId="0" borderId="0" xfId="0" applyFont="1" applyFill="1" applyBorder="1"/>
    <xf numFmtId="0" fontId="23" fillId="0" borderId="16" xfId="0" applyFont="1" applyBorder="1"/>
    <xf numFmtId="0" fontId="23" fillId="8" borderId="16" xfId="0" applyFont="1" applyFill="1" applyBorder="1"/>
    <xf numFmtId="0" fontId="23" fillId="0" borderId="9" xfId="0" applyFont="1" applyFill="1" applyBorder="1"/>
    <xf numFmtId="0" fontId="23" fillId="0" borderId="10" xfId="0" applyFont="1" applyFill="1" applyBorder="1"/>
    <xf numFmtId="0" fontId="30" fillId="0" borderId="22" xfId="0" applyFont="1" applyBorder="1"/>
    <xf numFmtId="0" fontId="30" fillId="0" borderId="10" xfId="0" applyFont="1" applyBorder="1"/>
    <xf numFmtId="0" fontId="30" fillId="0" borderId="13" xfId="0" applyFont="1" applyBorder="1"/>
    <xf numFmtId="0" fontId="0" fillId="0" borderId="43" xfId="0" applyFill="1" applyBorder="1"/>
    <xf numFmtId="0" fontId="0" fillId="0" borderId="4" xfId="0" applyFill="1" applyBorder="1"/>
    <xf numFmtId="0" fontId="23" fillId="0" borderId="42" xfId="0" applyFont="1" applyFill="1" applyBorder="1" applyAlignment="1" applyProtection="1">
      <protection locked="0"/>
    </xf>
    <xf numFmtId="0" fontId="23" fillId="0" borderId="40" xfId="0" applyFont="1" applyFill="1" applyBorder="1" applyProtection="1">
      <protection locked="0"/>
    </xf>
    <xf numFmtId="0" fontId="0" fillId="0" borderId="16" xfId="0" applyFill="1" applyBorder="1" applyProtection="1">
      <protection locked="0"/>
    </xf>
    <xf numFmtId="0" fontId="22" fillId="7" borderId="20" xfId="0" applyFont="1" applyFill="1" applyBorder="1"/>
    <xf numFmtId="0" fontId="22" fillId="7" borderId="16" xfId="0" applyFont="1" applyFill="1" applyBorder="1"/>
    <xf numFmtId="0" fontId="22" fillId="7" borderId="19" xfId="0" applyFont="1" applyFill="1" applyBorder="1"/>
    <xf numFmtId="0" fontId="23" fillId="7" borderId="20" xfId="0" applyFont="1" applyFill="1" applyBorder="1"/>
    <xf numFmtId="0" fontId="23" fillId="7" borderId="21" xfId="0" applyFont="1" applyFill="1" applyBorder="1"/>
    <xf numFmtId="0" fontId="30" fillId="7" borderId="19" xfId="0" applyFont="1" applyFill="1" applyBorder="1" applyAlignment="1">
      <alignment wrapText="1"/>
    </xf>
    <xf numFmtId="0" fontId="23" fillId="7" borderId="19" xfId="0" applyFont="1" applyFill="1" applyBorder="1"/>
    <xf numFmtId="0" fontId="25" fillId="7" borderId="20" xfId="0" applyFont="1" applyFill="1" applyBorder="1"/>
    <xf numFmtId="0" fontId="25" fillId="7" borderId="21" xfId="0" applyFont="1" applyFill="1" applyBorder="1"/>
    <xf numFmtId="0" fontId="25" fillId="7" borderId="19" xfId="0" applyFont="1" applyFill="1" applyBorder="1"/>
    <xf numFmtId="0" fontId="23" fillId="0" borderId="45" xfId="0" applyFont="1" applyBorder="1"/>
    <xf numFmtId="0" fontId="23" fillId="0" borderId="46" xfId="0" applyFont="1" applyBorder="1"/>
    <xf numFmtId="0" fontId="23" fillId="0" borderId="47" xfId="0" applyFont="1" applyBorder="1"/>
    <xf numFmtId="0" fontId="23" fillId="0" borderId="48" xfId="0" applyFont="1" applyBorder="1"/>
    <xf numFmtId="0" fontId="23" fillId="0" borderId="49" xfId="0" applyFont="1" applyFill="1" applyBorder="1"/>
    <xf numFmtId="0" fontId="23" fillId="0" borderId="50" xfId="0" applyFont="1" applyBorder="1"/>
    <xf numFmtId="0" fontId="23" fillId="0" borderId="51" xfId="0" applyFont="1" applyFill="1" applyBorder="1"/>
    <xf numFmtId="0" fontId="23" fillId="0" borderId="52" xfId="0" applyFont="1" applyFill="1" applyBorder="1"/>
    <xf numFmtId="0" fontId="23" fillId="0" borderId="53" xfId="0" applyFont="1" applyBorder="1" applyProtection="1">
      <protection locked="0"/>
    </xf>
    <xf numFmtId="0" fontId="23" fillId="0" borderId="54" xfId="0" applyFont="1" applyBorder="1" applyProtection="1">
      <protection locked="0"/>
    </xf>
    <xf numFmtId="0" fontId="23" fillId="0" borderId="55" xfId="0" applyFont="1" applyBorder="1" applyProtection="1">
      <protection locked="0"/>
    </xf>
    <xf numFmtId="0" fontId="23" fillId="0" borderId="56" xfId="0" applyFont="1" applyBorder="1" applyProtection="1">
      <protection locked="0"/>
    </xf>
    <xf numFmtId="0" fontId="23" fillId="0" borderId="57" xfId="0" applyFont="1" applyBorder="1" applyProtection="1">
      <protection locked="0"/>
    </xf>
    <xf numFmtId="0" fontId="23" fillId="0" borderId="58" xfId="0" applyFont="1" applyBorder="1" applyProtection="1">
      <protection locked="0"/>
    </xf>
    <xf numFmtId="0" fontId="0" fillId="0" borderId="27" xfId="0" applyBorder="1" applyProtection="1"/>
    <xf numFmtId="0" fontId="23" fillId="0" borderId="25" xfId="0" applyFont="1" applyBorder="1" applyProtection="1"/>
    <xf numFmtId="0" fontId="13" fillId="0" borderId="25" xfId="0" applyFont="1" applyBorder="1" applyAlignment="1" applyProtection="1">
      <alignment vertical="center"/>
    </xf>
    <xf numFmtId="0" fontId="23" fillId="0" borderId="25" xfId="0" applyFont="1" applyBorder="1" applyAlignment="1" applyProtection="1">
      <alignment wrapText="1"/>
    </xf>
    <xf numFmtId="0" fontId="0" fillId="0" borderId="25" xfId="0" applyBorder="1" applyAlignment="1" applyProtection="1">
      <alignment wrapText="1"/>
    </xf>
    <xf numFmtId="0" fontId="23" fillId="0" borderId="59" xfId="0" applyFont="1" applyBorder="1" applyAlignment="1" applyProtection="1">
      <alignment wrapText="1"/>
    </xf>
    <xf numFmtId="0" fontId="0" fillId="0" borderId="25" xfId="0" applyBorder="1" applyAlignment="1" applyProtection="1"/>
    <xf numFmtId="0" fontId="0" fillId="0" borderId="59" xfId="0" applyBorder="1" applyProtection="1"/>
    <xf numFmtId="0" fontId="31" fillId="0" borderId="25" xfId="0" applyFont="1" applyBorder="1" applyAlignment="1" applyProtection="1"/>
    <xf numFmtId="0" fontId="0" fillId="0" borderId="38" xfId="0" applyBorder="1" applyAlignment="1" applyProtection="1">
      <alignment wrapText="1"/>
    </xf>
    <xf numFmtId="0" fontId="0" fillId="0" borderId="37" xfId="0" applyBorder="1" applyProtection="1"/>
    <xf numFmtId="0" fontId="23" fillId="0" borderId="27" xfId="0" applyFont="1" applyBorder="1" applyProtection="1"/>
    <xf numFmtId="0" fontId="0" fillId="0" borderId="26" xfId="0" applyBorder="1" applyProtection="1"/>
    <xf numFmtId="0" fontId="23" fillId="0" borderId="23" xfId="0" applyFont="1" applyFill="1" applyBorder="1"/>
    <xf numFmtId="0" fontId="23" fillId="0" borderId="23" xfId="0" applyFont="1" applyBorder="1"/>
    <xf numFmtId="0" fontId="0" fillId="0" borderId="22" xfId="0" applyFill="1" applyBorder="1"/>
    <xf numFmtId="0" fontId="13" fillId="7" borderId="20" xfId="0" applyFont="1" applyFill="1" applyBorder="1"/>
    <xf numFmtId="0" fontId="13" fillId="7" borderId="16" xfId="0" applyFont="1" applyFill="1" applyBorder="1"/>
    <xf numFmtId="0" fontId="13" fillId="7" borderId="19" xfId="0" applyFont="1" applyFill="1" applyBorder="1"/>
    <xf numFmtId="0" fontId="4" fillId="6" borderId="12" xfId="0" applyFont="1" applyFill="1" applyBorder="1"/>
    <xf numFmtId="0" fontId="4" fillId="0" borderId="0" xfId="0" applyFont="1" applyFill="1" applyBorder="1"/>
    <xf numFmtId="0" fontId="4" fillId="0" borderId="21" xfId="0" applyFont="1" applyFill="1" applyBorder="1"/>
    <xf numFmtId="0" fontId="23" fillId="0" borderId="0" xfId="0" applyFont="1" applyFill="1"/>
    <xf numFmtId="0" fontId="32" fillId="0" borderId="0" xfId="0" applyFont="1" applyFill="1"/>
    <xf numFmtId="0" fontId="33" fillId="0" borderId="0" xfId="0" applyFont="1" applyFill="1"/>
    <xf numFmtId="0" fontId="0" fillId="7" borderId="12" xfId="0" applyFill="1" applyBorder="1"/>
    <xf numFmtId="0" fontId="0" fillId="7" borderId="62" xfId="0" applyFill="1" applyBorder="1"/>
    <xf numFmtId="0" fontId="0" fillId="10" borderId="63" xfId="0" applyFill="1" applyBorder="1"/>
    <xf numFmtId="0" fontId="0" fillId="0" borderId="8" xfId="0" applyBorder="1"/>
    <xf numFmtId="0" fontId="0" fillId="0" borderId="62" xfId="0" applyFill="1" applyBorder="1"/>
    <xf numFmtId="0" fontId="4" fillId="7" borderId="62" xfId="0" applyFont="1" applyFill="1" applyBorder="1"/>
    <xf numFmtId="0" fontId="0" fillId="7" borderId="64" xfId="0" applyFill="1" applyBorder="1"/>
    <xf numFmtId="0" fontId="0" fillId="10" borderId="8" xfId="0" applyFill="1" applyBorder="1"/>
    <xf numFmtId="0" fontId="0" fillId="10" borderId="65" xfId="0" applyFill="1" applyBorder="1"/>
    <xf numFmtId="0" fontId="27" fillId="7" borderId="19" xfId="0" applyFont="1" applyFill="1" applyBorder="1"/>
    <xf numFmtId="0" fontId="23" fillId="0" borderId="22" xfId="0" applyFont="1" applyFill="1" applyBorder="1"/>
    <xf numFmtId="0" fontId="23" fillId="0" borderId="13" xfId="0" applyFont="1" applyFill="1" applyBorder="1"/>
    <xf numFmtId="0" fontId="23" fillId="0" borderId="18" xfId="0" applyFont="1" applyFill="1" applyBorder="1"/>
    <xf numFmtId="0" fontId="30" fillId="0" borderId="15" xfId="0" applyFont="1" applyBorder="1"/>
    <xf numFmtId="0" fontId="30" fillId="0" borderId="12" xfId="0" applyFont="1" applyBorder="1"/>
    <xf numFmtId="0" fontId="23" fillId="0" borderId="66" xfId="0" applyFont="1" applyBorder="1" applyProtection="1">
      <protection locked="0"/>
    </xf>
    <xf numFmtId="0" fontId="23" fillId="0" borderId="54" xfId="0" applyFont="1" applyBorder="1" applyAlignment="1" applyProtection="1">
      <protection hidden="1"/>
    </xf>
    <xf numFmtId="0" fontId="23" fillId="0" borderId="0" xfId="0" quotePrefix="1" applyFont="1"/>
    <xf numFmtId="0" fontId="30" fillId="0" borderId="23" xfId="0" applyFont="1" applyBorder="1"/>
    <xf numFmtId="0" fontId="30" fillId="0" borderId="18" xfId="0" applyFont="1" applyBorder="1"/>
    <xf numFmtId="0" fontId="23" fillId="0" borderId="68" xfId="0" applyFont="1" applyBorder="1" applyAlignment="1" applyProtection="1">
      <protection hidden="1"/>
    </xf>
    <xf numFmtId="0" fontId="0" fillId="0" borderId="69" xfId="0" applyBorder="1"/>
    <xf numFmtId="0" fontId="0" fillId="0" borderId="70" xfId="0" applyBorder="1" applyAlignment="1" applyProtection="1">
      <alignment wrapText="1"/>
    </xf>
    <xf numFmtId="0" fontId="0" fillId="0" borderId="71" xfId="0" applyBorder="1" applyAlignment="1" applyProtection="1">
      <alignment wrapText="1"/>
    </xf>
    <xf numFmtId="0" fontId="0" fillId="0" borderId="72" xfId="0" applyBorder="1" applyAlignment="1" applyProtection="1">
      <alignment wrapText="1"/>
    </xf>
    <xf numFmtId="0" fontId="23" fillId="0" borderId="77" xfId="0" applyFont="1" applyBorder="1" applyAlignment="1" applyProtection="1">
      <alignment wrapText="1"/>
    </xf>
    <xf numFmtId="0" fontId="23" fillId="0" borderId="79" xfId="0" applyFont="1" applyBorder="1" applyProtection="1">
      <protection locked="0"/>
    </xf>
    <xf numFmtId="0" fontId="23" fillId="0" borderId="80" xfId="0" applyFont="1" applyBorder="1" applyProtection="1">
      <protection locked="0"/>
    </xf>
    <xf numFmtId="0" fontId="23" fillId="0" borderId="83" xfId="0" applyFont="1" applyBorder="1" applyProtection="1">
      <protection locked="0"/>
    </xf>
    <xf numFmtId="0" fontId="23" fillId="0" borderId="84" xfId="0" applyFont="1" applyBorder="1" applyProtection="1">
      <protection locked="0"/>
    </xf>
    <xf numFmtId="0" fontId="23" fillId="0" borderId="88" xfId="0" applyFont="1" applyBorder="1" applyProtection="1">
      <protection locked="0"/>
    </xf>
    <xf numFmtId="0" fontId="23" fillId="0" borderId="89" xfId="0" applyFont="1" applyBorder="1" applyProtection="1">
      <protection locked="0"/>
    </xf>
    <xf numFmtId="0" fontId="23" fillId="0" borderId="90" xfId="0" applyFont="1" applyBorder="1" applyProtection="1">
      <protection locked="0"/>
    </xf>
    <xf numFmtId="0" fontId="23" fillId="0" borderId="91" xfId="0" applyFont="1" applyBorder="1" applyProtection="1">
      <protection locked="0"/>
    </xf>
    <xf numFmtId="0" fontId="23" fillId="0" borderId="92" xfId="0" applyFont="1" applyBorder="1" applyProtection="1">
      <protection locked="0"/>
    </xf>
    <xf numFmtId="0" fontId="23" fillId="0" borderId="93" xfId="0" applyFont="1" applyBorder="1" applyProtection="1">
      <protection locked="0"/>
    </xf>
    <xf numFmtId="0" fontId="23" fillId="0" borderId="40" xfId="0" applyFont="1" applyFill="1" applyBorder="1" applyProtection="1">
      <protection hidden="1"/>
    </xf>
    <xf numFmtId="11" fontId="23" fillId="0" borderId="96" xfId="0" applyNumberFormat="1" applyFont="1" applyFill="1" applyBorder="1" applyProtection="1">
      <protection hidden="1"/>
    </xf>
    <xf numFmtId="165" fontId="23" fillId="0" borderId="56" xfId="0" applyNumberFormat="1" applyFont="1" applyFill="1" applyBorder="1" applyProtection="1">
      <protection hidden="1"/>
    </xf>
    <xf numFmtId="165" fontId="23" fillId="0" borderId="83" xfId="0" applyNumberFormat="1" applyFont="1" applyBorder="1" applyProtection="1">
      <protection hidden="1"/>
    </xf>
    <xf numFmtId="165" fontId="23" fillId="0" borderId="98" xfId="0" applyNumberFormat="1" applyFont="1" applyBorder="1" applyProtection="1">
      <protection hidden="1"/>
    </xf>
    <xf numFmtId="0" fontId="23" fillId="0" borderId="97" xfId="0" applyFont="1" applyBorder="1" applyAlignment="1" applyProtection="1">
      <protection locked="0"/>
    </xf>
    <xf numFmtId="0" fontId="23" fillId="0" borderId="83" xfId="0" applyFont="1" applyBorder="1" applyAlignment="1" applyProtection="1">
      <protection locked="0"/>
    </xf>
    <xf numFmtId="0" fontId="23" fillId="0" borderId="100" xfId="0" applyFont="1" applyBorder="1" applyAlignment="1" applyProtection="1">
      <protection locked="0"/>
    </xf>
    <xf numFmtId="0" fontId="23" fillId="0" borderId="26" xfId="0" applyFont="1" applyBorder="1" applyProtection="1"/>
    <xf numFmtId="0" fontId="0" fillId="0" borderId="101" xfId="0" applyBorder="1" applyProtection="1"/>
    <xf numFmtId="0" fontId="23" fillId="0" borderId="102" xfId="0" applyFont="1" applyBorder="1" applyProtection="1"/>
    <xf numFmtId="0" fontId="4" fillId="0" borderId="76" xfId="0" applyFont="1" applyBorder="1" applyAlignment="1" applyProtection="1"/>
    <xf numFmtId="0" fontId="0" fillId="0" borderId="59" xfId="0" applyBorder="1" applyAlignment="1" applyProtection="1"/>
    <xf numFmtId="0" fontId="0" fillId="0" borderId="27" xfId="0" applyBorder="1" applyAlignment="1" applyProtection="1"/>
    <xf numFmtId="0" fontId="29" fillId="0" borderId="25" xfId="26" applyFont="1" applyBorder="1" applyAlignment="1" applyProtection="1"/>
    <xf numFmtId="0" fontId="23" fillId="0" borderId="75" xfId="0" applyFont="1" applyBorder="1" applyProtection="1"/>
    <xf numFmtId="0" fontId="23" fillId="0" borderId="76" xfId="0" applyFont="1" applyBorder="1" applyProtection="1"/>
    <xf numFmtId="0" fontId="23" fillId="0" borderId="69" xfId="0" applyFont="1" applyBorder="1" applyProtection="1"/>
    <xf numFmtId="0" fontId="0" fillId="0" borderId="0" xfId="0" applyBorder="1" applyProtection="1"/>
    <xf numFmtId="0" fontId="21" fillId="0" borderId="27" xfId="0" applyFont="1" applyBorder="1" applyAlignment="1" applyProtection="1">
      <alignment horizontal="center"/>
      <protection locked="0"/>
    </xf>
    <xf numFmtId="0" fontId="23" fillId="0" borderId="25" xfId="0" applyFont="1" applyBorder="1" applyProtection="1">
      <protection locked="0"/>
    </xf>
    <xf numFmtId="0" fontId="0" fillId="0" borderId="25" xfId="0" applyBorder="1" applyProtection="1">
      <protection locked="0"/>
    </xf>
    <xf numFmtId="0" fontId="23" fillId="0" borderId="27" xfId="0" applyFont="1" applyFill="1" applyBorder="1" applyAlignment="1" applyProtection="1">
      <alignment wrapText="1"/>
      <protection locked="0"/>
    </xf>
    <xf numFmtId="0" fontId="0" fillId="0" borderId="0" xfId="0" applyAlignment="1" applyProtection="1">
      <alignment wrapText="1"/>
      <protection locked="0"/>
    </xf>
    <xf numFmtId="0" fontId="0" fillId="0" borderId="25" xfId="0" applyBorder="1" applyAlignment="1" applyProtection="1">
      <alignment wrapText="1"/>
      <protection locked="0"/>
    </xf>
    <xf numFmtId="0" fontId="23" fillId="0" borderId="27" xfId="0" applyFont="1" applyBorder="1" applyProtection="1">
      <protection locked="0"/>
    </xf>
    <xf numFmtId="0" fontId="23" fillId="0" borderId="25" xfId="0" applyFont="1" applyFill="1" applyBorder="1" applyProtection="1">
      <protection locked="0"/>
    </xf>
    <xf numFmtId="0" fontId="23" fillId="0" borderId="103" xfId="0" applyFont="1" applyFill="1" applyBorder="1" applyProtection="1">
      <protection locked="0"/>
    </xf>
    <xf numFmtId="0" fontId="23" fillId="0" borderId="104" xfId="0" applyFont="1" applyFill="1" applyBorder="1" applyAlignment="1" applyProtection="1">
      <alignment wrapText="1"/>
      <protection locked="0"/>
    </xf>
    <xf numFmtId="0" fontId="0" fillId="0" borderId="105" xfId="0" applyFill="1" applyBorder="1" applyAlignment="1" applyProtection="1">
      <alignment wrapText="1"/>
      <protection locked="0"/>
    </xf>
    <xf numFmtId="0" fontId="0" fillId="0" borderId="106" xfId="0" applyFill="1" applyBorder="1" applyAlignment="1" applyProtection="1">
      <alignment wrapText="1"/>
      <protection locked="0"/>
    </xf>
    <xf numFmtId="164" fontId="23" fillId="0" borderId="104" xfId="0" applyNumberFormat="1" applyFont="1" applyFill="1" applyBorder="1" applyProtection="1">
      <protection locked="0"/>
    </xf>
    <xf numFmtId="0" fontId="23" fillId="0" borderId="107" xfId="0" applyFont="1" applyFill="1" applyBorder="1" applyProtection="1">
      <protection locked="0"/>
    </xf>
    <xf numFmtId="0" fontId="23" fillId="0" borderId="108" xfId="0" applyFont="1" applyFill="1" applyBorder="1" applyProtection="1">
      <protection locked="0"/>
    </xf>
    <xf numFmtId="0" fontId="23" fillId="0" borderId="109" xfId="0" applyFont="1" applyFill="1" applyBorder="1" applyProtection="1">
      <protection locked="0"/>
    </xf>
    <xf numFmtId="0" fontId="23" fillId="0" borderId="110" xfId="0" applyFont="1" applyFill="1" applyBorder="1" applyProtection="1">
      <protection locked="0"/>
    </xf>
    <xf numFmtId="0" fontId="23" fillId="0" borderId="111" xfId="0" applyFont="1" applyFill="1" applyBorder="1" applyProtection="1">
      <protection locked="0"/>
    </xf>
    <xf numFmtId="0" fontId="23" fillId="0" borderId="26" xfId="0" applyFont="1" applyBorder="1" applyProtection="1">
      <protection locked="0"/>
    </xf>
    <xf numFmtId="0" fontId="23" fillId="0" borderId="38" xfId="0" applyFont="1" applyBorder="1" applyProtection="1">
      <protection locked="0"/>
    </xf>
    <xf numFmtId="0" fontId="23" fillId="0" borderId="112" xfId="0" applyFont="1" applyBorder="1" applyProtection="1">
      <protection locked="0"/>
    </xf>
    <xf numFmtId="0" fontId="23" fillId="0" borderId="59" xfId="0" applyFont="1" applyBorder="1" applyProtection="1">
      <protection locked="0"/>
    </xf>
    <xf numFmtId="0" fontId="23" fillId="0" borderId="59" xfId="0" applyFont="1" applyBorder="1" applyAlignment="1" applyProtection="1">
      <alignment wrapText="1"/>
      <protection locked="0"/>
    </xf>
    <xf numFmtId="0" fontId="23" fillId="0" borderId="113" xfId="0" applyFont="1" applyBorder="1" applyProtection="1">
      <protection locked="0"/>
    </xf>
    <xf numFmtId="0" fontId="23" fillId="0" borderId="87" xfId="0" applyFont="1" applyBorder="1" applyProtection="1">
      <protection locked="0"/>
    </xf>
    <xf numFmtId="0" fontId="23" fillId="0" borderId="85" xfId="0" applyFont="1" applyBorder="1" applyProtection="1">
      <protection locked="0"/>
    </xf>
    <xf numFmtId="0" fontId="23" fillId="0" borderId="114" xfId="0" applyFont="1" applyBorder="1" applyProtection="1">
      <protection locked="0"/>
    </xf>
    <xf numFmtId="0" fontId="0" fillId="0" borderId="112" xfId="0" applyBorder="1"/>
    <xf numFmtId="0" fontId="0" fillId="0" borderId="111" xfId="0" applyBorder="1"/>
    <xf numFmtId="0" fontId="0" fillId="0" borderId="123" xfId="0" applyBorder="1"/>
    <xf numFmtId="0" fontId="0" fillId="0" borderId="126" xfId="0" applyBorder="1"/>
    <xf numFmtId="171" fontId="23" fillId="0" borderId="42" xfId="0" applyNumberFormat="1" applyFont="1" applyFill="1" applyBorder="1" applyProtection="1">
      <protection hidden="1"/>
    </xf>
    <xf numFmtId="165" fontId="23" fillId="0" borderId="84" xfId="0" applyNumberFormat="1" applyFont="1" applyFill="1" applyBorder="1" applyProtection="1">
      <protection hidden="1"/>
    </xf>
    <xf numFmtId="171" fontId="23" fillId="0" borderId="85" xfId="0" applyNumberFormat="1" applyFont="1" applyFill="1" applyBorder="1" applyProtection="1">
      <protection hidden="1"/>
    </xf>
    <xf numFmtId="11" fontId="23" fillId="0" borderId="129" xfId="0" applyNumberFormat="1" applyFont="1" applyFill="1" applyBorder="1" applyProtection="1">
      <protection hidden="1"/>
    </xf>
    <xf numFmtId="165" fontId="23" fillId="0" borderId="90" xfId="0" applyNumberFormat="1" applyFont="1" applyBorder="1" applyProtection="1">
      <protection hidden="1"/>
    </xf>
    <xf numFmtId="0" fontId="0" fillId="0" borderId="25" xfId="0" applyBorder="1"/>
    <xf numFmtId="0" fontId="23" fillId="11" borderId="28" xfId="0" applyFont="1" applyFill="1" applyBorder="1" applyAlignment="1">
      <alignment wrapText="1"/>
    </xf>
    <xf numFmtId="0" fontId="23" fillId="11" borderId="29" xfId="0" applyFont="1" applyFill="1" applyBorder="1" applyAlignment="1">
      <alignment wrapText="1"/>
    </xf>
    <xf numFmtId="0" fontId="23" fillId="11" borderId="29" xfId="0" applyFont="1" applyFill="1" applyBorder="1" applyAlignment="1" applyProtection="1">
      <alignment wrapText="1"/>
    </xf>
    <xf numFmtId="0" fontId="0" fillId="11" borderId="29" xfId="0" applyFill="1" applyBorder="1" applyAlignment="1"/>
    <xf numFmtId="0" fontId="0" fillId="11" borderId="61" xfId="0" applyFill="1" applyBorder="1" applyAlignment="1"/>
    <xf numFmtId="0" fontId="23" fillId="11" borderId="44" xfId="0" applyFont="1" applyFill="1" applyBorder="1" applyAlignment="1">
      <alignment wrapText="1"/>
    </xf>
    <xf numFmtId="0" fontId="23" fillId="11" borderId="61" xfId="0" applyFont="1" applyFill="1" applyBorder="1" applyAlignment="1">
      <alignment wrapText="1"/>
    </xf>
    <xf numFmtId="0" fontId="0" fillId="11" borderId="127" xfId="0" applyFill="1" applyBorder="1" applyAlignment="1"/>
    <xf numFmtId="165" fontId="23" fillId="11" borderId="128" xfId="0" applyNumberFormat="1" applyFont="1" applyFill="1" applyBorder="1" applyProtection="1">
      <protection hidden="1"/>
    </xf>
    <xf numFmtId="165" fontId="0" fillId="11" borderId="60" xfId="0" applyNumberFormat="1" applyFill="1" applyBorder="1" applyAlignment="1"/>
    <xf numFmtId="165" fontId="23" fillId="11" borderId="99" xfId="0" applyNumberFormat="1" applyFont="1" applyFill="1" applyBorder="1" applyProtection="1">
      <protection hidden="1"/>
    </xf>
    <xf numFmtId="0" fontId="40" fillId="0" borderId="25" xfId="0" applyFont="1" applyBorder="1" applyAlignment="1" applyProtection="1">
      <alignment horizontal="right"/>
    </xf>
    <xf numFmtId="0" fontId="41" fillId="0" borderId="25" xfId="0" applyFont="1" applyBorder="1" applyAlignment="1" applyProtection="1">
      <alignment vertical="center"/>
    </xf>
    <xf numFmtId="0" fontId="0" fillId="11" borderId="82" xfId="0" applyFill="1" applyBorder="1" applyAlignment="1" applyProtection="1">
      <alignment horizontal="center"/>
      <protection hidden="1"/>
    </xf>
    <xf numFmtId="0" fontId="23" fillId="11" borderId="94" xfId="0" applyFont="1" applyFill="1" applyBorder="1" applyAlignment="1" applyProtection="1"/>
    <xf numFmtId="0" fontId="23" fillId="11" borderId="66" xfId="0" applyFont="1" applyFill="1" applyBorder="1" applyAlignment="1" applyProtection="1"/>
    <xf numFmtId="0" fontId="23" fillId="11" borderId="95" xfId="0" applyFont="1" applyFill="1" applyBorder="1" applyAlignment="1" applyProtection="1"/>
    <xf numFmtId="0" fontId="23" fillId="11" borderId="94" xfId="0" applyFont="1" applyFill="1" applyBorder="1" applyAlignment="1" applyProtection="1">
      <alignment wrapText="1"/>
    </xf>
    <xf numFmtId="0" fontId="23" fillId="11" borderId="95" xfId="0" applyFont="1" applyFill="1" applyBorder="1" applyAlignment="1" applyProtection="1">
      <alignment wrapText="1"/>
    </xf>
    <xf numFmtId="0" fontId="0" fillId="11" borderId="82" xfId="0" applyFill="1" applyBorder="1" applyAlignment="1" applyProtection="1">
      <protection hidden="1"/>
    </xf>
    <xf numFmtId="0" fontId="0" fillId="11" borderId="95" xfId="0" applyFill="1" applyBorder="1"/>
    <xf numFmtId="0" fontId="0" fillId="11" borderId="148" xfId="0" applyFill="1" applyBorder="1"/>
    <xf numFmtId="0" fontId="0" fillId="11" borderId="153" xfId="0" applyFill="1" applyBorder="1"/>
    <xf numFmtId="0" fontId="45" fillId="0" borderId="18" xfId="0" applyFont="1" applyBorder="1"/>
    <xf numFmtId="0" fontId="45" fillId="0" borderId="13" xfId="0" applyFont="1" applyBorder="1"/>
    <xf numFmtId="0" fontId="1" fillId="0" borderId="0" xfId="63" applyAlignment="1" applyProtection="1">
      <alignment horizontal="left" vertical="top"/>
    </xf>
    <xf numFmtId="0" fontId="1" fillId="0" borderId="0" xfId="63" applyAlignment="1" applyProtection="1">
      <alignment horizontal="left" vertical="top" wrapText="1"/>
    </xf>
    <xf numFmtId="0" fontId="1" fillId="0" borderId="160" xfId="63" applyBorder="1"/>
    <xf numFmtId="0" fontId="1" fillId="0" borderId="161" xfId="63" applyBorder="1"/>
    <xf numFmtId="0" fontId="1" fillId="0" borderId="0" xfId="63"/>
    <xf numFmtId="0" fontId="1" fillId="0" borderId="161" xfId="63" applyBorder="1" applyAlignment="1" applyProtection="1">
      <alignment horizontal="left" vertical="top"/>
    </xf>
    <xf numFmtId="0" fontId="1" fillId="0" borderId="161" xfId="63" applyBorder="1" applyAlignment="1" applyProtection="1">
      <alignment horizontal="left" vertical="top" wrapText="1"/>
    </xf>
    <xf numFmtId="0" fontId="46" fillId="0" borderId="161" xfId="63" applyFont="1" applyBorder="1" applyAlignment="1" applyProtection="1">
      <alignment horizontal="left" vertical="top"/>
    </xf>
    <xf numFmtId="0" fontId="1" fillId="0" borderId="162" xfId="63" applyBorder="1" applyAlignment="1" applyProtection="1">
      <alignment horizontal="left" vertical="top"/>
    </xf>
    <xf numFmtId="0" fontId="1" fillId="0" borderId="163" xfId="63" applyBorder="1" applyAlignment="1" applyProtection="1">
      <alignment horizontal="left" vertical="top"/>
    </xf>
    <xf numFmtId="0" fontId="1" fillId="0" borderId="163" xfId="63" applyBorder="1" applyAlignment="1" applyProtection="1">
      <alignment horizontal="left" vertical="top" wrapText="1"/>
    </xf>
    <xf numFmtId="0" fontId="1" fillId="0" borderId="164" xfId="63" applyBorder="1" applyAlignment="1" applyProtection="1">
      <alignment horizontal="center" vertical="center"/>
    </xf>
    <xf numFmtId="0" fontId="21" fillId="11" borderId="82" xfId="63" applyFont="1" applyFill="1" applyBorder="1" applyAlignment="1" applyProtection="1">
      <alignment horizontal="center" vertical="center"/>
    </xf>
    <xf numFmtId="0" fontId="21" fillId="11" borderId="82" xfId="63" applyFont="1" applyFill="1" applyBorder="1" applyAlignment="1" applyProtection="1">
      <alignment horizontal="center" vertical="center" wrapText="1"/>
    </xf>
    <xf numFmtId="0" fontId="1" fillId="0" borderId="165" xfId="63" applyBorder="1" applyAlignment="1" applyProtection="1">
      <alignment horizontal="center" vertical="center"/>
    </xf>
    <xf numFmtId="0" fontId="1" fillId="0" borderId="161" xfId="63" applyBorder="1" applyAlignment="1" applyProtection="1">
      <alignment horizontal="center" vertical="center"/>
    </xf>
    <xf numFmtId="0" fontId="1" fillId="0" borderId="166" xfId="63" applyBorder="1" applyAlignment="1" applyProtection="1">
      <alignment vertical="center"/>
    </xf>
    <xf numFmtId="49" fontId="1" fillId="0" borderId="167" xfId="63" applyNumberFormat="1" applyFont="1" applyBorder="1" applyAlignment="1" applyProtection="1">
      <alignment vertical="center"/>
    </xf>
    <xf numFmtId="172" fontId="1" fillId="0" borderId="168" xfId="63" applyNumberFormat="1" applyFont="1" applyBorder="1" applyAlignment="1" applyProtection="1">
      <alignment vertical="center"/>
    </xf>
    <xf numFmtId="0" fontId="1" fillId="0" borderId="168" xfId="63" applyFont="1" applyBorder="1" applyAlignment="1" applyProtection="1">
      <alignment vertical="center"/>
    </xf>
    <xf numFmtId="0" fontId="1" fillId="0" borderId="169" xfId="63" applyFont="1" applyBorder="1" applyAlignment="1" applyProtection="1">
      <alignment vertical="center" wrapText="1"/>
    </xf>
    <xf numFmtId="0" fontId="1" fillId="0" borderId="165" xfId="63" applyBorder="1" applyAlignment="1" applyProtection="1">
      <alignment vertical="center"/>
    </xf>
    <xf numFmtId="0" fontId="1" fillId="0" borderId="161" xfId="63" applyBorder="1" applyAlignment="1" applyProtection="1">
      <alignment vertical="center"/>
    </xf>
    <xf numFmtId="0" fontId="1" fillId="0" borderId="164" xfId="63" applyBorder="1" applyAlignment="1" applyProtection="1">
      <alignment vertical="center"/>
    </xf>
    <xf numFmtId="172" fontId="1" fillId="0" borderId="171" xfId="63" applyNumberFormat="1" applyFont="1" applyBorder="1" applyAlignment="1" applyProtection="1">
      <alignment vertical="center"/>
    </xf>
    <xf numFmtId="0" fontId="1" fillId="0" borderId="171" xfId="63" applyFont="1" applyBorder="1" applyAlignment="1" applyProtection="1">
      <alignment vertical="center"/>
    </xf>
    <xf numFmtId="0" fontId="1" fillId="0" borderId="172" xfId="63" applyFont="1" applyBorder="1" applyAlignment="1" applyProtection="1">
      <alignment vertical="center" wrapText="1"/>
    </xf>
    <xf numFmtId="49" fontId="1" fillId="0" borderId="170" xfId="63" applyNumberFormat="1" applyFont="1" applyBorder="1" applyAlignment="1" applyProtection="1">
      <alignment vertical="center"/>
    </xf>
    <xf numFmtId="49" fontId="3" fillId="0" borderId="173" xfId="63" applyNumberFormat="1" applyFont="1" applyBorder="1" applyAlignment="1" applyProtection="1">
      <alignment vertical="center"/>
    </xf>
    <xf numFmtId="172" fontId="3" fillId="0" borderId="174" xfId="63" applyNumberFormat="1" applyFont="1" applyBorder="1" applyAlignment="1" applyProtection="1">
      <alignment vertical="center"/>
    </xf>
    <xf numFmtId="0" fontId="3" fillId="0" borderId="174" xfId="63" applyFont="1" applyBorder="1" applyAlignment="1" applyProtection="1">
      <alignment vertical="center"/>
    </xf>
    <xf numFmtId="0" fontId="3" fillId="0" borderId="175" xfId="63" applyFont="1" applyBorder="1" applyAlignment="1" applyProtection="1">
      <alignment vertical="center" wrapText="1"/>
    </xf>
    <xf numFmtId="0" fontId="1" fillId="0" borderId="176" xfId="63" applyBorder="1" applyAlignment="1" applyProtection="1">
      <alignment horizontal="left" vertical="top"/>
    </xf>
    <xf numFmtId="0" fontId="1" fillId="0" borderId="176" xfId="63" applyBorder="1" applyAlignment="1" applyProtection="1">
      <alignment horizontal="left" vertical="top" wrapText="1"/>
    </xf>
    <xf numFmtId="0" fontId="1" fillId="0" borderId="177" xfId="63" applyBorder="1" applyAlignment="1" applyProtection="1">
      <alignment horizontal="left" vertical="top"/>
    </xf>
    <xf numFmtId="165" fontId="23" fillId="0" borderId="81" xfId="0" applyNumberFormat="1" applyFont="1" applyFill="1" applyBorder="1" applyProtection="1"/>
    <xf numFmtId="171" fontId="23" fillId="0" borderId="40" xfId="0" applyNumberFormat="1" applyFont="1" applyFill="1" applyBorder="1" applyProtection="1"/>
    <xf numFmtId="11" fontId="23" fillId="0" borderId="96" xfId="0" applyNumberFormat="1" applyFont="1" applyFill="1" applyBorder="1" applyProtection="1"/>
    <xf numFmtId="165" fontId="23" fillId="0" borderId="97" xfId="0" applyNumberFormat="1" applyFont="1" applyBorder="1" applyProtection="1"/>
    <xf numFmtId="165" fontId="23" fillId="0" borderId="56" xfId="0" applyNumberFormat="1" applyFont="1" applyFill="1" applyBorder="1" applyProtection="1"/>
    <xf numFmtId="171" fontId="23" fillId="0" borderId="42" xfId="0" applyNumberFormat="1" applyFont="1" applyFill="1" applyBorder="1" applyProtection="1"/>
    <xf numFmtId="165" fontId="23" fillId="0" borderId="83" xfId="0" applyNumberFormat="1" applyFont="1" applyBorder="1" applyProtection="1"/>
    <xf numFmtId="0" fontId="23" fillId="0" borderId="25" xfId="0" applyFont="1" applyBorder="1" applyAlignment="1" applyProtection="1"/>
    <xf numFmtId="0" fontId="42" fillId="0" borderId="25" xfId="0" applyFont="1" applyBorder="1" applyAlignment="1" applyProtection="1">
      <alignment horizontal="right" vertical="top"/>
    </xf>
    <xf numFmtId="0" fontId="0" fillId="11" borderId="151" xfId="0" applyFill="1" applyBorder="1" applyProtection="1"/>
    <xf numFmtId="0" fontId="0" fillId="11" borderId="152" xfId="0" applyFill="1" applyBorder="1" applyProtection="1"/>
    <xf numFmtId="0" fontId="0" fillId="11" borderId="158" xfId="0" applyFill="1" applyBorder="1" applyAlignment="1" applyProtection="1">
      <alignment horizontal="center" vertical="center"/>
    </xf>
    <xf numFmtId="0" fontId="0" fillId="0" borderId="121" xfId="0" applyBorder="1" applyProtection="1"/>
    <xf numFmtId="0" fontId="0" fillId="0" borderId="109" xfId="0" applyBorder="1" applyProtection="1"/>
    <xf numFmtId="0" fontId="0" fillId="0" borderId="109" xfId="0" applyBorder="1" applyAlignment="1" applyProtection="1"/>
    <xf numFmtId="0" fontId="0" fillId="0" borderId="120" xfId="0" applyBorder="1" applyProtection="1"/>
    <xf numFmtId="0" fontId="13" fillId="0" borderId="115" xfId="0" applyFont="1" applyBorder="1" applyProtection="1"/>
    <xf numFmtId="0" fontId="38" fillId="0" borderId="26" xfId="0" applyFont="1" applyBorder="1" applyProtection="1"/>
    <xf numFmtId="0" fontId="0" fillId="0" borderId="26" xfId="0" applyBorder="1" applyAlignment="1" applyProtection="1"/>
    <xf numFmtId="0" fontId="0" fillId="0" borderId="69" xfId="0" applyBorder="1" applyProtection="1"/>
    <xf numFmtId="0" fontId="0" fillId="0" borderId="115" xfId="0" applyBorder="1" applyProtection="1"/>
    <xf numFmtId="0" fontId="0" fillId="0" borderId="118" xfId="0" applyBorder="1" applyAlignment="1" applyProtection="1"/>
    <xf numFmtId="0" fontId="0" fillId="0" borderId="116" xfId="0" applyBorder="1" applyProtection="1"/>
    <xf numFmtId="0" fontId="0" fillId="0" borderId="116" xfId="0" applyFill="1" applyBorder="1" applyProtection="1"/>
    <xf numFmtId="0" fontId="0" fillId="0" borderId="25" xfId="0" applyFill="1" applyBorder="1" applyAlignment="1" applyProtection="1">
      <alignment vertical="top"/>
    </xf>
    <xf numFmtId="0" fontId="0" fillId="0" borderId="25" xfId="0" applyFill="1" applyBorder="1" applyAlignment="1" applyProtection="1">
      <alignment vertical="top" wrapText="1"/>
    </xf>
    <xf numFmtId="0" fontId="0" fillId="0" borderId="25" xfId="0" applyFill="1" applyBorder="1" applyProtection="1"/>
    <xf numFmtId="0" fontId="23" fillId="0" borderId="25" xfId="0" applyFont="1" applyFill="1" applyBorder="1" applyAlignment="1" applyProtection="1">
      <alignment vertical="top"/>
    </xf>
    <xf numFmtId="0" fontId="23" fillId="0" borderId="25" xfId="0" applyFont="1" applyFill="1" applyBorder="1" applyAlignment="1" applyProtection="1">
      <alignment vertical="top" wrapText="1"/>
    </xf>
    <xf numFmtId="0" fontId="23" fillId="0" borderId="119" xfId="0" applyFont="1" applyFill="1" applyBorder="1" applyAlignment="1" applyProtection="1">
      <alignment vertical="top" wrapText="1"/>
    </xf>
    <xf numFmtId="0" fontId="23" fillId="0" borderId="25" xfId="0" applyFont="1" applyFill="1" applyBorder="1" applyProtection="1"/>
    <xf numFmtId="0" fontId="23" fillId="0" borderId="27" xfId="0" applyFont="1" applyFill="1" applyBorder="1" applyAlignment="1" applyProtection="1">
      <alignment vertical="top" wrapText="1"/>
    </xf>
    <xf numFmtId="0" fontId="23" fillId="0" borderId="26" xfId="0" applyFont="1" applyBorder="1" applyAlignment="1" applyProtection="1"/>
    <xf numFmtId="0" fontId="0" fillId="0" borderId="122" xfId="0" applyBorder="1" applyProtection="1"/>
    <xf numFmtId="0" fontId="0" fillId="0" borderId="124" xfId="0" applyBorder="1" applyAlignment="1" applyProtection="1">
      <alignment vertical="top" wrapText="1"/>
    </xf>
    <xf numFmtId="0" fontId="0" fillId="0" borderId="125" xfId="0" applyBorder="1" applyAlignment="1" applyProtection="1">
      <alignment vertical="top" wrapText="1"/>
    </xf>
    <xf numFmtId="0" fontId="0" fillId="0" borderId="25" xfId="0" applyBorder="1" applyAlignment="1" applyProtection="1">
      <alignment vertical="top" wrapText="1"/>
    </xf>
    <xf numFmtId="0" fontId="42" fillId="0" borderId="25" xfId="0" applyFont="1" applyBorder="1" applyAlignment="1" applyProtection="1">
      <alignment horizontal="right"/>
    </xf>
    <xf numFmtId="0" fontId="36" fillId="0" borderId="25" xfId="0" applyFont="1" applyBorder="1" applyAlignment="1" applyProtection="1">
      <alignment horizontal="right" vertical="top"/>
    </xf>
    <xf numFmtId="0" fontId="0" fillId="0" borderId="74" xfId="0" applyBorder="1" applyAlignment="1" applyProtection="1"/>
    <xf numFmtId="0" fontId="0" fillId="0" borderId="76" xfId="0" applyBorder="1" applyAlignment="1" applyProtection="1"/>
    <xf numFmtId="0" fontId="0" fillId="0" borderId="75" xfId="0" applyBorder="1" applyAlignment="1" applyProtection="1"/>
    <xf numFmtId="0" fontId="0" fillId="0" borderId="73" xfId="0" applyBorder="1" applyAlignment="1" applyProtection="1"/>
    <xf numFmtId="0" fontId="0" fillId="0" borderId="70" xfId="0" applyBorder="1" applyAlignment="1" applyProtection="1"/>
    <xf numFmtId="0" fontId="35" fillId="0" borderId="70" xfId="0" applyFont="1" applyBorder="1" applyAlignment="1" applyProtection="1">
      <alignment vertical="center"/>
    </xf>
    <xf numFmtId="0" fontId="35" fillId="0" borderId="72" xfId="0" applyFont="1" applyBorder="1" applyAlignment="1" applyProtection="1">
      <alignment vertical="center"/>
    </xf>
    <xf numFmtId="0" fontId="35" fillId="0" borderId="71" xfId="0" applyFont="1" applyBorder="1" applyAlignment="1" applyProtection="1">
      <alignment vertical="center"/>
    </xf>
    <xf numFmtId="0" fontId="23" fillId="0" borderId="81" xfId="0" applyFont="1" applyBorder="1" applyProtection="1">
      <protection locked="0" hidden="1"/>
    </xf>
    <xf numFmtId="0" fontId="23" fillId="0" borderId="40" xfId="0" applyFont="1" applyBorder="1" applyProtection="1">
      <protection locked="0" hidden="1"/>
    </xf>
    <xf numFmtId="0" fontId="23" fillId="0" borderId="78" xfId="0" applyFont="1" applyBorder="1" applyProtection="1">
      <protection locked="0" hidden="1"/>
    </xf>
    <xf numFmtId="0" fontId="23" fillId="0" borderId="56" xfId="0" applyFont="1" applyBorder="1" applyProtection="1">
      <protection locked="0" hidden="1"/>
    </xf>
    <xf numFmtId="0" fontId="23" fillId="0" borderId="42" xfId="0" applyFont="1" applyBorder="1" applyProtection="1">
      <protection locked="0" hidden="1"/>
    </xf>
    <xf numFmtId="0" fontId="23" fillId="0" borderId="67" xfId="0" applyFont="1" applyBorder="1" applyProtection="1">
      <protection locked="0" hidden="1"/>
    </xf>
    <xf numFmtId="0" fontId="23" fillId="0" borderId="87" xfId="0" applyFont="1" applyBorder="1" applyProtection="1">
      <protection locked="0" hidden="1"/>
    </xf>
    <xf numFmtId="0" fontId="23" fillId="0" borderId="85" xfId="0" applyFont="1" applyBorder="1" applyProtection="1">
      <protection locked="0" hidden="1"/>
    </xf>
    <xf numFmtId="0" fontId="23" fillId="0" borderId="86" xfId="0" applyFont="1" applyBorder="1" applyProtection="1">
      <protection locked="0" hidden="1"/>
    </xf>
    <xf numFmtId="0" fontId="31" fillId="0" borderId="37" xfId="0" applyFont="1" applyBorder="1" applyAlignment="1" applyProtection="1"/>
    <xf numFmtId="0" fontId="0" fillId="0" borderId="179" xfId="0" applyBorder="1" applyProtection="1"/>
    <xf numFmtId="0" fontId="13" fillId="0" borderId="179" xfId="0" applyFont="1" applyBorder="1" applyAlignment="1" applyProtection="1">
      <alignment vertical="center"/>
    </xf>
    <xf numFmtId="17" fontId="23" fillId="0" borderId="41" xfId="0" applyNumberFormat="1" applyFont="1" applyFill="1" applyBorder="1" applyProtection="1">
      <protection locked="0"/>
    </xf>
    <xf numFmtId="0" fontId="0" fillId="0" borderId="180" xfId="0" applyBorder="1" applyAlignment="1" applyProtection="1">
      <alignment vertical="top" wrapText="1"/>
    </xf>
    <xf numFmtId="0" fontId="0" fillId="0" borderId="181" xfId="0" applyBorder="1" applyAlignment="1">
      <alignment vertical="top" wrapText="1"/>
    </xf>
    <xf numFmtId="0" fontId="0" fillId="0" borderId="182" xfId="0" applyBorder="1" applyAlignment="1">
      <alignment vertical="top" wrapText="1"/>
    </xf>
    <xf numFmtId="0" fontId="23" fillId="0" borderId="130" xfId="0" applyFont="1" applyBorder="1" applyAlignment="1" applyProtection="1">
      <alignment vertical="top" wrapText="1"/>
    </xf>
    <xf numFmtId="0" fontId="0" fillId="0" borderId="70" xfId="0" applyBorder="1" applyAlignment="1" applyProtection="1">
      <alignment vertical="top" wrapText="1"/>
    </xf>
    <xf numFmtId="0" fontId="0" fillId="0" borderId="71" xfId="0" applyBorder="1" applyAlignment="1" applyProtection="1">
      <alignment vertical="top" wrapText="1"/>
    </xf>
    <xf numFmtId="0" fontId="0" fillId="0" borderId="131" xfId="0" applyBorder="1" applyAlignment="1" applyProtection="1">
      <alignment vertical="top" wrapText="1"/>
    </xf>
    <xf numFmtId="0" fontId="0" fillId="0" borderId="132" xfId="0" applyBorder="1" applyAlignment="1" applyProtection="1">
      <alignment vertical="top" wrapText="1"/>
    </xf>
    <xf numFmtId="0" fontId="0" fillId="0" borderId="69" xfId="0" applyBorder="1" applyAlignment="1" applyProtection="1">
      <alignment vertical="top" wrapText="1"/>
    </xf>
    <xf numFmtId="0" fontId="23" fillId="0" borderId="25" xfId="0" applyFont="1" applyBorder="1" applyAlignment="1" applyProtection="1"/>
    <xf numFmtId="0" fontId="0" fillId="0" borderId="25" xfId="0" applyBorder="1" applyAlignment="1" applyProtection="1"/>
    <xf numFmtId="0" fontId="0" fillId="0" borderId="38" xfId="0" applyBorder="1" applyAlignment="1" applyProtection="1"/>
    <xf numFmtId="0" fontId="25" fillId="0" borderId="133" xfId="0" applyFont="1" applyBorder="1" applyAlignment="1" applyProtection="1">
      <protection locked="0"/>
    </xf>
    <xf numFmtId="0" fontId="26" fillId="0" borderId="134" xfId="0" applyFont="1" applyBorder="1" applyAlignment="1" applyProtection="1">
      <protection locked="0"/>
    </xf>
    <xf numFmtId="0" fontId="26" fillId="0" borderId="135" xfId="0" applyFont="1" applyBorder="1" applyAlignment="1" applyProtection="1">
      <protection locked="0"/>
    </xf>
    <xf numFmtId="0" fontId="39" fillId="10" borderId="25" xfId="26" applyFont="1" applyFill="1" applyBorder="1" applyAlignment="1" applyProtection="1"/>
    <xf numFmtId="0" fontId="26" fillId="0" borderId="25" xfId="0" applyFont="1" applyBorder="1" applyAlignment="1" applyProtection="1"/>
    <xf numFmtId="0" fontId="43" fillId="11" borderId="136" xfId="0" applyFont="1" applyFill="1" applyBorder="1" applyAlignment="1" applyProtection="1">
      <alignment horizontal="center" vertical="center"/>
    </xf>
    <xf numFmtId="0" fontId="44" fillId="11" borderId="117" xfId="0" applyFont="1" applyFill="1" applyBorder="1" applyAlignment="1" applyProtection="1">
      <alignment horizontal="center" vertical="center"/>
    </xf>
    <xf numFmtId="0" fontId="44" fillId="11" borderId="154" xfId="0" applyFont="1" applyFill="1" applyBorder="1" applyAlignment="1" applyProtection="1"/>
    <xf numFmtId="0" fontId="44" fillId="11" borderId="155" xfId="0" applyFont="1" applyFill="1" applyBorder="1" applyAlignment="1" applyProtection="1">
      <alignment horizontal="center" vertical="center"/>
    </xf>
    <xf numFmtId="0" fontId="44" fillId="11" borderId="156" xfId="0" applyFont="1" applyFill="1" applyBorder="1" applyAlignment="1" applyProtection="1">
      <alignment horizontal="center" vertical="center"/>
    </xf>
    <xf numFmtId="0" fontId="44" fillId="11" borderId="157" xfId="0" applyFont="1" applyFill="1" applyBorder="1" applyAlignment="1" applyProtection="1"/>
    <xf numFmtId="0" fontId="23" fillId="11" borderId="159" xfId="0" applyFont="1" applyFill="1" applyBorder="1" applyAlignment="1" applyProtection="1">
      <alignment horizontal="left" vertical="center" wrapText="1"/>
    </xf>
    <xf numFmtId="0" fontId="23" fillId="11" borderId="149" xfId="0" applyFont="1" applyFill="1" applyBorder="1" applyAlignment="1" applyProtection="1">
      <alignment horizontal="left" vertical="center" wrapText="1"/>
    </xf>
    <xf numFmtId="0" fontId="0" fillId="11" borderId="149" xfId="0" applyFill="1" applyBorder="1" applyAlignment="1" applyProtection="1"/>
    <xf numFmtId="0" fontId="0" fillId="11" borderId="150" xfId="0" applyFill="1" applyBorder="1" applyAlignment="1" applyProtection="1"/>
    <xf numFmtId="0" fontId="23" fillId="0" borderId="25" xfId="0" applyFont="1" applyBorder="1" applyAlignment="1" applyProtection="1">
      <alignment vertical="top" wrapText="1"/>
    </xf>
    <xf numFmtId="0" fontId="0" fillId="0" borderId="25" xfId="0" applyBorder="1" applyAlignment="1" applyProtection="1">
      <alignment vertical="top" wrapText="1"/>
    </xf>
    <xf numFmtId="0" fontId="0" fillId="0" borderId="25" xfId="0" applyBorder="1" applyAlignment="1" applyProtection="1">
      <alignment wrapText="1"/>
    </xf>
    <xf numFmtId="0" fontId="23" fillId="0" borderId="38" xfId="0" applyFont="1" applyFill="1" applyBorder="1" applyAlignment="1" applyProtection="1">
      <alignment vertical="top"/>
    </xf>
    <xf numFmtId="0" fontId="23" fillId="0" borderId="59" xfId="0" applyFont="1" applyFill="1" applyBorder="1" applyAlignment="1" applyProtection="1">
      <alignment vertical="top"/>
    </xf>
    <xf numFmtId="0" fontId="23" fillId="0" borderId="137" xfId="0" applyFont="1" applyFill="1" applyBorder="1" applyAlignment="1" applyProtection="1">
      <alignment vertical="top" wrapText="1"/>
      <protection locked="0"/>
    </xf>
    <xf numFmtId="0" fontId="23" fillId="0" borderId="138" xfId="0" applyFont="1" applyFill="1" applyBorder="1" applyAlignment="1" applyProtection="1">
      <alignment vertical="top" wrapText="1"/>
      <protection locked="0"/>
    </xf>
    <xf numFmtId="0" fontId="0" fillId="0" borderId="138" xfId="0" applyBorder="1" applyAlignment="1" applyProtection="1">
      <alignment vertical="top" wrapText="1"/>
      <protection locked="0"/>
    </xf>
    <xf numFmtId="0" fontId="0" fillId="0" borderId="139" xfId="0" applyBorder="1" applyAlignment="1" applyProtection="1">
      <alignment vertical="top" wrapText="1"/>
      <protection locked="0"/>
    </xf>
    <xf numFmtId="0" fontId="13" fillId="11" borderId="82" xfId="0" applyFont="1" applyFill="1" applyBorder="1" applyAlignment="1" applyProtection="1">
      <alignment horizontal="center" vertical="center" wrapText="1"/>
    </xf>
    <xf numFmtId="0" fontId="0" fillId="11" borderId="82" xfId="0" applyFill="1" applyBorder="1" applyAlignment="1" applyProtection="1">
      <alignment horizontal="center" vertical="center"/>
    </xf>
    <xf numFmtId="0" fontId="13" fillId="11" borderId="93" xfId="0" applyFont="1" applyFill="1" applyBorder="1" applyAlignment="1" applyProtection="1">
      <alignment horizontal="center"/>
    </xf>
    <xf numFmtId="0" fontId="0" fillId="11" borderId="93" xfId="0" applyFill="1" applyBorder="1" applyAlignment="1" applyProtection="1">
      <alignment horizontal="center"/>
    </xf>
    <xf numFmtId="0" fontId="0" fillId="11" borderId="82" xfId="0" applyFill="1" applyBorder="1" applyAlignment="1" applyProtection="1">
      <alignment horizontal="center"/>
      <protection hidden="1"/>
    </xf>
    <xf numFmtId="0" fontId="0" fillId="11" borderId="82" xfId="0" applyFill="1" applyBorder="1" applyAlignment="1" applyProtection="1">
      <protection hidden="1"/>
    </xf>
    <xf numFmtId="0" fontId="13" fillId="11" borderId="82" xfId="0" applyFont="1" applyFill="1" applyBorder="1" applyAlignment="1" applyProtection="1">
      <alignment wrapText="1"/>
      <protection hidden="1"/>
    </xf>
    <xf numFmtId="0" fontId="0" fillId="11" borderId="82" xfId="0" applyFill="1" applyBorder="1" applyAlignment="1" applyProtection="1">
      <alignment wrapText="1"/>
    </xf>
    <xf numFmtId="0" fontId="25" fillId="0" borderId="140" xfId="0" applyFont="1" applyBorder="1" applyAlignment="1" applyProtection="1">
      <protection locked="0"/>
    </xf>
    <xf numFmtId="0" fontId="26" fillId="0" borderId="141" xfId="0" applyFont="1" applyBorder="1" applyAlignment="1" applyProtection="1">
      <protection locked="0"/>
    </xf>
    <xf numFmtId="0" fontId="26" fillId="0" borderId="142" xfId="0" applyFont="1" applyBorder="1" applyAlignment="1" applyProtection="1">
      <protection locked="0"/>
    </xf>
    <xf numFmtId="0" fontId="0" fillId="11" borderId="82" xfId="0" applyFill="1" applyBorder="1" applyAlignment="1" applyProtection="1"/>
    <xf numFmtId="0" fontId="23" fillId="0" borderId="25" xfId="0" applyFont="1" applyBorder="1" applyAlignment="1" applyProtection="1">
      <alignment wrapText="1"/>
    </xf>
    <xf numFmtId="0" fontId="0" fillId="0" borderId="25" xfId="0" applyBorder="1" applyProtection="1"/>
    <xf numFmtId="0" fontId="0" fillId="0" borderId="37" xfId="0" applyBorder="1" applyAlignment="1" applyProtection="1"/>
    <xf numFmtId="0" fontId="13" fillId="11" borderId="82" xfId="0" applyFont="1" applyFill="1" applyBorder="1" applyAlignment="1" applyProtection="1">
      <alignment horizontal="center" vertical="center"/>
    </xf>
    <xf numFmtId="0" fontId="34" fillId="0" borderId="103" xfId="0" applyFont="1" applyBorder="1" applyAlignment="1" applyProtection="1">
      <alignment vertical="top" wrapText="1"/>
      <protection hidden="1"/>
    </xf>
    <xf numFmtId="0" fontId="34" fillId="0" borderId="0" xfId="0" applyFont="1" applyBorder="1" applyAlignment="1" applyProtection="1">
      <alignment vertical="top" wrapText="1"/>
      <protection hidden="1"/>
    </xf>
    <xf numFmtId="0" fontId="23" fillId="0" borderId="103" xfId="0" applyFont="1" applyBorder="1" applyAlignment="1" applyProtection="1">
      <alignment wrapText="1"/>
    </xf>
    <xf numFmtId="0" fontId="0" fillId="0" borderId="0" xfId="0" applyAlignment="1">
      <alignment wrapText="1"/>
    </xf>
    <xf numFmtId="0" fontId="0" fillId="0" borderId="178" xfId="0" applyBorder="1" applyAlignment="1">
      <alignment wrapText="1"/>
    </xf>
    <xf numFmtId="0" fontId="33" fillId="0" borderId="0" xfId="0" applyFont="1" applyAlignment="1" applyProtection="1">
      <alignment wrapText="1"/>
    </xf>
    <xf numFmtId="0" fontId="33" fillId="0" borderId="143" xfId="0" applyFont="1" applyBorder="1" applyAlignment="1" applyProtection="1">
      <alignment wrapText="1"/>
    </xf>
    <xf numFmtId="165" fontId="23" fillId="11" borderId="144" xfId="0" applyNumberFormat="1" applyFont="1" applyFill="1" applyBorder="1" applyAlignment="1"/>
    <xf numFmtId="165" fontId="0" fillId="11" borderId="60" xfId="0" applyNumberFormat="1" applyFill="1" applyBorder="1" applyAlignment="1"/>
    <xf numFmtId="165" fontId="0" fillId="11" borderId="145" xfId="0" applyNumberFormat="1" applyFill="1" applyBorder="1" applyAlignment="1"/>
    <xf numFmtId="0" fontId="24" fillId="0" borderId="38" xfId="0" applyFont="1" applyBorder="1" applyAlignment="1" applyProtection="1"/>
    <xf numFmtId="0" fontId="0" fillId="0" borderId="59" xfId="0" applyBorder="1" applyAlignment="1" applyProtection="1"/>
    <xf numFmtId="0" fontId="0" fillId="0" borderId="113" xfId="0" applyBorder="1" applyAlignment="1" applyProtection="1"/>
    <xf numFmtId="0" fontId="13" fillId="11" borderId="146" xfId="0" applyFont="1" applyFill="1" applyBorder="1" applyAlignment="1">
      <alignment horizontal="center"/>
    </xf>
    <xf numFmtId="0" fontId="0" fillId="11" borderId="147" xfId="0" applyFill="1" applyBorder="1" applyAlignment="1">
      <alignment horizontal="center"/>
    </xf>
    <xf numFmtId="0" fontId="0" fillId="11" borderId="148" xfId="0" applyFill="1" applyBorder="1" applyAlignment="1">
      <alignment horizontal="center"/>
    </xf>
    <xf numFmtId="0" fontId="29" fillId="0" borderId="38" xfId="26" applyFont="1" applyBorder="1" applyAlignment="1" applyProtection="1"/>
    <xf numFmtId="0" fontId="29" fillId="0" borderId="59" xfId="26" applyFont="1" applyBorder="1" applyAlignment="1" applyProtection="1"/>
    <xf numFmtId="0" fontId="29" fillId="0" borderId="27" xfId="26" applyFont="1" applyBorder="1" applyAlignment="1" applyProtection="1"/>
    <xf numFmtId="165" fontId="23" fillId="11" borderId="91" xfId="0" applyNumberFormat="1" applyFont="1" applyFill="1" applyBorder="1" applyAlignment="1"/>
    <xf numFmtId="0" fontId="0" fillId="11" borderId="127" xfId="0" applyFill="1" applyBorder="1" applyAlignment="1"/>
    <xf numFmtId="0" fontId="0" fillId="11" borderId="81" xfId="0" applyFill="1" applyBorder="1" applyAlignment="1"/>
    <xf numFmtId="0" fontId="0" fillId="11" borderId="147" xfId="0" applyFill="1" applyBorder="1" applyAlignment="1"/>
    <xf numFmtId="0" fontId="0" fillId="11" borderId="148" xfId="0" applyFill="1" applyBorder="1" applyAlignment="1"/>
    <xf numFmtId="0" fontId="21" fillId="7" borderId="20" xfId="0" applyFont="1" applyFill="1" applyBorder="1" applyAlignment="1"/>
    <xf numFmtId="0" fontId="0" fillId="0" borderId="21" xfId="0" applyBorder="1" applyAlignment="1"/>
    <xf numFmtId="0" fontId="0" fillId="0" borderId="19" xfId="0" applyBorder="1" applyAlignment="1"/>
    <xf numFmtId="0" fontId="21" fillId="7" borderId="14" xfId="0" applyFont="1" applyFill="1" applyBorder="1" applyAlignment="1">
      <alignment wrapText="1"/>
    </xf>
    <xf numFmtId="0" fontId="21" fillId="7" borderId="15" xfId="0" applyFont="1" applyFill="1" applyBorder="1" applyAlignment="1">
      <alignment wrapText="1"/>
    </xf>
    <xf numFmtId="0" fontId="21" fillId="7" borderId="22" xfId="0" applyFont="1" applyFill="1" applyBorder="1" applyAlignment="1">
      <alignment wrapText="1"/>
    </xf>
    <xf numFmtId="0" fontId="21" fillId="7" borderId="20" xfId="0" applyFont="1" applyFill="1" applyBorder="1" applyAlignment="1">
      <alignment wrapText="1"/>
    </xf>
    <xf numFmtId="0" fontId="21" fillId="7" borderId="21" xfId="0" applyFont="1" applyFill="1" applyBorder="1" applyAlignment="1">
      <alignment wrapText="1"/>
    </xf>
    <xf numFmtId="0" fontId="21" fillId="7" borderId="21" xfId="0" applyFont="1" applyFill="1" applyBorder="1" applyAlignment="1"/>
    <xf numFmtId="0" fontId="21" fillId="7" borderId="19" xfId="0" applyFont="1" applyFill="1" applyBorder="1" applyAlignment="1"/>
    <xf numFmtId="0" fontId="13" fillId="0" borderId="0" xfId="0" applyFont="1" applyAlignment="1"/>
    <xf numFmtId="0" fontId="23" fillId="0" borderId="0" xfId="0" applyFont="1" applyAlignment="1">
      <alignment wrapText="1"/>
    </xf>
    <xf numFmtId="0" fontId="21" fillId="7" borderId="20" xfId="0" applyFont="1" applyFill="1" applyBorder="1" applyAlignment="1">
      <alignment horizontal="center"/>
    </xf>
    <xf numFmtId="0" fontId="21" fillId="7" borderId="21" xfId="0" applyFont="1" applyFill="1" applyBorder="1" applyAlignment="1">
      <alignment horizontal="center"/>
    </xf>
    <xf numFmtId="0" fontId="21" fillId="7" borderId="19" xfId="0" applyFont="1" applyFill="1" applyBorder="1" applyAlignment="1">
      <alignment horizontal="center"/>
    </xf>
    <xf numFmtId="0" fontId="21" fillId="7" borderId="19" xfId="0" applyFont="1" applyFill="1" applyBorder="1" applyAlignment="1">
      <alignment wrapText="1"/>
    </xf>
    <xf numFmtId="0" fontId="22" fillId="0" borderId="0" xfId="0" applyFont="1" applyFill="1" applyAlignment="1"/>
    <xf numFmtId="0" fontId="0" fillId="0" borderId="0" xfId="0" applyFill="1" applyAlignment="1"/>
    <xf numFmtId="0" fontId="0" fillId="0" borderId="0" xfId="0" applyAlignment="1">
      <alignment vertical="center" wrapText="1"/>
    </xf>
    <xf numFmtId="0" fontId="21" fillId="7" borderId="0" xfId="0" applyFont="1" applyFill="1" applyAlignment="1">
      <alignment horizontal="center" wrapText="1"/>
    </xf>
    <xf numFmtId="0" fontId="0" fillId="0" borderId="0" xfId="0" applyAlignment="1"/>
    <xf numFmtId="0" fontId="21" fillId="7" borderId="0" xfId="0" applyFont="1" applyFill="1" applyBorder="1" applyAlignment="1">
      <alignment horizontal="center" wrapText="1"/>
    </xf>
    <xf numFmtId="0" fontId="0" fillId="0" borderId="0" xfId="0" applyBorder="1" applyAlignment="1"/>
    <xf numFmtId="0" fontId="0" fillId="7" borderId="13" xfId="0" applyFill="1" applyBorder="1" applyAlignment="1"/>
    <xf numFmtId="0" fontId="26" fillId="7" borderId="14" xfId="0" applyFont="1" applyFill="1" applyBorder="1" applyAlignment="1">
      <alignment horizontal="center"/>
    </xf>
    <xf numFmtId="0" fontId="26" fillId="0" borderId="15" xfId="0" applyFont="1" applyBorder="1" applyAlignment="1"/>
    <xf numFmtId="0" fontId="26" fillId="0" borderId="11" xfId="0" applyFont="1" applyBorder="1" applyAlignment="1"/>
    <xf numFmtId="0" fontId="26" fillId="0" borderId="12" xfId="0" applyFont="1" applyBorder="1" applyAlignment="1"/>
    <xf numFmtId="0" fontId="21" fillId="7" borderId="23" xfId="0" applyFont="1" applyFill="1" applyBorder="1" applyAlignment="1"/>
    <xf numFmtId="0" fontId="0" fillId="0" borderId="18" xfId="0" applyBorder="1" applyAlignment="1"/>
    <xf numFmtId="0" fontId="0" fillId="0" borderId="23" xfId="0" applyBorder="1" applyAlignment="1">
      <alignment wrapText="1"/>
    </xf>
    <xf numFmtId="0" fontId="0" fillId="0" borderId="17" xfId="0" applyBorder="1" applyAlignment="1"/>
    <xf numFmtId="0" fontId="21" fillId="7" borderId="20" xfId="0" applyFont="1" applyFill="1" applyBorder="1" applyAlignment="1">
      <alignment horizontal="center" wrapText="1"/>
    </xf>
    <xf numFmtId="0" fontId="21" fillId="7" borderId="19" xfId="0" applyFont="1" applyFill="1" applyBorder="1" applyAlignment="1">
      <alignment horizontal="center" wrapText="1"/>
    </xf>
    <xf numFmtId="0" fontId="0" fillId="8" borderId="20" xfId="0" applyFill="1" applyBorder="1" applyAlignment="1"/>
    <xf numFmtId="0" fontId="0" fillId="8" borderId="12" xfId="0" applyFill="1" applyBorder="1" applyAlignment="1"/>
    <xf numFmtId="0" fontId="0" fillId="0" borderId="13" xfId="0" applyBorder="1" applyAlignment="1"/>
    <xf numFmtId="0" fontId="22" fillId="8" borderId="21" xfId="0" applyFont="1" applyFill="1" applyBorder="1" applyAlignment="1">
      <alignment horizontal="center" wrapText="1"/>
    </xf>
    <xf numFmtId="0" fontId="22" fillId="8" borderId="19" xfId="0" applyFont="1" applyFill="1" applyBorder="1" applyAlignment="1">
      <alignment horizontal="center" wrapText="1"/>
    </xf>
    <xf numFmtId="0" fontId="0" fillId="8" borderId="11" xfId="0" applyFill="1" applyBorder="1" applyAlignment="1"/>
    <xf numFmtId="0" fontId="0" fillId="0" borderId="12" xfId="0" applyBorder="1" applyAlignment="1"/>
    <xf numFmtId="0" fontId="21" fillId="7" borderId="9" xfId="0" applyFont="1" applyFill="1" applyBorder="1" applyAlignment="1">
      <alignment horizontal="center"/>
    </xf>
    <xf numFmtId="0" fontId="21" fillId="7" borderId="0" xfId="0" applyFont="1" applyFill="1" applyBorder="1" applyAlignment="1">
      <alignment horizontal="center"/>
    </xf>
    <xf numFmtId="0" fontId="23" fillId="0" borderId="0" xfId="0" applyNumberFormat="1" applyFont="1" applyAlignment="1">
      <alignment wrapText="1"/>
    </xf>
    <xf numFmtId="0" fontId="23" fillId="0" borderId="12" xfId="0" applyNumberFormat="1" applyFont="1" applyBorder="1" applyAlignment="1">
      <alignment wrapText="1"/>
    </xf>
    <xf numFmtId="0" fontId="0" fillId="0" borderId="12" xfId="0" applyBorder="1" applyAlignment="1">
      <alignment wrapText="1"/>
    </xf>
    <xf numFmtId="0" fontId="0" fillId="0" borderId="13" xfId="0" applyBorder="1" applyAlignment="1">
      <alignment wrapText="1"/>
    </xf>
    <xf numFmtId="0" fontId="23" fillId="0" borderId="0" xfId="0" applyFont="1" applyBorder="1" applyAlignment="1">
      <alignment wrapText="1"/>
    </xf>
    <xf numFmtId="0" fontId="0" fillId="0" borderId="10" xfId="0" applyBorder="1" applyAlignment="1">
      <alignment wrapText="1"/>
    </xf>
    <xf numFmtId="0" fontId="23" fillId="0" borderId="9" xfId="0" applyNumberFormat="1" applyFont="1" applyBorder="1" applyAlignment="1">
      <alignment wrapText="1"/>
    </xf>
    <xf numFmtId="0" fontId="0" fillId="0" borderId="0" xfId="0" applyBorder="1" applyAlignment="1">
      <alignment wrapText="1"/>
    </xf>
    <xf numFmtId="0" fontId="23" fillId="0" borderId="0" xfId="0" applyNumberFormat="1" applyFont="1" applyBorder="1" applyAlignment="1">
      <alignment wrapText="1"/>
    </xf>
    <xf numFmtId="0" fontId="13" fillId="0" borderId="0" xfId="0" applyFont="1" applyAlignment="1">
      <alignment horizontal="center"/>
    </xf>
    <xf numFmtId="0" fontId="23" fillId="0" borderId="14" xfId="0" applyFont="1" applyBorder="1" applyAlignment="1">
      <alignment horizontal="center"/>
    </xf>
    <xf numFmtId="0" fontId="0" fillId="0" borderId="22" xfId="0" applyBorder="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3" fillId="0" borderId="15" xfId="0" applyFont="1" applyBorder="1" applyAlignment="1">
      <alignment wrapText="1"/>
    </xf>
    <xf numFmtId="0" fontId="0" fillId="0" borderId="15" xfId="0" applyBorder="1" applyAlignment="1">
      <alignment wrapText="1"/>
    </xf>
    <xf numFmtId="0" fontId="0" fillId="0" borderId="22" xfId="0" applyBorder="1" applyAlignment="1">
      <alignment wrapText="1"/>
    </xf>
    <xf numFmtId="0" fontId="13" fillId="8" borderId="21" xfId="0" applyFont="1" applyFill="1" applyBorder="1" applyAlignment="1">
      <alignment wrapText="1"/>
    </xf>
    <xf numFmtId="0" fontId="13" fillId="8" borderId="19" xfId="0" applyFont="1" applyFill="1" applyBorder="1" applyAlignment="1">
      <alignment wrapText="1"/>
    </xf>
    <xf numFmtId="0" fontId="37" fillId="0" borderId="0" xfId="0" applyFont="1" applyAlignment="1">
      <alignment wrapText="1"/>
    </xf>
    <xf numFmtId="0" fontId="0" fillId="0" borderId="1" xfId="0" applyBorder="1" applyAlignment="1" applyProtection="1">
      <alignment horizontal="center"/>
      <protection locked="0"/>
    </xf>
    <xf numFmtId="0" fontId="0" fillId="0" borderId="183" xfId="0" applyBorder="1" applyAlignment="1" applyProtection="1">
      <alignment horizontal="center"/>
      <protection locked="0"/>
    </xf>
  </cellXfs>
  <cellStyles count="64">
    <cellStyle name="2x indented GHG Textfiels" xfId="1" xr:uid="{00000000-0005-0000-0000-000000000000}"/>
    <cellStyle name="5x indented GHG Textfiels" xfId="2" xr:uid="{00000000-0005-0000-0000-000001000000}"/>
    <cellStyle name="Bold GHG Numbers (0.00)" xfId="3" xr:uid="{00000000-0005-0000-0000-000002000000}"/>
    <cellStyle name="Column heading" xfId="4" xr:uid="{00000000-0005-0000-0000-000003000000}"/>
    <cellStyle name="Comma0" xfId="5" xr:uid="{00000000-0005-0000-0000-000004000000}"/>
    <cellStyle name="Corner heading" xfId="6" xr:uid="{00000000-0005-0000-0000-000005000000}"/>
    <cellStyle name="Currency0" xfId="7" xr:uid="{00000000-0005-0000-0000-000006000000}"/>
    <cellStyle name="Data" xfId="8" xr:uid="{00000000-0005-0000-0000-000007000000}"/>
    <cellStyle name="Data no deci" xfId="9" xr:uid="{00000000-0005-0000-0000-000008000000}"/>
    <cellStyle name="Data Superscript" xfId="10" xr:uid="{00000000-0005-0000-0000-000009000000}"/>
    <cellStyle name="Data_1-1A-Regular" xfId="11" xr:uid="{00000000-0005-0000-0000-00000A000000}"/>
    <cellStyle name="Data-one deci" xfId="12" xr:uid="{00000000-0005-0000-0000-00000B000000}"/>
    <cellStyle name="Date" xfId="13" xr:uid="{00000000-0005-0000-0000-00000C000000}"/>
    <cellStyle name="Fixed" xfId="14" xr:uid="{00000000-0005-0000-0000-00000D000000}"/>
    <cellStyle name="Heading 1" xfId="15" builtinId="16" customBuiltin="1"/>
    <cellStyle name="Heading 2" xfId="16" builtinId="17" customBuiltin="1"/>
    <cellStyle name="Headline" xfId="17" xr:uid="{00000000-0005-0000-0000-000010000000}"/>
    <cellStyle name="Hed Side" xfId="18" xr:uid="{00000000-0005-0000-0000-000011000000}"/>
    <cellStyle name="Hed Side bold" xfId="19" xr:uid="{00000000-0005-0000-0000-000012000000}"/>
    <cellStyle name="Hed Side Indent" xfId="20" xr:uid="{00000000-0005-0000-0000-000013000000}"/>
    <cellStyle name="Hed Side Regular" xfId="21" xr:uid="{00000000-0005-0000-0000-000014000000}"/>
    <cellStyle name="Hed Side_1-1A-Regular" xfId="22" xr:uid="{00000000-0005-0000-0000-000015000000}"/>
    <cellStyle name="Hed Top" xfId="23" xr:uid="{00000000-0005-0000-0000-000016000000}"/>
    <cellStyle name="Hed Top - SECTION" xfId="24" xr:uid="{00000000-0005-0000-0000-000017000000}"/>
    <cellStyle name="Hed Top_3-new4" xfId="25" xr:uid="{00000000-0005-0000-0000-000018000000}"/>
    <cellStyle name="Hyperlink" xfId="26" builtinId="8"/>
    <cellStyle name="Milliers [0]_Annex_comb_guideline_version4-2" xfId="27" xr:uid="{00000000-0005-0000-0000-00001A000000}"/>
    <cellStyle name="Milliers_Annex_comb_guideline_version4-2" xfId="28" xr:uid="{00000000-0005-0000-0000-00001B000000}"/>
    <cellStyle name="Monétaire [0]_Annex comb guideline 4-7" xfId="29" xr:uid="{00000000-0005-0000-0000-00001C000000}"/>
    <cellStyle name="Monétaire_Annex_comb_guideline_version4-2" xfId="30" xr:uid="{00000000-0005-0000-0000-00001D000000}"/>
    <cellStyle name="Normal" xfId="0" builtinId="0"/>
    <cellStyle name="Normal 2" xfId="63" xr:uid="{00000000-0005-0000-0000-00001F000000}"/>
    <cellStyle name="Normal GHG Numbers (0.00)" xfId="31" xr:uid="{00000000-0005-0000-0000-000020000000}"/>
    <cellStyle name="Normal GHG Textfiels Bold" xfId="32" xr:uid="{00000000-0005-0000-0000-000021000000}"/>
    <cellStyle name="Normal GHG whole table" xfId="33" xr:uid="{00000000-0005-0000-0000-000022000000}"/>
    <cellStyle name="Normal GHG-Shade" xfId="34" xr:uid="{00000000-0005-0000-0000-000023000000}"/>
    <cellStyle name="Pattern" xfId="35" xr:uid="{00000000-0005-0000-0000-000024000000}"/>
    <cellStyle name="Reference" xfId="36" xr:uid="{00000000-0005-0000-0000-000025000000}"/>
    <cellStyle name="Row heading" xfId="37" xr:uid="{00000000-0005-0000-0000-000026000000}"/>
    <cellStyle name="Source Hed" xfId="38" xr:uid="{00000000-0005-0000-0000-000027000000}"/>
    <cellStyle name="Source Letter" xfId="39" xr:uid="{00000000-0005-0000-0000-000028000000}"/>
    <cellStyle name="Source Superscript" xfId="40" xr:uid="{00000000-0005-0000-0000-000029000000}"/>
    <cellStyle name="Source Text" xfId="41" xr:uid="{00000000-0005-0000-0000-00002A000000}"/>
    <cellStyle name="Standard_CRF Inventar" xfId="42" xr:uid="{00000000-0005-0000-0000-00002B000000}"/>
    <cellStyle name="State" xfId="43" xr:uid="{00000000-0005-0000-0000-00002C000000}"/>
    <cellStyle name="Superscript" xfId="44" xr:uid="{00000000-0005-0000-0000-00002D000000}"/>
    <cellStyle name="Superscript- regular" xfId="45" xr:uid="{00000000-0005-0000-0000-00002E000000}"/>
    <cellStyle name="Superscript_1-1A-Regular" xfId="46" xr:uid="{00000000-0005-0000-0000-00002F000000}"/>
    <cellStyle name="Table Data" xfId="47" xr:uid="{00000000-0005-0000-0000-000030000000}"/>
    <cellStyle name="Table Head Top" xfId="48" xr:uid="{00000000-0005-0000-0000-000031000000}"/>
    <cellStyle name="Table Hed Side" xfId="49" xr:uid="{00000000-0005-0000-0000-000032000000}"/>
    <cellStyle name="Table Title" xfId="50" xr:uid="{00000000-0005-0000-0000-000033000000}"/>
    <cellStyle name="Title Text" xfId="51" xr:uid="{00000000-0005-0000-0000-000034000000}"/>
    <cellStyle name="Title Text 1" xfId="52" xr:uid="{00000000-0005-0000-0000-000035000000}"/>
    <cellStyle name="Title Text 2" xfId="53" xr:uid="{00000000-0005-0000-0000-000036000000}"/>
    <cellStyle name="Title-1" xfId="54" xr:uid="{00000000-0005-0000-0000-000037000000}"/>
    <cellStyle name="Title-2" xfId="55" xr:uid="{00000000-0005-0000-0000-000038000000}"/>
    <cellStyle name="Title-3" xfId="56" xr:uid="{00000000-0005-0000-0000-000039000000}"/>
    <cellStyle name="Total" xfId="57" builtinId="25" customBuiltin="1"/>
    <cellStyle name="Wrap" xfId="58" xr:uid="{00000000-0005-0000-0000-00003B000000}"/>
    <cellStyle name="Wrap Bold" xfId="59" xr:uid="{00000000-0005-0000-0000-00003C000000}"/>
    <cellStyle name="Wrap Title" xfId="60" xr:uid="{00000000-0005-0000-0000-00003D000000}"/>
    <cellStyle name="Wrap_NTS99-~11" xfId="61" xr:uid="{00000000-0005-0000-0000-00003E000000}"/>
    <cellStyle name="標準_CRF1999" xfId="62" xr:uid="{00000000-0005-0000-0000-00003F000000}"/>
  </cellStyles>
  <dxfs count="0"/>
  <tableStyles count="0" defaultTableStyle="TableStyleMedium9" defaultPivotStyle="PivotStyleLight16"/>
  <colors>
    <mruColors>
      <color rgb="FF00ACA2"/>
      <color rgb="FF73C1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56</xdr:row>
      <xdr:rowOff>152400</xdr:rowOff>
    </xdr:from>
    <xdr:to>
      <xdr:col>13</xdr:col>
      <xdr:colOff>304800</xdr:colOff>
      <xdr:row>80</xdr:row>
      <xdr:rowOff>152400</xdr:rowOff>
    </xdr:to>
    <xdr:grpSp>
      <xdr:nvGrpSpPr>
        <xdr:cNvPr id="5208" name="Group 14">
          <a:extLst>
            <a:ext uri="{FF2B5EF4-FFF2-40B4-BE49-F238E27FC236}">
              <a16:creationId xmlns:a16="http://schemas.microsoft.com/office/drawing/2014/main" id="{00000000-0008-0000-0000-000058140000}"/>
            </a:ext>
          </a:extLst>
        </xdr:cNvPr>
        <xdr:cNvGrpSpPr>
          <a:grpSpLocks/>
        </xdr:cNvGrpSpPr>
      </xdr:nvGrpSpPr>
      <xdr:grpSpPr bwMode="auto">
        <a:xfrm>
          <a:off x="495300" y="11306175"/>
          <a:ext cx="7762875" cy="4276725"/>
          <a:chOff x="88" y="655"/>
          <a:chExt cx="663" cy="271"/>
        </a:xfrm>
      </xdr:grpSpPr>
      <xdr:sp macro="" textlink="">
        <xdr:nvSpPr>
          <xdr:cNvPr id="5213" name="AutoShape 4">
            <a:extLst>
              <a:ext uri="{FF2B5EF4-FFF2-40B4-BE49-F238E27FC236}">
                <a16:creationId xmlns:a16="http://schemas.microsoft.com/office/drawing/2014/main" id="{00000000-0008-0000-0000-00005D140000}"/>
              </a:ext>
            </a:extLst>
          </xdr:cNvPr>
          <xdr:cNvSpPr>
            <a:spLocks noChangeArrowheads="1"/>
          </xdr:cNvSpPr>
        </xdr:nvSpPr>
        <xdr:spPr bwMode="auto">
          <a:xfrm>
            <a:off x="88" y="655"/>
            <a:ext cx="663" cy="271"/>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29" name="Text Box 9">
            <a:extLst>
              <a:ext uri="{FF2B5EF4-FFF2-40B4-BE49-F238E27FC236}">
                <a16:creationId xmlns:a16="http://schemas.microsoft.com/office/drawing/2014/main" id="{00000000-0008-0000-0000-000009140000}"/>
              </a:ext>
            </a:extLst>
          </xdr:cNvPr>
          <xdr:cNvSpPr txBox="1">
            <a:spLocks noChangeArrowheads="1"/>
          </xdr:cNvSpPr>
        </xdr:nvSpPr>
        <xdr:spPr bwMode="auto">
          <a:xfrm>
            <a:off x="102" y="668"/>
            <a:ext cx="635" cy="24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the 2006 IPCC Guidelines for National Greenhouse Gas Inventories.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Please cite this tool using the following format:</a:t>
            </a:r>
          </a:p>
          <a:p>
            <a:pPr algn="l" rtl="0">
              <a:defRPr sz="1000"/>
            </a:pPr>
            <a:r>
              <a:rPr lang="en-US" sz="1200" b="0" i="0" u="none" strike="noStrike" baseline="0">
                <a:solidFill>
                  <a:srgbClr val="000000"/>
                </a:solidFill>
                <a:latin typeface="Arial"/>
                <a:cs typeface="Arial"/>
              </a:rPr>
              <a:t>World Resources Institute (2015). GHG Protocol tool for stationary combustion. Version 4.1.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628650</xdr:colOff>
      <xdr:row>4</xdr:row>
      <xdr:rowOff>114300</xdr:rowOff>
    </xdr:from>
    <xdr:to>
      <xdr:col>14</xdr:col>
      <xdr:colOff>19050</xdr:colOff>
      <xdr:row>16</xdr:row>
      <xdr:rowOff>0</xdr:rowOff>
    </xdr:to>
    <xdr:sp macro="" textlink="">
      <xdr:nvSpPr>
        <xdr:cNvPr id="5132" name="Text Box 12">
          <a:extLst>
            <a:ext uri="{FF2B5EF4-FFF2-40B4-BE49-F238E27FC236}">
              <a16:creationId xmlns:a16="http://schemas.microsoft.com/office/drawing/2014/main" id="{00000000-0008-0000-0000-00000C140000}"/>
            </a:ext>
          </a:extLst>
        </xdr:cNvPr>
        <xdr:cNvSpPr txBox="1">
          <a:spLocks noChangeArrowheads="1"/>
        </xdr:cNvSpPr>
      </xdr:nvSpPr>
      <xdr:spPr bwMode="auto">
        <a:xfrm>
          <a:off x="628650" y="1095375"/>
          <a:ext cx="7953375" cy="21336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CH</a:t>
          </a:r>
          <a:r>
            <a:rPr lang="en-US" sz="1200" b="0" i="0" u="none" strike="noStrike" baseline="-25000">
              <a:solidFill>
                <a:srgbClr val="000000"/>
              </a:solidFill>
              <a:latin typeface="Arial"/>
              <a:cs typeface="Arial"/>
            </a:rPr>
            <a:t>4</a:t>
          </a:r>
          <a:r>
            <a:rPr lang="en-US" sz="1200" b="0" i="0" u="none" strike="noStrike" baseline="0">
              <a:solidFill>
                <a:srgbClr val="000000"/>
              </a:solidFill>
              <a:latin typeface="Arial"/>
              <a:cs typeface="Arial"/>
            </a:rPr>
            <a:t> and N</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O emissions from the combustion of fuels in boilers, furnaces and other stationary combustion equipment. It can be used by organizations from any sector.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Most of the time, you need only supply information on the the type and amount of fuel burnt, as well as the industry sector. Emissions are then automatically calculated using default emission factors, choosen to reflect this information. You must select a sector before the CH</a:t>
          </a:r>
          <a:r>
            <a:rPr lang="en-US" sz="1200" b="0" i="0" u="none" strike="noStrike" baseline="-25000">
              <a:solidFill>
                <a:srgbClr val="000000"/>
              </a:solidFill>
              <a:latin typeface="Arial"/>
              <a:cs typeface="Arial"/>
            </a:rPr>
            <a:t>4</a:t>
          </a:r>
          <a:r>
            <a:rPr lang="en-US" sz="1200" b="0" i="0" u="none" strike="noStrike" baseline="0">
              <a:solidFill>
                <a:srgbClr val="000000"/>
              </a:solidFill>
              <a:latin typeface="Arial"/>
              <a:cs typeface="Arial"/>
            </a:rPr>
            <a:t> and N</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O emissions can be calculated.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Changing the tool</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tool works as is. If you have more specific information, you can supply custom emission factors or change the default global warming potentials on the Settings page.</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95250</xdr:colOff>
      <xdr:row>60</xdr:row>
      <xdr:rowOff>38100</xdr:rowOff>
    </xdr:from>
    <xdr:to>
      <xdr:col>1</xdr:col>
      <xdr:colOff>19050</xdr:colOff>
      <xdr:row>62</xdr:row>
      <xdr:rowOff>9525</xdr:rowOff>
    </xdr:to>
    <xdr:pic>
      <xdr:nvPicPr>
        <xdr:cNvPr id="5210" name="Picture 15" descr="Pointing_Hand">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2639675"/>
          <a:ext cx="5810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xdr:row>
      <xdr:rowOff>104775</xdr:rowOff>
    </xdr:from>
    <xdr:to>
      <xdr:col>14</xdr:col>
      <xdr:colOff>190500</xdr:colOff>
      <xdr:row>57</xdr:row>
      <xdr:rowOff>0</xdr:rowOff>
    </xdr:to>
    <xdr:sp macro="" textlink="">
      <xdr:nvSpPr>
        <xdr:cNvPr id="5169" name="Text Box 49">
          <a:extLst>
            <a:ext uri="{FF2B5EF4-FFF2-40B4-BE49-F238E27FC236}">
              <a16:creationId xmlns:a16="http://schemas.microsoft.com/office/drawing/2014/main" id="{00000000-0008-0000-0000-000031140000}"/>
            </a:ext>
          </a:extLst>
        </xdr:cNvPr>
        <xdr:cNvSpPr txBox="1">
          <a:spLocks noChangeArrowheads="1"/>
        </xdr:cNvSpPr>
      </xdr:nvSpPr>
      <xdr:spPr bwMode="auto">
        <a:xfrm>
          <a:off x="657225" y="9686925"/>
          <a:ext cx="8096250" cy="18764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 note on heating values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Heating (or calorific) values are important if you input fuel consumption data using energy units (e.g., GJ or mmBtu of fuel burnt). Heating values measure the energy content of fuels and are expressed using either Higher Heating Values (HHVs; also know as Gross Calorific Values) or Lower Heating Values (LHVs; also known as Net Calorific Values). As a general rule, HHVs are used in Canada and the USA, and LHVs are used elsewhere; however, exceptions to this rule may occur. Before emissions can be calculated properly, the fuel consumption data and corresponding emission factors must be expressed in the same way - either on a HHV basis or on an LHV basis, but not both. So, you will be asked to indicate the heating value basis that underlies any energy data you supply. This will not happen when you supply fuel use data on a mass or volume basis.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0</xdr:col>
      <xdr:colOff>647700</xdr:colOff>
      <xdr:row>43</xdr:row>
      <xdr:rowOff>133350</xdr:rowOff>
    </xdr:from>
    <xdr:to>
      <xdr:col>14</xdr:col>
      <xdr:colOff>180975</xdr:colOff>
      <xdr:row>46</xdr:row>
      <xdr:rowOff>66675</xdr:rowOff>
    </xdr:to>
    <xdr:sp macro="" textlink="">
      <xdr:nvSpPr>
        <xdr:cNvPr id="5173" name="Text Box 53">
          <a:extLst>
            <a:ext uri="{FF2B5EF4-FFF2-40B4-BE49-F238E27FC236}">
              <a16:creationId xmlns:a16="http://schemas.microsoft.com/office/drawing/2014/main" id="{00000000-0008-0000-0000-000035140000}"/>
            </a:ext>
          </a:extLst>
        </xdr:cNvPr>
        <xdr:cNvSpPr txBox="1">
          <a:spLocks noChangeArrowheads="1"/>
        </xdr:cNvSpPr>
      </xdr:nvSpPr>
      <xdr:spPr bwMode="auto">
        <a:xfrm>
          <a:off x="647700" y="8858250"/>
          <a:ext cx="8096250" cy="6953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Unit conversions</a:t>
          </a:r>
        </a:p>
        <a:p>
          <a:pPr algn="l" rtl="0">
            <a:defRPr sz="1000"/>
          </a:pPr>
          <a:r>
            <a:rPr lang="en-US" sz="1200" b="0" i="0" u="none" strike="noStrike" baseline="0">
              <a:solidFill>
                <a:srgbClr val="000000"/>
              </a:solidFill>
              <a:latin typeface="Arial"/>
              <a:cs typeface="Arial"/>
            </a:rPr>
            <a:t>While this tool automatically converts data amongst different measurement units, it does not cover all possible units. To perform other conversions, the online tool at www.onlineconversion.com may be helpful.   </a:t>
          </a:r>
        </a:p>
        <a:p>
          <a:pPr algn="l" rtl="0">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581025</xdr:colOff>
      <xdr:row>0</xdr:row>
      <xdr:rowOff>95250</xdr:rowOff>
    </xdr:from>
    <xdr:to>
      <xdr:col>9</xdr:col>
      <xdr:colOff>419100</xdr:colOff>
      <xdr:row>3</xdr:row>
      <xdr:rowOff>57150</xdr:rowOff>
    </xdr:to>
    <xdr:pic>
      <xdr:nvPicPr>
        <xdr:cNvPr id="10" name="Picture 9" descr="Hom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9525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104775</xdr:rowOff>
    </xdr:from>
    <xdr:to>
      <xdr:col>5</xdr:col>
      <xdr:colOff>371475</xdr:colOff>
      <xdr:row>5</xdr:row>
      <xdr:rowOff>76200</xdr:rowOff>
    </xdr:to>
    <xdr:pic>
      <xdr:nvPicPr>
        <xdr:cNvPr id="3" name="Picture 2" descr="Hom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1047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0</xdr:row>
      <xdr:rowOff>66675</xdr:rowOff>
    </xdr:from>
    <xdr:to>
      <xdr:col>4</xdr:col>
      <xdr:colOff>1524000</xdr:colOff>
      <xdr:row>2</xdr:row>
      <xdr:rowOff>133350</xdr:rowOff>
    </xdr:to>
    <xdr:pic>
      <xdr:nvPicPr>
        <xdr:cNvPr id="4" name="Picture 3" descr="Home">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666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2" name="Picture 1" descr="Home">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Stephen.Russell\Local%20Settings\Temporary%20Internet%20Files\Content.Outlook\1PIPN4ZY\To%20do\electricity%20tools\Stationary_combustion_tool_(Version_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stephen.russell\Documents\Tools\Electricity%20tool\2015%20revisions\GHG-emissions-from-purchased-electricity(Version-4_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preadsheet"/>
      <sheetName val="Misc lists"/>
      <sheetName val="US factors"/>
      <sheetName val="co2kwh"/>
      <sheetName val="EIA EFS"/>
      <sheetName val="China"/>
      <sheetName val="Revision history"/>
      <sheetName val="Taiwan"/>
    </sheetNames>
    <sheetDataSet>
      <sheetData sheetId="0"/>
      <sheetData sheetId="1"/>
      <sheetData sheetId="2">
        <row r="4">
          <cell r="B4" t="str">
            <v>kWh</v>
          </cell>
          <cell r="C4">
            <v>1</v>
          </cell>
        </row>
        <row r="5">
          <cell r="B5" t="str">
            <v>MWh</v>
          </cell>
          <cell r="C5">
            <v>1000</v>
          </cell>
        </row>
        <row r="41">
          <cell r="B41" t="str">
            <v>1995 IPCC Second Assessment Report</v>
          </cell>
          <cell r="C41">
            <v>1</v>
          </cell>
          <cell r="D41">
            <v>21</v>
          </cell>
          <cell r="E41">
            <v>310</v>
          </cell>
        </row>
        <row r="42">
          <cell r="B42" t="str">
            <v>2001 IPCC Third Assessment Report</v>
          </cell>
          <cell r="C42">
            <v>2</v>
          </cell>
          <cell r="D42">
            <v>23</v>
          </cell>
          <cell r="E42">
            <v>296</v>
          </cell>
        </row>
        <row r="43">
          <cell r="B43" t="str">
            <v>2007 IPCC Fourth Assesment Report</v>
          </cell>
          <cell r="C43">
            <v>3</v>
          </cell>
          <cell r="D43">
            <v>25</v>
          </cell>
          <cell r="E43">
            <v>298</v>
          </cell>
        </row>
        <row r="44">
          <cell r="B44" t="str">
            <v>2014 IPCC Fifth Assesment Report</v>
          </cell>
          <cell r="C44">
            <v>4</v>
          </cell>
          <cell r="D44">
            <v>28</v>
          </cell>
          <cell r="E44">
            <v>265</v>
          </cell>
        </row>
        <row r="58">
          <cell r="B58">
            <v>2005</v>
          </cell>
          <cell r="C58" t="str">
            <v>yr2005EFs</v>
          </cell>
        </row>
        <row r="59">
          <cell r="B59">
            <v>2007</v>
          </cell>
          <cell r="C59" t="str">
            <v>yr2007EFs</v>
          </cell>
        </row>
        <row r="60">
          <cell r="B60">
            <v>2009</v>
          </cell>
          <cell r="C60" t="str">
            <v>yr2009EFs</v>
          </cell>
        </row>
        <row r="61">
          <cell r="B61">
            <v>2010</v>
          </cell>
          <cell r="C61" t="str">
            <v>yr2010EFs</v>
          </cell>
        </row>
      </sheetData>
      <sheetData sheetId="3"/>
      <sheetData sheetId="4">
        <row r="4">
          <cell r="M4" t="str">
            <v>Albania</v>
          </cell>
          <cell r="N4">
            <v>0</v>
          </cell>
          <cell r="O4" t="str">
            <v>Null</v>
          </cell>
          <cell r="P4" t="str">
            <v>EIA</v>
          </cell>
        </row>
        <row r="5">
          <cell r="M5" t="str">
            <v>Algeria</v>
          </cell>
          <cell r="N5">
            <v>0</v>
          </cell>
          <cell r="O5" t="str">
            <v>Null</v>
          </cell>
          <cell r="P5" t="str">
            <v>EIA</v>
          </cell>
        </row>
        <row r="6">
          <cell r="M6" t="str">
            <v>Angola</v>
          </cell>
          <cell r="N6">
            <v>0</v>
          </cell>
          <cell r="O6" t="str">
            <v>Null</v>
          </cell>
          <cell r="P6" t="str">
            <v>EIA</v>
          </cell>
        </row>
        <row r="7">
          <cell r="M7" t="str">
            <v>Argentina</v>
          </cell>
          <cell r="N7">
            <v>0</v>
          </cell>
          <cell r="O7" t="str">
            <v>Null</v>
          </cell>
          <cell r="P7" t="str">
            <v>EIA</v>
          </cell>
        </row>
        <row r="8">
          <cell r="M8" t="str">
            <v>Armenia</v>
          </cell>
          <cell r="N8">
            <v>0</v>
          </cell>
          <cell r="O8" t="str">
            <v>Null</v>
          </cell>
          <cell r="P8" t="str">
            <v>EIA</v>
          </cell>
        </row>
        <row r="9">
          <cell r="M9" t="str">
            <v>Australia</v>
          </cell>
          <cell r="N9">
            <v>0</v>
          </cell>
          <cell r="O9" t="str">
            <v>Null</v>
          </cell>
          <cell r="P9" t="str">
            <v>EIA</v>
          </cell>
        </row>
        <row r="10">
          <cell r="M10" t="str">
            <v>Austria</v>
          </cell>
          <cell r="N10">
            <v>0</v>
          </cell>
          <cell r="O10" t="str">
            <v>Null</v>
          </cell>
          <cell r="P10" t="str">
            <v>EIA</v>
          </cell>
        </row>
        <row r="11">
          <cell r="M11" t="str">
            <v>Azerbaijan</v>
          </cell>
          <cell r="N11">
            <v>0</v>
          </cell>
          <cell r="O11" t="str">
            <v>Null</v>
          </cell>
          <cell r="P11" t="str">
            <v>EIA</v>
          </cell>
        </row>
        <row r="12">
          <cell r="M12" t="str">
            <v>Bahrain</v>
          </cell>
          <cell r="N12">
            <v>0</v>
          </cell>
          <cell r="O12" t="str">
            <v>Null</v>
          </cell>
          <cell r="P12" t="str">
            <v>EIA</v>
          </cell>
        </row>
        <row r="13">
          <cell r="M13" t="str">
            <v>Bangladesh</v>
          </cell>
          <cell r="N13">
            <v>0</v>
          </cell>
          <cell r="O13" t="str">
            <v>Null</v>
          </cell>
          <cell r="P13" t="str">
            <v>EIA</v>
          </cell>
        </row>
        <row r="14">
          <cell r="M14" t="str">
            <v>Belarus</v>
          </cell>
          <cell r="N14">
            <v>0</v>
          </cell>
          <cell r="O14" t="str">
            <v>Null</v>
          </cell>
          <cell r="P14" t="str">
            <v>EIA</v>
          </cell>
        </row>
        <row r="15">
          <cell r="M15" t="str">
            <v>Belgium</v>
          </cell>
          <cell r="N15">
            <v>0</v>
          </cell>
          <cell r="O15" t="str">
            <v>Null</v>
          </cell>
          <cell r="P15" t="str">
            <v>EIA</v>
          </cell>
        </row>
        <row r="16">
          <cell r="M16" t="str">
            <v>Benin</v>
          </cell>
          <cell r="N16">
            <v>0</v>
          </cell>
          <cell r="O16" t="str">
            <v>Null</v>
          </cell>
          <cell r="P16" t="str">
            <v>EIA</v>
          </cell>
        </row>
        <row r="17">
          <cell r="M17" t="str">
            <v>Bolivia</v>
          </cell>
          <cell r="N17">
            <v>0</v>
          </cell>
          <cell r="O17" t="str">
            <v>Null</v>
          </cell>
          <cell r="P17" t="str">
            <v>EIA</v>
          </cell>
        </row>
        <row r="18">
          <cell r="M18" t="str">
            <v>Bosnia and Herzegovina</v>
          </cell>
          <cell r="N18">
            <v>0</v>
          </cell>
          <cell r="O18" t="str">
            <v>Null</v>
          </cell>
          <cell r="P18" t="str">
            <v>EIA</v>
          </cell>
        </row>
        <row r="19">
          <cell r="M19" t="str">
            <v>Botswana</v>
          </cell>
          <cell r="N19">
            <v>0</v>
          </cell>
          <cell r="O19" t="str">
            <v>Null</v>
          </cell>
          <cell r="P19" t="str">
            <v>EIA</v>
          </cell>
        </row>
        <row r="20">
          <cell r="M20" t="str">
            <v>Brazil</v>
          </cell>
          <cell r="N20">
            <v>0</v>
          </cell>
          <cell r="O20" t="str">
            <v>Null</v>
          </cell>
          <cell r="P20" t="str">
            <v>EIA</v>
          </cell>
        </row>
        <row r="21">
          <cell r="M21" t="str">
            <v>Brunei Darussalam</v>
          </cell>
          <cell r="N21">
            <v>0</v>
          </cell>
          <cell r="O21" t="str">
            <v>Null</v>
          </cell>
          <cell r="P21" t="str">
            <v>EIA</v>
          </cell>
        </row>
        <row r="22">
          <cell r="M22" t="str">
            <v>Bulgaria</v>
          </cell>
          <cell r="N22">
            <v>0</v>
          </cell>
          <cell r="O22" t="str">
            <v>Null</v>
          </cell>
          <cell r="P22" t="str">
            <v>EIA</v>
          </cell>
        </row>
        <row r="23">
          <cell r="M23" t="str">
            <v>Cambodia</v>
          </cell>
          <cell r="N23">
            <v>0</v>
          </cell>
          <cell r="O23" t="str">
            <v>Null</v>
          </cell>
          <cell r="P23" t="str">
            <v>EIA</v>
          </cell>
        </row>
        <row r="24">
          <cell r="M24" t="str">
            <v>Cameroon</v>
          </cell>
          <cell r="N24">
            <v>0</v>
          </cell>
          <cell r="O24" t="str">
            <v>Null</v>
          </cell>
          <cell r="P24" t="str">
            <v>EIA</v>
          </cell>
        </row>
        <row r="25">
          <cell r="M25" t="str">
            <v>Canada</v>
          </cell>
          <cell r="N25">
            <v>0</v>
          </cell>
          <cell r="O25" t="str">
            <v>Null</v>
          </cell>
          <cell r="P25" t="str">
            <v>EIA</v>
          </cell>
        </row>
        <row r="26">
          <cell r="M26" t="str">
            <v>Chile</v>
          </cell>
          <cell r="N26">
            <v>0</v>
          </cell>
          <cell r="O26" t="str">
            <v>Null</v>
          </cell>
          <cell r="P26" t="str">
            <v>EIA</v>
          </cell>
        </row>
        <row r="27">
          <cell r="M27" t="str">
            <v>China (mainland)</v>
          </cell>
          <cell r="N27" t="str">
            <v>China</v>
          </cell>
          <cell r="O27" t="str">
            <v>ChinaYears</v>
          </cell>
          <cell r="P27" t="str">
            <v>ChinaFuelMix</v>
          </cell>
        </row>
        <row r="28">
          <cell r="M28" t="str">
            <v>China (including Hong Kong)-IEA</v>
          </cell>
          <cell r="N28">
            <v>0</v>
          </cell>
          <cell r="O28" t="str">
            <v>Null</v>
          </cell>
          <cell r="P28" t="str">
            <v>EIA</v>
          </cell>
        </row>
        <row r="29">
          <cell r="M29" t="str">
            <v>Taiwan, China</v>
          </cell>
          <cell r="N29" t="str">
            <v>Taiwan</v>
          </cell>
          <cell r="O29" t="str">
            <v>TaiwanYears</v>
          </cell>
          <cell r="P29" t="str">
            <v>TaiwanFuelMix</v>
          </cell>
        </row>
        <row r="30">
          <cell r="M30" t="str">
            <v>Colombia</v>
          </cell>
          <cell r="N30">
            <v>0</v>
          </cell>
          <cell r="O30" t="str">
            <v>Null</v>
          </cell>
          <cell r="P30" t="str">
            <v>EIA</v>
          </cell>
        </row>
        <row r="31">
          <cell r="M31" t="str">
            <v>Congo</v>
          </cell>
          <cell r="N31">
            <v>0</v>
          </cell>
          <cell r="O31" t="str">
            <v>Null</v>
          </cell>
          <cell r="P31" t="str">
            <v>EIA</v>
          </cell>
        </row>
        <row r="32">
          <cell r="M32" t="str">
            <v>Costa Rica</v>
          </cell>
          <cell r="N32">
            <v>0</v>
          </cell>
          <cell r="O32" t="str">
            <v>Null</v>
          </cell>
          <cell r="P32" t="str">
            <v>EIA</v>
          </cell>
        </row>
        <row r="33">
          <cell r="M33" t="str">
            <v>Côte d'Ivoire</v>
          </cell>
          <cell r="N33">
            <v>0</v>
          </cell>
          <cell r="O33" t="str">
            <v>Null</v>
          </cell>
          <cell r="P33" t="str">
            <v>EIA</v>
          </cell>
        </row>
        <row r="34">
          <cell r="M34" t="str">
            <v>Croatia</v>
          </cell>
          <cell r="N34">
            <v>0</v>
          </cell>
          <cell r="O34" t="str">
            <v>Null</v>
          </cell>
          <cell r="P34" t="str">
            <v>EIA</v>
          </cell>
        </row>
        <row r="35">
          <cell r="M35" t="str">
            <v>Cuba</v>
          </cell>
          <cell r="N35">
            <v>0</v>
          </cell>
          <cell r="O35" t="str">
            <v>Null</v>
          </cell>
          <cell r="P35" t="str">
            <v>EIA</v>
          </cell>
        </row>
        <row r="36">
          <cell r="M36" t="str">
            <v>Cyprus</v>
          </cell>
          <cell r="N36">
            <v>0</v>
          </cell>
          <cell r="O36" t="str">
            <v>Null</v>
          </cell>
          <cell r="P36" t="str">
            <v>EIA</v>
          </cell>
        </row>
        <row r="37">
          <cell r="M37" t="str">
            <v>Czech Republic</v>
          </cell>
          <cell r="N37">
            <v>0</v>
          </cell>
          <cell r="O37" t="str">
            <v>Null</v>
          </cell>
          <cell r="P37" t="str">
            <v>EIA</v>
          </cell>
        </row>
        <row r="38">
          <cell r="M38" t="str">
            <v>Dem. People's Republic of Korea</v>
          </cell>
          <cell r="N38">
            <v>0</v>
          </cell>
          <cell r="O38" t="str">
            <v>Null</v>
          </cell>
          <cell r="P38" t="str">
            <v>EIA</v>
          </cell>
        </row>
        <row r="39">
          <cell r="M39" t="str">
            <v>Democratic Republic of Congo</v>
          </cell>
          <cell r="N39">
            <v>0</v>
          </cell>
          <cell r="O39" t="str">
            <v>Null</v>
          </cell>
          <cell r="P39" t="str">
            <v>EIA</v>
          </cell>
        </row>
        <row r="40">
          <cell r="M40" t="str">
            <v>Denmark</v>
          </cell>
          <cell r="N40">
            <v>0</v>
          </cell>
          <cell r="O40" t="str">
            <v>Null</v>
          </cell>
          <cell r="P40" t="str">
            <v>EIA</v>
          </cell>
        </row>
        <row r="41">
          <cell r="M41" t="str">
            <v>Dominican Republic</v>
          </cell>
          <cell r="N41">
            <v>0</v>
          </cell>
          <cell r="O41" t="str">
            <v>Null</v>
          </cell>
          <cell r="P41" t="str">
            <v>EIA</v>
          </cell>
        </row>
        <row r="42">
          <cell r="M42" t="str">
            <v>Ecuador</v>
          </cell>
          <cell r="N42">
            <v>0</v>
          </cell>
          <cell r="O42" t="str">
            <v>Null</v>
          </cell>
          <cell r="P42" t="str">
            <v>EIA</v>
          </cell>
        </row>
        <row r="43">
          <cell r="M43" t="str">
            <v>Egypt</v>
          </cell>
          <cell r="N43">
            <v>0</v>
          </cell>
          <cell r="O43" t="str">
            <v>Null</v>
          </cell>
          <cell r="P43" t="str">
            <v>EIA</v>
          </cell>
        </row>
        <row r="44">
          <cell r="M44" t="str">
            <v>El Salvador</v>
          </cell>
          <cell r="N44">
            <v>0</v>
          </cell>
          <cell r="O44" t="str">
            <v>Null</v>
          </cell>
          <cell r="P44" t="str">
            <v>EIA</v>
          </cell>
        </row>
        <row r="45">
          <cell r="M45" t="str">
            <v>Eritrea</v>
          </cell>
          <cell r="N45">
            <v>0</v>
          </cell>
          <cell r="O45" t="str">
            <v>Null</v>
          </cell>
          <cell r="P45" t="str">
            <v>EIA</v>
          </cell>
        </row>
        <row r="46">
          <cell r="M46" t="str">
            <v>Estonia</v>
          </cell>
          <cell r="N46">
            <v>0</v>
          </cell>
          <cell r="O46" t="str">
            <v>Null</v>
          </cell>
          <cell r="P46" t="str">
            <v>EIA</v>
          </cell>
        </row>
        <row r="47">
          <cell r="M47" t="str">
            <v>Ethiopia</v>
          </cell>
          <cell r="N47">
            <v>0</v>
          </cell>
          <cell r="O47" t="str">
            <v>Null</v>
          </cell>
          <cell r="P47" t="str">
            <v>EIA</v>
          </cell>
        </row>
        <row r="48">
          <cell r="M48" t="str">
            <v>Finland</v>
          </cell>
          <cell r="N48">
            <v>0</v>
          </cell>
          <cell r="O48" t="str">
            <v>Null</v>
          </cell>
          <cell r="P48" t="str">
            <v>EIA</v>
          </cell>
        </row>
        <row r="49">
          <cell r="M49" t="str">
            <v>France</v>
          </cell>
          <cell r="N49">
            <v>0</v>
          </cell>
          <cell r="O49" t="str">
            <v>Null</v>
          </cell>
          <cell r="P49" t="str">
            <v>EIA</v>
          </cell>
        </row>
        <row r="50">
          <cell r="M50" t="str">
            <v>FYR of Macedonia</v>
          </cell>
          <cell r="N50">
            <v>0</v>
          </cell>
          <cell r="O50" t="str">
            <v>Null</v>
          </cell>
          <cell r="P50" t="str">
            <v>EIA</v>
          </cell>
        </row>
        <row r="51">
          <cell r="M51" t="str">
            <v>Gabon</v>
          </cell>
          <cell r="N51">
            <v>0</v>
          </cell>
          <cell r="O51" t="str">
            <v>Null</v>
          </cell>
          <cell r="P51" t="str">
            <v>EIA</v>
          </cell>
        </row>
        <row r="52">
          <cell r="M52" t="str">
            <v>Georgia</v>
          </cell>
          <cell r="N52">
            <v>0</v>
          </cell>
          <cell r="O52" t="str">
            <v>Null</v>
          </cell>
          <cell r="P52" t="str">
            <v>EIA</v>
          </cell>
        </row>
        <row r="53">
          <cell r="M53" t="str">
            <v>Germany</v>
          </cell>
          <cell r="N53">
            <v>0</v>
          </cell>
          <cell r="O53" t="str">
            <v>Null</v>
          </cell>
          <cell r="P53" t="str">
            <v>EIA</v>
          </cell>
        </row>
        <row r="54">
          <cell r="M54" t="str">
            <v>Ghana</v>
          </cell>
          <cell r="N54">
            <v>0</v>
          </cell>
          <cell r="O54" t="str">
            <v>Null</v>
          </cell>
          <cell r="P54" t="str">
            <v>EIA</v>
          </cell>
        </row>
        <row r="55">
          <cell r="M55" t="str">
            <v>Gibraltar</v>
          </cell>
          <cell r="N55">
            <v>0</v>
          </cell>
          <cell r="O55" t="str">
            <v>Null</v>
          </cell>
          <cell r="P55" t="str">
            <v>EIA</v>
          </cell>
        </row>
        <row r="56">
          <cell r="M56" t="str">
            <v>Greece</v>
          </cell>
          <cell r="N56">
            <v>0</v>
          </cell>
          <cell r="O56" t="str">
            <v>Null</v>
          </cell>
          <cell r="P56" t="str">
            <v>EIA</v>
          </cell>
        </row>
        <row r="57">
          <cell r="M57" t="str">
            <v>Guatemala</v>
          </cell>
          <cell r="N57">
            <v>0</v>
          </cell>
          <cell r="O57" t="str">
            <v>Null</v>
          </cell>
          <cell r="P57" t="str">
            <v>EIA</v>
          </cell>
        </row>
        <row r="58">
          <cell r="M58" t="str">
            <v>Haiti</v>
          </cell>
          <cell r="N58">
            <v>0</v>
          </cell>
          <cell r="O58" t="str">
            <v>Null</v>
          </cell>
          <cell r="P58" t="str">
            <v>EIA</v>
          </cell>
        </row>
        <row r="59">
          <cell r="M59" t="str">
            <v>Honduras</v>
          </cell>
          <cell r="N59">
            <v>0</v>
          </cell>
          <cell r="O59" t="str">
            <v>Null</v>
          </cell>
          <cell r="P59" t="str">
            <v>EIA</v>
          </cell>
        </row>
        <row r="60">
          <cell r="M60" t="str">
            <v>Hong Kong, China</v>
          </cell>
          <cell r="N60">
            <v>0</v>
          </cell>
          <cell r="O60" t="str">
            <v>Null</v>
          </cell>
          <cell r="P60" t="str">
            <v>EIA</v>
          </cell>
        </row>
        <row r="61">
          <cell r="M61" t="str">
            <v>Hungary</v>
          </cell>
          <cell r="N61">
            <v>0</v>
          </cell>
          <cell r="O61" t="str">
            <v>Null</v>
          </cell>
          <cell r="P61" t="str">
            <v>EIA</v>
          </cell>
        </row>
        <row r="62">
          <cell r="M62" t="str">
            <v>Iceland</v>
          </cell>
          <cell r="N62">
            <v>0</v>
          </cell>
          <cell r="O62" t="str">
            <v>Null</v>
          </cell>
          <cell r="P62" t="str">
            <v>EIA</v>
          </cell>
        </row>
        <row r="63">
          <cell r="M63" t="str">
            <v>India</v>
          </cell>
          <cell r="N63">
            <v>0</v>
          </cell>
          <cell r="O63" t="str">
            <v>Null</v>
          </cell>
          <cell r="P63" t="str">
            <v>EIA</v>
          </cell>
        </row>
        <row r="64">
          <cell r="M64" t="str">
            <v>Indonesia</v>
          </cell>
          <cell r="N64">
            <v>0</v>
          </cell>
          <cell r="O64" t="str">
            <v>Null</v>
          </cell>
          <cell r="P64" t="str">
            <v>EIA</v>
          </cell>
        </row>
        <row r="65">
          <cell r="M65" t="str">
            <v>Iraq</v>
          </cell>
          <cell r="N65">
            <v>0</v>
          </cell>
          <cell r="O65" t="str">
            <v>Null</v>
          </cell>
          <cell r="P65" t="str">
            <v>EIA</v>
          </cell>
        </row>
        <row r="66">
          <cell r="M66" t="str">
            <v>Ireland</v>
          </cell>
          <cell r="N66">
            <v>0</v>
          </cell>
          <cell r="O66" t="str">
            <v>Null</v>
          </cell>
          <cell r="P66" t="str">
            <v>EIA</v>
          </cell>
        </row>
        <row r="67">
          <cell r="M67" t="str">
            <v>Islamic Republic of Iran</v>
          </cell>
          <cell r="N67">
            <v>0</v>
          </cell>
          <cell r="O67" t="str">
            <v>Null</v>
          </cell>
          <cell r="P67" t="str">
            <v>EIA</v>
          </cell>
        </row>
        <row r="68">
          <cell r="M68" t="str">
            <v>Israel</v>
          </cell>
          <cell r="N68">
            <v>0</v>
          </cell>
          <cell r="O68" t="str">
            <v>Null</v>
          </cell>
          <cell r="P68" t="str">
            <v>EIA</v>
          </cell>
        </row>
        <row r="69">
          <cell r="M69" t="str">
            <v>Italy</v>
          </cell>
          <cell r="N69">
            <v>0</v>
          </cell>
          <cell r="O69" t="str">
            <v>Null</v>
          </cell>
          <cell r="P69" t="str">
            <v>EIA</v>
          </cell>
        </row>
        <row r="70">
          <cell r="M70" t="str">
            <v>Jamaica</v>
          </cell>
          <cell r="N70">
            <v>0</v>
          </cell>
          <cell r="O70" t="str">
            <v>Null</v>
          </cell>
          <cell r="P70" t="str">
            <v>EIA</v>
          </cell>
        </row>
        <row r="71">
          <cell r="M71" t="str">
            <v>Japan</v>
          </cell>
          <cell r="N71">
            <v>0</v>
          </cell>
          <cell r="O71" t="str">
            <v>Null</v>
          </cell>
          <cell r="P71" t="str">
            <v>EIA</v>
          </cell>
        </row>
        <row r="72">
          <cell r="M72" t="str">
            <v>Jordan</v>
          </cell>
          <cell r="N72">
            <v>0</v>
          </cell>
          <cell r="O72" t="str">
            <v>Null</v>
          </cell>
          <cell r="P72" t="str">
            <v>EIA</v>
          </cell>
        </row>
        <row r="73">
          <cell r="M73" t="str">
            <v>Kazakhstan</v>
          </cell>
          <cell r="N73">
            <v>0</v>
          </cell>
          <cell r="O73" t="str">
            <v>Null</v>
          </cell>
          <cell r="P73" t="str">
            <v>EIA</v>
          </cell>
        </row>
        <row r="74">
          <cell r="M74" t="str">
            <v>Kenya</v>
          </cell>
          <cell r="N74">
            <v>0</v>
          </cell>
          <cell r="O74" t="str">
            <v>Null</v>
          </cell>
          <cell r="P74" t="str">
            <v>EIA</v>
          </cell>
        </row>
        <row r="75">
          <cell r="M75" t="str">
            <v>Korea</v>
          </cell>
          <cell r="N75">
            <v>0</v>
          </cell>
          <cell r="O75" t="str">
            <v>Null</v>
          </cell>
          <cell r="P75" t="str">
            <v>EIA</v>
          </cell>
        </row>
        <row r="76">
          <cell r="M76" t="str">
            <v>Kuwait</v>
          </cell>
          <cell r="N76">
            <v>0</v>
          </cell>
          <cell r="O76" t="str">
            <v>Null</v>
          </cell>
          <cell r="P76" t="str">
            <v>EIA</v>
          </cell>
        </row>
        <row r="77">
          <cell r="M77" t="str">
            <v>Kyrgyzstan</v>
          </cell>
          <cell r="N77">
            <v>0</v>
          </cell>
          <cell r="O77" t="str">
            <v>Null</v>
          </cell>
          <cell r="P77" t="str">
            <v>EIA</v>
          </cell>
        </row>
        <row r="78">
          <cell r="M78" t="str">
            <v>Latvia</v>
          </cell>
          <cell r="N78">
            <v>0</v>
          </cell>
          <cell r="O78" t="str">
            <v>Null</v>
          </cell>
          <cell r="P78" t="str">
            <v>EIA</v>
          </cell>
        </row>
        <row r="79">
          <cell r="M79" t="str">
            <v>Lebanon</v>
          </cell>
          <cell r="N79">
            <v>0</v>
          </cell>
          <cell r="O79" t="str">
            <v>Null</v>
          </cell>
          <cell r="P79" t="str">
            <v>EIA</v>
          </cell>
        </row>
        <row r="80">
          <cell r="M80" t="str">
            <v>Libya</v>
          </cell>
          <cell r="N80">
            <v>0</v>
          </cell>
          <cell r="O80" t="str">
            <v>Null</v>
          </cell>
          <cell r="P80" t="str">
            <v>EIA</v>
          </cell>
        </row>
        <row r="81">
          <cell r="M81" t="str">
            <v>Lithuania</v>
          </cell>
          <cell r="N81">
            <v>0</v>
          </cell>
          <cell r="O81" t="str">
            <v>Null</v>
          </cell>
          <cell r="P81" t="str">
            <v>EIA</v>
          </cell>
        </row>
        <row r="82">
          <cell r="M82" t="str">
            <v>Luxembourg</v>
          </cell>
          <cell r="N82">
            <v>0</v>
          </cell>
          <cell r="O82" t="str">
            <v>Null</v>
          </cell>
          <cell r="P82" t="str">
            <v>EIA</v>
          </cell>
        </row>
        <row r="83">
          <cell r="M83" t="str">
            <v>Malaysia</v>
          </cell>
          <cell r="N83">
            <v>0</v>
          </cell>
          <cell r="O83" t="str">
            <v>Null</v>
          </cell>
          <cell r="P83" t="str">
            <v>EIA</v>
          </cell>
        </row>
        <row r="84">
          <cell r="M84" t="str">
            <v>Malta</v>
          </cell>
          <cell r="N84">
            <v>0</v>
          </cell>
          <cell r="O84" t="str">
            <v>Null</v>
          </cell>
          <cell r="P84" t="str">
            <v>EIA</v>
          </cell>
        </row>
        <row r="85">
          <cell r="M85" t="str">
            <v>Mexico</v>
          </cell>
          <cell r="N85">
            <v>0</v>
          </cell>
          <cell r="O85" t="str">
            <v>Null</v>
          </cell>
          <cell r="P85" t="str">
            <v>EIA</v>
          </cell>
        </row>
        <row r="86">
          <cell r="M86" t="str">
            <v>Middle East</v>
          </cell>
          <cell r="N86">
            <v>0</v>
          </cell>
          <cell r="O86" t="str">
            <v>Null</v>
          </cell>
          <cell r="P86" t="str">
            <v>EIA</v>
          </cell>
        </row>
        <row r="87">
          <cell r="M87" t="str">
            <v>Mongolia</v>
          </cell>
          <cell r="N87">
            <v>0</v>
          </cell>
          <cell r="O87" t="str">
            <v>Null</v>
          </cell>
          <cell r="P87" t="str">
            <v>EIA</v>
          </cell>
        </row>
        <row r="88">
          <cell r="M88" t="str">
            <v>Morocco</v>
          </cell>
          <cell r="N88">
            <v>0</v>
          </cell>
          <cell r="O88" t="str">
            <v>Null</v>
          </cell>
          <cell r="P88" t="str">
            <v>EIA</v>
          </cell>
        </row>
        <row r="89">
          <cell r="M89" t="str">
            <v>Mozambique</v>
          </cell>
          <cell r="N89">
            <v>0</v>
          </cell>
          <cell r="O89" t="str">
            <v>Null</v>
          </cell>
          <cell r="P89" t="str">
            <v>EIA</v>
          </cell>
        </row>
        <row r="90">
          <cell r="M90" t="str">
            <v>Myanmar</v>
          </cell>
          <cell r="N90">
            <v>0</v>
          </cell>
          <cell r="O90" t="str">
            <v>Null</v>
          </cell>
          <cell r="P90" t="str">
            <v>EIA</v>
          </cell>
        </row>
        <row r="91">
          <cell r="M91" t="str">
            <v>Namibia</v>
          </cell>
          <cell r="N91">
            <v>0</v>
          </cell>
          <cell r="O91" t="str">
            <v>Null</v>
          </cell>
          <cell r="P91" t="str">
            <v>EIA</v>
          </cell>
        </row>
        <row r="92">
          <cell r="M92" t="str">
            <v>Nepal</v>
          </cell>
          <cell r="N92">
            <v>0</v>
          </cell>
          <cell r="O92" t="str">
            <v>Null</v>
          </cell>
          <cell r="P92" t="str">
            <v>EIA</v>
          </cell>
        </row>
        <row r="93">
          <cell r="M93" t="str">
            <v>Netherlands</v>
          </cell>
          <cell r="N93">
            <v>0</v>
          </cell>
          <cell r="O93" t="str">
            <v>Null</v>
          </cell>
          <cell r="P93" t="str">
            <v>EIA</v>
          </cell>
        </row>
        <row r="94">
          <cell r="M94" t="str">
            <v>Netherlands Antilles</v>
          </cell>
          <cell r="N94">
            <v>0</v>
          </cell>
          <cell r="O94" t="str">
            <v>Null</v>
          </cell>
          <cell r="P94" t="str">
            <v>EIA</v>
          </cell>
        </row>
        <row r="95">
          <cell r="M95" t="str">
            <v>New Zealand</v>
          </cell>
          <cell r="N95">
            <v>0</v>
          </cell>
          <cell r="O95" t="str">
            <v>Null</v>
          </cell>
          <cell r="P95" t="str">
            <v>EIA</v>
          </cell>
        </row>
        <row r="96">
          <cell r="M96" t="str">
            <v>Nicaragua</v>
          </cell>
          <cell r="N96">
            <v>0</v>
          </cell>
          <cell r="O96" t="str">
            <v>Null</v>
          </cell>
          <cell r="P96" t="str">
            <v>EIA</v>
          </cell>
        </row>
        <row r="97">
          <cell r="M97" t="str">
            <v>Nigeria</v>
          </cell>
          <cell r="N97">
            <v>0</v>
          </cell>
          <cell r="O97" t="str">
            <v>Null</v>
          </cell>
          <cell r="P97" t="str">
            <v>EIA</v>
          </cell>
        </row>
        <row r="98">
          <cell r="M98" t="str">
            <v>Norway</v>
          </cell>
          <cell r="N98">
            <v>0</v>
          </cell>
          <cell r="O98" t="str">
            <v>Null</v>
          </cell>
          <cell r="P98" t="str">
            <v>EIA</v>
          </cell>
        </row>
        <row r="99">
          <cell r="M99" t="str">
            <v>Oman</v>
          </cell>
          <cell r="N99">
            <v>0</v>
          </cell>
          <cell r="O99" t="str">
            <v>Null</v>
          </cell>
          <cell r="P99" t="str">
            <v>EIA</v>
          </cell>
        </row>
        <row r="100">
          <cell r="M100" t="str">
            <v>Other Africa</v>
          </cell>
          <cell r="N100">
            <v>0</v>
          </cell>
          <cell r="O100" t="str">
            <v>Null</v>
          </cell>
          <cell r="P100" t="str">
            <v>EIA</v>
          </cell>
        </row>
        <row r="101">
          <cell r="M101" t="str">
            <v>Other Asia</v>
          </cell>
          <cell r="N101">
            <v>0</v>
          </cell>
          <cell r="O101" t="str">
            <v>Null</v>
          </cell>
          <cell r="P101" t="str">
            <v>EIA</v>
          </cell>
        </row>
        <row r="102">
          <cell r="M102" t="str">
            <v>Other Latin America</v>
          </cell>
          <cell r="N102">
            <v>0</v>
          </cell>
          <cell r="O102" t="str">
            <v>Null</v>
          </cell>
          <cell r="P102" t="str">
            <v>EIA</v>
          </cell>
        </row>
        <row r="103">
          <cell r="M103" t="str">
            <v>Pakistan</v>
          </cell>
          <cell r="N103">
            <v>0</v>
          </cell>
          <cell r="O103" t="str">
            <v>Null</v>
          </cell>
          <cell r="P103" t="str">
            <v>EIA</v>
          </cell>
        </row>
        <row r="104">
          <cell r="M104" t="str">
            <v>Panama</v>
          </cell>
          <cell r="N104">
            <v>0</v>
          </cell>
          <cell r="O104" t="str">
            <v>Null</v>
          </cell>
          <cell r="P104" t="str">
            <v>EIA</v>
          </cell>
        </row>
        <row r="105">
          <cell r="M105" t="str">
            <v>Paraguay</v>
          </cell>
          <cell r="N105">
            <v>0</v>
          </cell>
          <cell r="O105" t="str">
            <v>Null</v>
          </cell>
          <cell r="P105" t="str">
            <v>EIA</v>
          </cell>
        </row>
        <row r="106">
          <cell r="M106" t="str">
            <v>Peru</v>
          </cell>
          <cell r="N106">
            <v>0</v>
          </cell>
          <cell r="O106" t="str">
            <v>Null</v>
          </cell>
          <cell r="P106" t="str">
            <v>EIA</v>
          </cell>
        </row>
        <row r="107">
          <cell r="M107" t="str">
            <v>Philippines</v>
          </cell>
          <cell r="N107">
            <v>0</v>
          </cell>
          <cell r="O107" t="str">
            <v>Null</v>
          </cell>
          <cell r="P107" t="str">
            <v>EIA</v>
          </cell>
        </row>
        <row r="108">
          <cell r="M108" t="str">
            <v>Poland</v>
          </cell>
          <cell r="N108">
            <v>0</v>
          </cell>
          <cell r="O108" t="str">
            <v>Null</v>
          </cell>
          <cell r="P108" t="str">
            <v>EIA</v>
          </cell>
        </row>
        <row r="109">
          <cell r="M109" t="str">
            <v>Portugal</v>
          </cell>
          <cell r="N109">
            <v>0</v>
          </cell>
          <cell r="O109" t="str">
            <v>Null</v>
          </cell>
          <cell r="P109" t="str">
            <v>EIA</v>
          </cell>
        </row>
        <row r="110">
          <cell r="M110" t="str">
            <v>Qatar</v>
          </cell>
          <cell r="N110">
            <v>0</v>
          </cell>
          <cell r="O110" t="str">
            <v>Null</v>
          </cell>
          <cell r="P110" t="str">
            <v>EIA</v>
          </cell>
        </row>
        <row r="111">
          <cell r="M111" t="str">
            <v>Republic of Moldova</v>
          </cell>
          <cell r="N111">
            <v>0</v>
          </cell>
          <cell r="O111" t="str">
            <v>Null</v>
          </cell>
          <cell r="P111" t="str">
            <v>EIA</v>
          </cell>
        </row>
        <row r="112">
          <cell r="M112" t="str">
            <v>Romania</v>
          </cell>
          <cell r="N112">
            <v>0</v>
          </cell>
          <cell r="O112" t="str">
            <v>Null</v>
          </cell>
          <cell r="P112" t="str">
            <v>EIA</v>
          </cell>
        </row>
        <row r="113">
          <cell r="M113" t="str">
            <v>Russian Federation</v>
          </cell>
          <cell r="N113">
            <v>0</v>
          </cell>
          <cell r="O113" t="str">
            <v>Null</v>
          </cell>
          <cell r="P113" t="str">
            <v>EIA</v>
          </cell>
        </row>
        <row r="114">
          <cell r="M114" t="str">
            <v>Saudi Arabia</v>
          </cell>
          <cell r="N114">
            <v>0</v>
          </cell>
          <cell r="O114" t="str">
            <v>Null</v>
          </cell>
          <cell r="P114" t="str">
            <v>EIA</v>
          </cell>
        </row>
        <row r="115">
          <cell r="M115" t="str">
            <v>Senegal</v>
          </cell>
          <cell r="N115">
            <v>0</v>
          </cell>
          <cell r="O115" t="str">
            <v>Null</v>
          </cell>
          <cell r="P115" t="str">
            <v>EIA</v>
          </cell>
        </row>
        <row r="116">
          <cell r="M116" t="str">
            <v>Serbia</v>
          </cell>
          <cell r="N116">
            <v>0</v>
          </cell>
          <cell r="O116" t="str">
            <v>Null</v>
          </cell>
          <cell r="P116" t="str">
            <v>EIA</v>
          </cell>
        </row>
        <row r="117">
          <cell r="M117" t="str">
            <v>Singapore</v>
          </cell>
          <cell r="N117">
            <v>0</v>
          </cell>
          <cell r="O117" t="str">
            <v>Null</v>
          </cell>
          <cell r="P117" t="str">
            <v>EIA</v>
          </cell>
        </row>
        <row r="118">
          <cell r="M118" t="str">
            <v>Slovak Republic</v>
          </cell>
          <cell r="N118">
            <v>0</v>
          </cell>
          <cell r="O118" t="str">
            <v>Null</v>
          </cell>
          <cell r="P118" t="str">
            <v>EIA</v>
          </cell>
        </row>
        <row r="119">
          <cell r="M119" t="str">
            <v>Slovenia</v>
          </cell>
          <cell r="N119">
            <v>0</v>
          </cell>
          <cell r="O119" t="str">
            <v>Null</v>
          </cell>
          <cell r="P119" t="str">
            <v>EIA</v>
          </cell>
        </row>
        <row r="120">
          <cell r="M120" t="str">
            <v>South Africa</v>
          </cell>
          <cell r="N120">
            <v>0</v>
          </cell>
          <cell r="O120" t="str">
            <v>Null</v>
          </cell>
          <cell r="P120" t="str">
            <v>EIA</v>
          </cell>
        </row>
        <row r="121">
          <cell r="M121" t="str">
            <v>Spain</v>
          </cell>
          <cell r="N121">
            <v>0</v>
          </cell>
          <cell r="O121" t="str">
            <v>Null</v>
          </cell>
          <cell r="P121" t="str">
            <v>EIA</v>
          </cell>
        </row>
        <row r="122">
          <cell r="M122" t="str">
            <v>Sri Lanka</v>
          </cell>
          <cell r="N122">
            <v>0</v>
          </cell>
          <cell r="O122" t="str">
            <v>Null</v>
          </cell>
          <cell r="P122" t="str">
            <v>EIA</v>
          </cell>
        </row>
        <row r="123">
          <cell r="M123" t="str">
            <v>Sudan</v>
          </cell>
          <cell r="N123">
            <v>0</v>
          </cell>
          <cell r="O123" t="str">
            <v>Null</v>
          </cell>
          <cell r="P123" t="str">
            <v>EIA</v>
          </cell>
        </row>
        <row r="124">
          <cell r="M124" t="str">
            <v>Sweden</v>
          </cell>
          <cell r="N124">
            <v>0</v>
          </cell>
          <cell r="O124" t="str">
            <v>Null</v>
          </cell>
          <cell r="P124" t="str">
            <v>EIA</v>
          </cell>
        </row>
        <row r="125">
          <cell r="M125" t="str">
            <v>Switzerland</v>
          </cell>
          <cell r="N125">
            <v>0</v>
          </cell>
          <cell r="O125" t="str">
            <v>Null</v>
          </cell>
          <cell r="P125" t="str">
            <v>EIA</v>
          </cell>
        </row>
        <row r="126">
          <cell r="M126" t="str">
            <v>Syrian Arab Republic</v>
          </cell>
          <cell r="N126">
            <v>0</v>
          </cell>
          <cell r="O126" t="str">
            <v>Null</v>
          </cell>
          <cell r="P126" t="str">
            <v>EIA</v>
          </cell>
        </row>
        <row r="127">
          <cell r="M127" t="str">
            <v>Tajikistan</v>
          </cell>
          <cell r="N127">
            <v>0</v>
          </cell>
          <cell r="O127" t="str">
            <v>Null</v>
          </cell>
          <cell r="P127" t="str">
            <v>EIA</v>
          </cell>
        </row>
        <row r="128">
          <cell r="M128" t="str">
            <v>Thailand</v>
          </cell>
          <cell r="N128">
            <v>0</v>
          </cell>
          <cell r="O128" t="str">
            <v>Null</v>
          </cell>
          <cell r="P128" t="str">
            <v>EIA</v>
          </cell>
        </row>
        <row r="129">
          <cell r="M129" t="str">
            <v>Togo</v>
          </cell>
          <cell r="N129">
            <v>0</v>
          </cell>
          <cell r="O129" t="str">
            <v>Null</v>
          </cell>
          <cell r="P129" t="str">
            <v>EIA</v>
          </cell>
        </row>
        <row r="130">
          <cell r="M130" t="str">
            <v>Trinidad and Tobago</v>
          </cell>
          <cell r="N130">
            <v>0</v>
          </cell>
          <cell r="O130" t="str">
            <v>Null</v>
          </cell>
          <cell r="P130" t="str">
            <v>EIA</v>
          </cell>
        </row>
        <row r="131">
          <cell r="M131" t="str">
            <v>Tunisia</v>
          </cell>
          <cell r="N131">
            <v>0</v>
          </cell>
          <cell r="O131" t="str">
            <v>Null</v>
          </cell>
          <cell r="P131" t="str">
            <v>EIA</v>
          </cell>
        </row>
        <row r="132">
          <cell r="M132" t="str">
            <v>Turkey</v>
          </cell>
          <cell r="N132">
            <v>0</v>
          </cell>
          <cell r="O132" t="str">
            <v>Null</v>
          </cell>
          <cell r="P132" t="str">
            <v>EIA</v>
          </cell>
        </row>
        <row r="133">
          <cell r="M133" t="str">
            <v>Turkmenistan</v>
          </cell>
          <cell r="N133">
            <v>0</v>
          </cell>
          <cell r="O133" t="str">
            <v>Null</v>
          </cell>
          <cell r="P133" t="str">
            <v>EIA</v>
          </cell>
        </row>
        <row r="134">
          <cell r="M134" t="str">
            <v>Ukraine</v>
          </cell>
          <cell r="N134">
            <v>0</v>
          </cell>
          <cell r="O134" t="str">
            <v>Null</v>
          </cell>
          <cell r="P134" t="str">
            <v>EIA</v>
          </cell>
        </row>
        <row r="135">
          <cell r="M135" t="str">
            <v>United Arab Emirates</v>
          </cell>
          <cell r="N135">
            <v>0</v>
          </cell>
          <cell r="O135" t="str">
            <v>Null</v>
          </cell>
          <cell r="P135" t="str">
            <v>EIA</v>
          </cell>
        </row>
        <row r="136">
          <cell r="M136" t="str">
            <v>United Kingdom</v>
          </cell>
          <cell r="N136">
            <v>0</v>
          </cell>
          <cell r="O136" t="str">
            <v>Null</v>
          </cell>
          <cell r="P136" t="str">
            <v>EIA</v>
          </cell>
        </row>
        <row r="137">
          <cell r="M137" t="str">
            <v>United Republic of Tanzania</v>
          </cell>
          <cell r="N137">
            <v>0</v>
          </cell>
          <cell r="O137" t="str">
            <v>Null</v>
          </cell>
          <cell r="P137" t="str">
            <v>EIA</v>
          </cell>
        </row>
        <row r="138">
          <cell r="M138" t="str">
            <v>United States</v>
          </cell>
          <cell r="N138" t="str">
            <v>USA</v>
          </cell>
          <cell r="O138" t="str">
            <v>USYears</v>
          </cell>
          <cell r="P138" t="str">
            <v>USEPA</v>
          </cell>
        </row>
        <row r="139">
          <cell r="M139" t="str">
            <v>Uruguay</v>
          </cell>
          <cell r="N139">
            <v>0</v>
          </cell>
          <cell r="O139" t="str">
            <v>Null</v>
          </cell>
          <cell r="P139" t="str">
            <v>EIA</v>
          </cell>
        </row>
        <row r="140">
          <cell r="M140" t="str">
            <v>Uzbekistan</v>
          </cell>
          <cell r="N140">
            <v>0</v>
          </cell>
          <cell r="O140" t="str">
            <v>Null</v>
          </cell>
          <cell r="P140" t="str">
            <v>EIA</v>
          </cell>
        </row>
        <row r="141">
          <cell r="M141" t="str">
            <v>Venezuela</v>
          </cell>
          <cell r="N141">
            <v>0</v>
          </cell>
          <cell r="O141" t="str">
            <v>Null</v>
          </cell>
          <cell r="P141" t="str">
            <v>EIA</v>
          </cell>
        </row>
        <row r="142">
          <cell r="M142" t="str">
            <v>Vietnam</v>
          </cell>
          <cell r="N142">
            <v>0</v>
          </cell>
          <cell r="O142" t="str">
            <v>Null</v>
          </cell>
          <cell r="P142" t="str">
            <v>EIA</v>
          </cell>
        </row>
        <row r="143">
          <cell r="M143" t="str">
            <v>Yemen</v>
          </cell>
          <cell r="N143">
            <v>0</v>
          </cell>
          <cell r="O143" t="str">
            <v>Null</v>
          </cell>
          <cell r="P143" t="str">
            <v>EIA</v>
          </cell>
        </row>
        <row r="144">
          <cell r="M144" t="str">
            <v>Zambia</v>
          </cell>
          <cell r="N144">
            <v>0</v>
          </cell>
          <cell r="O144" t="str">
            <v>Null</v>
          </cell>
          <cell r="P144" t="str">
            <v>EIA</v>
          </cell>
        </row>
        <row r="145">
          <cell r="M145" t="str">
            <v>Zimbabwe</v>
          </cell>
          <cell r="N145">
            <v>0</v>
          </cell>
          <cell r="O145" t="str">
            <v>Null</v>
          </cell>
          <cell r="P145" t="str">
            <v>EIA</v>
          </cell>
        </row>
      </sheetData>
      <sheetData sheetId="5">
        <row r="9">
          <cell r="AI9" t="str">
            <v>2000</v>
          </cell>
          <cell r="AJ9">
            <v>4</v>
          </cell>
        </row>
        <row r="10">
          <cell r="AI10" t="str">
            <v>2001</v>
          </cell>
          <cell r="AJ10">
            <v>5</v>
          </cell>
        </row>
        <row r="11">
          <cell r="AI11" t="str">
            <v>2002</v>
          </cell>
          <cell r="AJ11">
            <v>6</v>
          </cell>
        </row>
        <row r="12">
          <cell r="AI12" t="str">
            <v>2003</v>
          </cell>
          <cell r="AJ12">
            <v>7</v>
          </cell>
        </row>
        <row r="13">
          <cell r="AI13" t="str">
            <v>2004</v>
          </cell>
          <cell r="AJ13">
            <v>8</v>
          </cell>
        </row>
        <row r="14">
          <cell r="AI14" t="str">
            <v>2005</v>
          </cell>
          <cell r="AJ14">
            <v>9</v>
          </cell>
        </row>
        <row r="15">
          <cell r="AI15">
            <v>2006</v>
          </cell>
          <cell r="AJ15">
            <v>10</v>
          </cell>
        </row>
        <row r="16">
          <cell r="AI16">
            <v>2007</v>
          </cell>
          <cell r="AJ16">
            <v>11</v>
          </cell>
        </row>
        <row r="17">
          <cell r="AI17">
            <v>2008</v>
          </cell>
          <cell r="AJ17">
            <v>12</v>
          </cell>
        </row>
        <row r="18">
          <cell r="AI18">
            <v>2009</v>
          </cell>
          <cell r="AJ18">
            <v>13</v>
          </cell>
        </row>
        <row r="19">
          <cell r="AI19">
            <v>2010</v>
          </cell>
          <cell r="AJ19">
            <v>14</v>
          </cell>
        </row>
        <row r="20">
          <cell r="AI20">
            <v>2011</v>
          </cell>
          <cell r="AJ20">
            <v>15</v>
          </cell>
        </row>
        <row r="21">
          <cell r="AI21">
            <v>2012</v>
          </cell>
          <cell r="AJ21">
            <v>16</v>
          </cell>
        </row>
      </sheetData>
      <sheetData sheetId="6">
        <row r="3">
          <cell r="A3" t="str">
            <v>Beijing</v>
          </cell>
          <cell r="B3" t="str">
            <v>北京</v>
          </cell>
          <cell r="C3">
            <v>1.1113377257484054</v>
          </cell>
          <cell r="D3">
            <v>1.0877882802617083</v>
          </cell>
          <cell r="E3">
            <v>1.1232466242005015</v>
          </cell>
          <cell r="G3">
            <v>2006</v>
          </cell>
          <cell r="H3">
            <v>3</v>
          </cell>
        </row>
        <row r="4">
          <cell r="A4" t="str">
            <v>Tianjin</v>
          </cell>
          <cell r="B4" t="str">
            <v>天津</v>
          </cell>
          <cell r="C4">
            <v>1.1113377257484054</v>
          </cell>
          <cell r="D4">
            <v>1.0877882802617083</v>
          </cell>
          <cell r="E4">
            <v>1.1232466242005015</v>
          </cell>
          <cell r="G4">
            <v>2007</v>
          </cell>
          <cell r="H4">
            <v>4</v>
          </cell>
        </row>
        <row r="5">
          <cell r="A5" t="str">
            <v>Hebei</v>
          </cell>
          <cell r="B5" t="str">
            <v>河北</v>
          </cell>
          <cell r="C5">
            <v>1.1113377257484054</v>
          </cell>
          <cell r="D5">
            <v>1.0877882802617083</v>
          </cell>
          <cell r="E5">
            <v>1.1232466242005015</v>
          </cell>
          <cell r="G5">
            <v>2008</v>
          </cell>
          <cell r="H5">
            <v>5</v>
          </cell>
        </row>
        <row r="6">
          <cell r="A6" t="str">
            <v>Shanxi</v>
          </cell>
          <cell r="B6" t="str">
            <v>山西</v>
          </cell>
          <cell r="C6">
            <v>1.1113377257484054</v>
          </cell>
          <cell r="D6">
            <v>1.0877882802617083</v>
          </cell>
          <cell r="E6">
            <v>1.1232466242005015</v>
          </cell>
        </row>
        <row r="7">
          <cell r="A7" t="str">
            <v>Inner Mongolia</v>
          </cell>
          <cell r="B7" t="str">
            <v>内蒙古</v>
          </cell>
          <cell r="C7">
            <v>1.1113377257484054</v>
          </cell>
          <cell r="D7">
            <v>1.0877882802617083</v>
          </cell>
          <cell r="E7">
            <v>1.1232466242005015</v>
          </cell>
        </row>
        <row r="8">
          <cell r="A8" t="str">
            <v>Liaoning</v>
          </cell>
          <cell r="B8" t="str">
            <v>辽宁</v>
          </cell>
          <cell r="C8">
            <v>1.2081699272708577</v>
          </cell>
          <cell r="D8">
            <v>1.1553827313828482</v>
          </cell>
          <cell r="E8">
            <v>1.1716317856991978</v>
          </cell>
        </row>
        <row r="9">
          <cell r="A9" t="str">
            <v>Jilin</v>
          </cell>
          <cell r="B9" t="str">
            <v>吉林</v>
          </cell>
          <cell r="C9">
            <v>1.2081699272708577</v>
          </cell>
          <cell r="D9">
            <v>1.1553827313828482</v>
          </cell>
          <cell r="E9">
            <v>1.1716317856991978</v>
          </cell>
        </row>
        <row r="10">
          <cell r="A10" t="str">
            <v>Heilongjiang</v>
          </cell>
          <cell r="B10" t="str">
            <v>黑龙江</v>
          </cell>
          <cell r="C10">
            <v>1.2081699272708577</v>
          </cell>
          <cell r="D10">
            <v>1.1553827313828482</v>
          </cell>
          <cell r="E10">
            <v>1.1716317856991978</v>
          </cell>
        </row>
        <row r="11">
          <cell r="A11" t="str">
            <v>Shanghai</v>
          </cell>
          <cell r="B11" t="str">
            <v>上海</v>
          </cell>
          <cell r="C11">
            <v>0.86891570074986046</v>
          </cell>
          <cell r="D11">
            <v>0.84830071125741158</v>
          </cell>
          <cell r="E11">
            <v>0.82682717620447743</v>
          </cell>
        </row>
        <row r="12">
          <cell r="A12" t="str">
            <v>Jiangsu</v>
          </cell>
          <cell r="B12" t="str">
            <v>江苏</v>
          </cell>
          <cell r="C12">
            <v>0.86891570074986046</v>
          </cell>
          <cell r="D12">
            <v>0.84830071125741158</v>
          </cell>
          <cell r="E12">
            <v>0.82682717620447743</v>
          </cell>
        </row>
        <row r="13">
          <cell r="A13" t="str">
            <v>Zhejiang</v>
          </cell>
          <cell r="B13" t="str">
            <v>浙江</v>
          </cell>
          <cell r="C13">
            <v>0.86891570074986046</v>
          </cell>
          <cell r="D13">
            <v>0.84830071125741158</v>
          </cell>
          <cell r="E13">
            <v>0.82682717620447743</v>
          </cell>
        </row>
        <row r="14">
          <cell r="A14" t="str">
            <v>Anhui</v>
          </cell>
          <cell r="B14" t="str">
            <v>安徽</v>
          </cell>
          <cell r="C14">
            <v>0.86891570074986046</v>
          </cell>
          <cell r="D14">
            <v>0.84830071125741158</v>
          </cell>
          <cell r="E14">
            <v>0.82682717620447743</v>
          </cell>
        </row>
        <row r="15">
          <cell r="A15" t="str">
            <v>Fujian</v>
          </cell>
          <cell r="B15" t="str">
            <v>福建</v>
          </cell>
          <cell r="C15">
            <v>0.86891570074986046</v>
          </cell>
          <cell r="D15">
            <v>0.84830071125741158</v>
          </cell>
          <cell r="E15">
            <v>0.82682717620447743</v>
          </cell>
        </row>
        <row r="16">
          <cell r="A16" t="str">
            <v>Jiangxi</v>
          </cell>
          <cell r="B16" t="str">
            <v>江西</v>
          </cell>
          <cell r="C16">
            <v>0.78464657085281786</v>
          </cell>
          <cell r="D16">
            <v>0.77439308056881984</v>
          </cell>
          <cell r="E16">
            <v>0.68918682358844696</v>
          </cell>
        </row>
        <row r="17">
          <cell r="A17" t="str">
            <v>Shandong</v>
          </cell>
          <cell r="B17" t="str">
            <v>山东</v>
          </cell>
          <cell r="C17">
            <v>1.1113377257484054</v>
          </cell>
          <cell r="D17">
            <v>1.0877882802617083</v>
          </cell>
          <cell r="E17">
            <v>1.1232466242005015</v>
          </cell>
        </row>
        <row r="18">
          <cell r="A18" t="str">
            <v>Henan</v>
          </cell>
          <cell r="B18" t="str">
            <v>河南</v>
          </cell>
          <cell r="C18">
            <v>0.78464657085281786</v>
          </cell>
          <cell r="D18">
            <v>0.77439308056881984</v>
          </cell>
          <cell r="E18">
            <v>0.68918682358844696</v>
          </cell>
        </row>
        <row r="19">
          <cell r="A19" t="str">
            <v>Hubei</v>
          </cell>
          <cell r="B19" t="str">
            <v>湖北</v>
          </cell>
          <cell r="C19">
            <v>0.78464657085281786</v>
          </cell>
          <cell r="D19">
            <v>0.77439308056881984</v>
          </cell>
          <cell r="E19">
            <v>0.68918682358844696</v>
          </cell>
        </row>
        <row r="20">
          <cell r="A20" t="str">
            <v>Hunan</v>
          </cell>
          <cell r="B20" t="str">
            <v>湖南</v>
          </cell>
          <cell r="C20">
            <v>0.78464657085281786</v>
          </cell>
          <cell r="D20">
            <v>0.77439308056881984</v>
          </cell>
          <cell r="E20">
            <v>0.68918682358844696</v>
          </cell>
        </row>
        <row r="21">
          <cell r="A21" t="str">
            <v>Guangdong</v>
          </cell>
          <cell r="B21" t="str">
            <v>广东</v>
          </cell>
          <cell r="C21">
            <v>0.75653895011120986</v>
          </cell>
          <cell r="D21">
            <v>0.74555922158643351</v>
          </cell>
          <cell r="E21">
            <v>0.6595109658939301</v>
          </cell>
        </row>
        <row r="22">
          <cell r="A22" t="str">
            <v>Guangxi</v>
          </cell>
          <cell r="B22" t="str">
            <v>广西</v>
          </cell>
          <cell r="C22">
            <v>0.75653895011120986</v>
          </cell>
          <cell r="D22">
            <v>0.74555922158643351</v>
          </cell>
          <cell r="E22">
            <v>0.6595109658939301</v>
          </cell>
        </row>
        <row r="23">
          <cell r="A23" t="str">
            <v>Hainan</v>
          </cell>
          <cell r="B23" t="str">
            <v>海南</v>
          </cell>
          <cell r="C23">
            <v>0.7815075974218576</v>
          </cell>
          <cell r="D23">
            <v>0.76802350580465628</v>
          </cell>
          <cell r="E23">
            <v>0.77533873665401176</v>
          </cell>
        </row>
        <row r="24">
          <cell r="A24" t="str">
            <v>Chongqing</v>
          </cell>
          <cell r="B24" t="str">
            <v>重庆</v>
          </cell>
          <cell r="C24">
            <v>0.78464657085281786</v>
          </cell>
          <cell r="D24">
            <v>0.77439308056881984</v>
          </cell>
          <cell r="E24">
            <v>0.68918682358844696</v>
          </cell>
        </row>
        <row r="25">
          <cell r="A25" t="str">
            <v>Sichuan</v>
          </cell>
          <cell r="B25" t="str">
            <v>四川</v>
          </cell>
          <cell r="C25">
            <v>0.78464657085281786</v>
          </cell>
          <cell r="D25">
            <v>0.77439308056881984</v>
          </cell>
          <cell r="E25">
            <v>0.68918682358844696</v>
          </cell>
        </row>
        <row r="26">
          <cell r="A26" t="str">
            <v>Guizhou</v>
          </cell>
          <cell r="B26" t="str">
            <v>贵州</v>
          </cell>
          <cell r="C26">
            <v>0.75653895011120986</v>
          </cell>
          <cell r="D26">
            <v>0.74555922158643351</v>
          </cell>
          <cell r="E26">
            <v>0.6595109658939301</v>
          </cell>
        </row>
        <row r="27">
          <cell r="A27" t="str">
            <v>Yunnan</v>
          </cell>
          <cell r="B27" t="str">
            <v>云南</v>
          </cell>
          <cell r="C27">
            <v>0.75653895011120986</v>
          </cell>
          <cell r="D27">
            <v>0.74555922158643351</v>
          </cell>
          <cell r="E27">
            <v>0.6595109658939301</v>
          </cell>
        </row>
        <row r="28">
          <cell r="A28" t="str">
            <v>Shaanxi</v>
          </cell>
          <cell r="B28" t="str">
            <v>陕西</v>
          </cell>
          <cell r="C28">
            <v>0.84638901050805637</v>
          </cell>
          <cell r="D28">
            <v>0.87310463263813598</v>
          </cell>
          <cell r="E28">
            <v>0.85339449365956221</v>
          </cell>
        </row>
        <row r="29">
          <cell r="A29" t="str">
            <v>Gansu</v>
          </cell>
          <cell r="B29" t="str">
            <v>甘肃</v>
          </cell>
          <cell r="C29">
            <v>0.84638901050805637</v>
          </cell>
          <cell r="D29">
            <v>0.87310463263813598</v>
          </cell>
          <cell r="E29">
            <v>0.85339449365956221</v>
          </cell>
        </row>
        <row r="30">
          <cell r="A30" t="str">
            <v>Qinghai</v>
          </cell>
          <cell r="B30" t="str">
            <v>青海</v>
          </cell>
          <cell r="C30">
            <v>0.84638901050805637</v>
          </cell>
          <cell r="D30">
            <v>0.87310463263813598</v>
          </cell>
          <cell r="E30">
            <v>0.85339449365956221</v>
          </cell>
        </row>
        <row r="31">
          <cell r="A31" t="str">
            <v>Ningxia</v>
          </cell>
          <cell r="B31" t="str">
            <v>宁夏</v>
          </cell>
          <cell r="C31">
            <v>0.84638901050805637</v>
          </cell>
          <cell r="D31">
            <v>0.87310463263813598</v>
          </cell>
          <cell r="E31">
            <v>0.85339449365956221</v>
          </cell>
        </row>
        <row r="32">
          <cell r="A32" t="str">
            <v>Xinjiang</v>
          </cell>
          <cell r="B32" t="str">
            <v>新疆</v>
          </cell>
          <cell r="C32">
            <v>0.84638901050805637</v>
          </cell>
          <cell r="D32">
            <v>0.87310463263813598</v>
          </cell>
          <cell r="E32">
            <v>0.85339449365956221</v>
          </cell>
        </row>
        <row r="38">
          <cell r="A38" t="str">
            <v>Beijing</v>
          </cell>
          <cell r="B38" t="str">
            <v>北京</v>
          </cell>
          <cell r="C38">
            <v>1.1888742220749376E-5</v>
          </cell>
          <cell r="D38">
            <v>1.1755289131639653E-5</v>
          </cell>
          <cell r="E38">
            <v>1.2204266826878077E-5</v>
          </cell>
        </row>
        <row r="39">
          <cell r="A39" t="str">
            <v>Tianjin</v>
          </cell>
          <cell r="B39" t="str">
            <v>天津</v>
          </cell>
          <cell r="C39">
            <v>1.1888742220749376E-5</v>
          </cell>
          <cell r="D39">
            <v>1.1755289131639653E-5</v>
          </cell>
          <cell r="E39">
            <v>1.2204266826878077E-5</v>
          </cell>
        </row>
        <row r="40">
          <cell r="A40" t="str">
            <v>Hebei</v>
          </cell>
          <cell r="B40" t="str">
            <v>河北</v>
          </cell>
          <cell r="C40">
            <v>1.1888742220749376E-5</v>
          </cell>
          <cell r="D40">
            <v>1.1755289131639653E-5</v>
          </cell>
          <cell r="E40">
            <v>1.2204266826878077E-5</v>
          </cell>
        </row>
        <row r="41">
          <cell r="A41" t="str">
            <v>Shanxi</v>
          </cell>
          <cell r="B41" t="str">
            <v>山西</v>
          </cell>
          <cell r="C41">
            <v>1.1888742220749376E-5</v>
          </cell>
          <cell r="D41">
            <v>1.1755289131639653E-5</v>
          </cell>
          <cell r="E41">
            <v>1.2204266826878077E-5</v>
          </cell>
        </row>
        <row r="42">
          <cell r="A42" t="str">
            <v>Inner Mongolia</v>
          </cell>
          <cell r="B42" t="str">
            <v>内蒙古</v>
          </cell>
          <cell r="C42">
            <v>1.1888742220749376E-5</v>
          </cell>
          <cell r="D42">
            <v>1.1755289131639653E-5</v>
          </cell>
          <cell r="E42">
            <v>1.2204266826878077E-5</v>
          </cell>
        </row>
        <row r="43">
          <cell r="A43" t="str">
            <v>Liaoning</v>
          </cell>
          <cell r="B43" t="str">
            <v>辽宁</v>
          </cell>
          <cell r="C43">
            <v>1.3012675912023408E-5</v>
          </cell>
          <cell r="D43">
            <v>1.2533709435178731E-5</v>
          </cell>
          <cell r="E43">
            <v>1.2665659976426409E-5</v>
          </cell>
        </row>
        <row r="44">
          <cell r="A44" t="str">
            <v>Jilin</v>
          </cell>
          <cell r="B44" t="str">
            <v>吉林</v>
          </cell>
          <cell r="C44">
            <v>1.3012675912023408E-5</v>
          </cell>
          <cell r="D44">
            <v>1.2533709435178731E-5</v>
          </cell>
          <cell r="E44">
            <v>1.2665659976426409E-5</v>
          </cell>
        </row>
        <row r="45">
          <cell r="A45" t="str">
            <v>Heilongjiang</v>
          </cell>
          <cell r="B45" t="str">
            <v>黑龙江</v>
          </cell>
          <cell r="C45">
            <v>1.3012675912023408E-5</v>
          </cell>
          <cell r="D45">
            <v>1.2533709435178731E-5</v>
          </cell>
          <cell r="E45">
            <v>1.2665659976426409E-5</v>
          </cell>
        </row>
        <row r="46">
          <cell r="A46" t="str">
            <v>Shanghai</v>
          </cell>
          <cell r="B46" t="str">
            <v>上海</v>
          </cell>
          <cell r="C46">
            <v>9.6531913595783387E-6</v>
          </cell>
          <cell r="D46">
            <v>9.2883096710723321E-6</v>
          </cell>
          <cell r="E46">
            <v>9.0686289381403496E-6</v>
          </cell>
        </row>
        <row r="47">
          <cell r="A47" t="str">
            <v>Jiangsu</v>
          </cell>
          <cell r="B47" t="str">
            <v>江苏</v>
          </cell>
          <cell r="C47">
            <v>9.6531913595783387E-6</v>
          </cell>
          <cell r="D47">
            <v>9.2883096710723321E-6</v>
          </cell>
          <cell r="E47">
            <v>9.0686289381403496E-6</v>
          </cell>
        </row>
        <row r="48">
          <cell r="A48" t="str">
            <v>Zhejiang</v>
          </cell>
          <cell r="B48" t="str">
            <v>浙江</v>
          </cell>
          <cell r="C48">
            <v>9.6531913595783387E-6</v>
          </cell>
          <cell r="D48">
            <v>9.2883096710723321E-6</v>
          </cell>
          <cell r="E48">
            <v>9.0686289381403496E-6</v>
          </cell>
        </row>
        <row r="49">
          <cell r="A49" t="str">
            <v>Anhui</v>
          </cell>
          <cell r="B49" t="str">
            <v>安徽</v>
          </cell>
          <cell r="C49">
            <v>9.6531913595783387E-6</v>
          </cell>
          <cell r="D49">
            <v>9.2883096710723321E-6</v>
          </cell>
          <cell r="E49">
            <v>9.0686289381403496E-6</v>
          </cell>
        </row>
        <row r="50">
          <cell r="A50" t="str">
            <v>Fujian</v>
          </cell>
          <cell r="B50" t="str">
            <v>福建</v>
          </cell>
          <cell r="C50">
            <v>9.6531913595783387E-6</v>
          </cell>
          <cell r="D50">
            <v>9.2883096710723321E-6</v>
          </cell>
          <cell r="E50">
            <v>9.0686289381403496E-6</v>
          </cell>
        </row>
        <row r="51">
          <cell r="A51" t="str">
            <v>Jiangxi</v>
          </cell>
          <cell r="B51" t="str">
            <v>江西</v>
          </cell>
          <cell r="C51">
            <v>8.3146618841704887E-6</v>
          </cell>
          <cell r="D51">
            <v>8.293839464138141E-6</v>
          </cell>
          <cell r="E51">
            <v>7.386797808962546E-6</v>
          </cell>
        </row>
        <row r="52">
          <cell r="A52" t="str">
            <v>Shandong</v>
          </cell>
          <cell r="B52" t="str">
            <v>山东</v>
          </cell>
          <cell r="C52">
            <v>1.1888742220749376E-5</v>
          </cell>
          <cell r="D52">
            <v>1.1755289131639653E-5</v>
          </cell>
          <cell r="E52">
            <v>1.2204266826878077E-5</v>
          </cell>
        </row>
        <row r="53">
          <cell r="A53" t="str">
            <v>Henan</v>
          </cell>
          <cell r="B53" t="str">
            <v>河南</v>
          </cell>
          <cell r="C53">
            <v>8.3146618841704887E-6</v>
          </cell>
          <cell r="D53">
            <v>8.293839464138141E-6</v>
          </cell>
          <cell r="E53">
            <v>7.386797808962546E-6</v>
          </cell>
        </row>
        <row r="54">
          <cell r="A54" t="str">
            <v>Hubei</v>
          </cell>
          <cell r="B54" t="str">
            <v>湖北</v>
          </cell>
          <cell r="C54">
            <v>8.3146618841704887E-6</v>
          </cell>
          <cell r="D54">
            <v>8.293839464138141E-6</v>
          </cell>
          <cell r="E54">
            <v>7.386797808962546E-6</v>
          </cell>
        </row>
        <row r="55">
          <cell r="A55" t="str">
            <v>Hunan</v>
          </cell>
          <cell r="B55" t="str">
            <v>湖南</v>
          </cell>
          <cell r="C55">
            <v>8.3146618841704887E-6</v>
          </cell>
          <cell r="D55">
            <v>8.293839464138141E-6</v>
          </cell>
          <cell r="E55">
            <v>7.386797808962546E-6</v>
          </cell>
        </row>
        <row r="56">
          <cell r="A56" t="str">
            <v>Guangdong</v>
          </cell>
          <cell r="B56" t="str">
            <v>广东</v>
          </cell>
          <cell r="C56">
            <v>9.3703167344129368E-6</v>
          </cell>
          <cell r="D56">
            <v>8.8409885774684889E-6</v>
          </cell>
          <cell r="E56">
            <v>7.699783591387049E-6</v>
          </cell>
        </row>
        <row r="57">
          <cell r="A57" t="str">
            <v>Guangxi</v>
          </cell>
          <cell r="B57" t="str">
            <v>广西</v>
          </cell>
          <cell r="C57">
            <v>9.3703167344129368E-6</v>
          </cell>
          <cell r="D57">
            <v>8.8409885774684889E-6</v>
          </cell>
          <cell r="E57">
            <v>7.699783591387049E-6</v>
          </cell>
        </row>
        <row r="58">
          <cell r="A58" t="str">
            <v>Hainan</v>
          </cell>
          <cell r="B58" t="str">
            <v>海南</v>
          </cell>
          <cell r="C58">
            <v>9.7406243222994349E-6</v>
          </cell>
          <cell r="D58">
            <v>8.9051275735762675E-6</v>
          </cell>
          <cell r="E58">
            <v>8.9969416698696949E-6</v>
          </cell>
        </row>
        <row r="59">
          <cell r="A59" t="str">
            <v>Chongqing</v>
          </cell>
          <cell r="B59" t="str">
            <v>重庆</v>
          </cell>
          <cell r="C59">
            <v>8.3146618841704887E-6</v>
          </cell>
          <cell r="D59">
            <v>8.293839464138141E-6</v>
          </cell>
          <cell r="E59">
            <v>7.386797808962546E-6</v>
          </cell>
        </row>
        <row r="60">
          <cell r="A60" t="str">
            <v>Sichuan</v>
          </cell>
          <cell r="B60" t="str">
            <v>四川</v>
          </cell>
          <cell r="C60">
            <v>8.3146618841704887E-6</v>
          </cell>
          <cell r="D60">
            <v>8.293839464138141E-6</v>
          </cell>
          <cell r="E60">
            <v>7.386797808962546E-6</v>
          </cell>
        </row>
        <row r="61">
          <cell r="A61" t="str">
            <v>Guizhou</v>
          </cell>
          <cell r="B61" t="str">
            <v>贵州</v>
          </cell>
          <cell r="C61">
            <v>9.3703167344129368E-6</v>
          </cell>
          <cell r="D61">
            <v>8.8409885774684889E-6</v>
          </cell>
          <cell r="E61">
            <v>7.699783591387049E-6</v>
          </cell>
        </row>
        <row r="62">
          <cell r="A62" t="str">
            <v>Yunnan</v>
          </cell>
          <cell r="B62" t="str">
            <v>云南</v>
          </cell>
          <cell r="C62">
            <v>9.3703167344129368E-6</v>
          </cell>
          <cell r="D62">
            <v>8.8409885774684889E-6</v>
          </cell>
          <cell r="E62">
            <v>7.699783591387049E-6</v>
          </cell>
        </row>
        <row r="63">
          <cell r="A63" t="str">
            <v>Shaanxi</v>
          </cell>
          <cell r="B63" t="str">
            <v>陕西</v>
          </cell>
          <cell r="C63">
            <v>8.9165840525879388E-6</v>
          </cell>
          <cell r="D63">
            <v>9.2796265125219854E-6</v>
          </cell>
          <cell r="E63">
            <v>9.0604325608144612E-6</v>
          </cell>
        </row>
        <row r="64">
          <cell r="A64" t="str">
            <v>Gansu</v>
          </cell>
          <cell r="B64" t="str">
            <v>甘肃</v>
          </cell>
          <cell r="C64">
            <v>8.9165840525879388E-6</v>
          </cell>
          <cell r="D64">
            <v>9.2796265125219854E-6</v>
          </cell>
          <cell r="E64">
            <v>9.0604325608144612E-6</v>
          </cell>
        </row>
        <row r="65">
          <cell r="A65" t="str">
            <v>Qinghai</v>
          </cell>
          <cell r="B65" t="str">
            <v>青海</v>
          </cell>
          <cell r="C65">
            <v>8.9165840525879388E-6</v>
          </cell>
          <cell r="D65">
            <v>9.2796265125219854E-6</v>
          </cell>
          <cell r="E65">
            <v>9.0604325608144612E-6</v>
          </cell>
        </row>
        <row r="66">
          <cell r="A66" t="str">
            <v>Ningxia</v>
          </cell>
          <cell r="B66" t="str">
            <v>宁夏</v>
          </cell>
          <cell r="C66">
            <v>8.9165840525879388E-6</v>
          </cell>
          <cell r="D66">
            <v>9.2796265125219854E-6</v>
          </cell>
          <cell r="E66">
            <v>9.0604325608144612E-6</v>
          </cell>
        </row>
        <row r="67">
          <cell r="A67" t="str">
            <v>Xinjiang</v>
          </cell>
          <cell r="B67" t="str">
            <v>新疆</v>
          </cell>
          <cell r="C67">
            <v>8.9165840525879388E-6</v>
          </cell>
          <cell r="D67">
            <v>9.2796265125219854E-6</v>
          </cell>
          <cell r="E67">
            <v>9.0604325608144612E-6</v>
          </cell>
        </row>
        <row r="72">
          <cell r="A72" t="str">
            <v>Beijing</v>
          </cell>
          <cell r="B72" t="str">
            <v>北京</v>
          </cell>
          <cell r="C72">
            <v>1.7014578815800804E-5</v>
          </cell>
          <cell r="D72">
            <v>1.6508473180711975E-5</v>
          </cell>
          <cell r="E72">
            <v>1.6955964599694397E-5</v>
          </cell>
        </row>
        <row r="73">
          <cell r="A73" t="str">
            <v>Tianjin</v>
          </cell>
          <cell r="B73" t="str">
            <v>天津</v>
          </cell>
          <cell r="C73">
            <v>1.7014578815800804E-5</v>
          </cell>
          <cell r="D73">
            <v>1.6508473180711975E-5</v>
          </cell>
          <cell r="E73">
            <v>1.6955964599694397E-5</v>
          </cell>
        </row>
        <row r="74">
          <cell r="A74" t="str">
            <v>Hebei</v>
          </cell>
          <cell r="B74" t="str">
            <v>河北</v>
          </cell>
          <cell r="C74">
            <v>1.7014578815800804E-5</v>
          </cell>
          <cell r="D74">
            <v>1.6508473180711975E-5</v>
          </cell>
          <cell r="E74">
            <v>1.6955964599694397E-5</v>
          </cell>
        </row>
        <row r="75">
          <cell r="A75" t="str">
            <v>Shanxi</v>
          </cell>
          <cell r="B75" t="str">
            <v>山西</v>
          </cell>
          <cell r="C75">
            <v>1.7014578815800804E-5</v>
          </cell>
          <cell r="D75">
            <v>1.6508473180711975E-5</v>
          </cell>
          <cell r="E75">
            <v>1.6955964599694397E-5</v>
          </cell>
        </row>
        <row r="76">
          <cell r="A76" t="str">
            <v>Inner Mongolia</v>
          </cell>
          <cell r="B76" t="str">
            <v>内蒙古</v>
          </cell>
          <cell r="C76">
            <v>1.7014578815800804E-5</v>
          </cell>
          <cell r="D76">
            <v>1.6508473180711975E-5</v>
          </cell>
          <cell r="E76">
            <v>1.6955964599694397E-5</v>
          </cell>
        </row>
        <row r="77">
          <cell r="A77" t="str">
            <v>Liaoning</v>
          </cell>
          <cell r="B77" t="str">
            <v>辽宁</v>
          </cell>
          <cell r="C77">
            <v>1.8417686801897191E-5</v>
          </cell>
          <cell r="D77">
            <v>1.7505217530072469E-5</v>
          </cell>
          <cell r="E77">
            <v>1.7807552185877519E-5</v>
          </cell>
        </row>
        <row r="78">
          <cell r="A78" t="str">
            <v>Jilin</v>
          </cell>
          <cell r="B78" t="str">
            <v>吉林</v>
          </cell>
          <cell r="C78">
            <v>1.8417686801897191E-5</v>
          </cell>
          <cell r="D78">
            <v>1.7505217530072469E-5</v>
          </cell>
          <cell r="E78">
            <v>1.7807552185877519E-5</v>
          </cell>
        </row>
        <row r="79">
          <cell r="A79" t="str">
            <v>Heilongjiang</v>
          </cell>
          <cell r="B79" t="str">
            <v>黑龙江</v>
          </cell>
          <cell r="C79">
            <v>1.8417686801897191E-5</v>
          </cell>
          <cell r="D79">
            <v>1.7505217530072469E-5</v>
          </cell>
          <cell r="E79">
            <v>1.7807552185877519E-5</v>
          </cell>
        </row>
        <row r="80">
          <cell r="A80" t="str">
            <v>Shanghai</v>
          </cell>
          <cell r="B80" t="str">
            <v>上海</v>
          </cell>
          <cell r="C80">
            <v>1.3007724764224939E-5</v>
          </cell>
          <cell r="D80">
            <v>1.2770019956307975E-5</v>
          </cell>
          <cell r="E80">
            <v>1.2418104891315669E-5</v>
          </cell>
        </row>
        <row r="81">
          <cell r="A81" t="str">
            <v>Jiangsu</v>
          </cell>
          <cell r="B81" t="str">
            <v>江苏</v>
          </cell>
          <cell r="C81">
            <v>1.3007724764224939E-5</v>
          </cell>
          <cell r="D81">
            <v>1.2770019956307975E-5</v>
          </cell>
          <cell r="E81">
            <v>1.2418104891315669E-5</v>
          </cell>
        </row>
        <row r="82">
          <cell r="A82" t="str">
            <v>Zhejiang</v>
          </cell>
          <cell r="B82" t="str">
            <v>浙江</v>
          </cell>
          <cell r="C82">
            <v>1.3007724764224939E-5</v>
          </cell>
          <cell r="D82">
            <v>1.2770019956307975E-5</v>
          </cell>
          <cell r="E82">
            <v>1.2418104891315669E-5</v>
          </cell>
        </row>
        <row r="83">
          <cell r="A83" t="str">
            <v>Anhui</v>
          </cell>
          <cell r="B83" t="str">
            <v>安徽</v>
          </cell>
          <cell r="C83">
            <v>1.3007724764224939E-5</v>
          </cell>
          <cell r="D83">
            <v>1.2770019956307975E-5</v>
          </cell>
          <cell r="E83">
            <v>1.2418104891315669E-5</v>
          </cell>
        </row>
        <row r="84">
          <cell r="A84" t="str">
            <v>Fujian</v>
          </cell>
          <cell r="B84" t="str">
            <v>福建</v>
          </cell>
          <cell r="C84">
            <v>1.3007724764224939E-5</v>
          </cell>
          <cell r="D84">
            <v>1.2770019956307975E-5</v>
          </cell>
          <cell r="E84">
            <v>1.2418104891315669E-5</v>
          </cell>
        </row>
        <row r="85">
          <cell r="A85" t="str">
            <v>Jiangxi</v>
          </cell>
          <cell r="B85" t="str">
            <v>江西</v>
          </cell>
          <cell r="C85">
            <v>1.2062186690609719E-5</v>
          </cell>
          <cell r="D85">
            <v>1.1850259413720152E-5</v>
          </cell>
          <cell r="E85">
            <v>1.0519274021216012E-5</v>
          </cell>
        </row>
        <row r="86">
          <cell r="A86" t="str">
            <v>Shandong</v>
          </cell>
          <cell r="B86" t="str">
            <v>山东</v>
          </cell>
          <cell r="C86">
            <v>1.7014578815800804E-5</v>
          </cell>
          <cell r="D86">
            <v>1.6508473180711975E-5</v>
          </cell>
          <cell r="E86">
            <v>1.6955964599694397E-5</v>
          </cell>
        </row>
        <row r="87">
          <cell r="A87" t="str">
            <v>Henan</v>
          </cell>
          <cell r="B87" t="str">
            <v>河南</v>
          </cell>
          <cell r="C87">
            <v>1.2062186690609719E-5</v>
          </cell>
          <cell r="D87">
            <v>1.1850259413720152E-5</v>
          </cell>
          <cell r="E87">
            <v>1.0519274021216012E-5</v>
          </cell>
        </row>
        <row r="88">
          <cell r="A88" t="str">
            <v>Hubei</v>
          </cell>
          <cell r="B88" t="str">
            <v>湖北</v>
          </cell>
          <cell r="C88">
            <v>1.2062186690609719E-5</v>
          </cell>
          <cell r="D88">
            <v>1.1850259413720152E-5</v>
          </cell>
          <cell r="E88">
            <v>1.0519274021216012E-5</v>
          </cell>
        </row>
        <row r="89">
          <cell r="A89" t="str">
            <v>Hunan</v>
          </cell>
          <cell r="B89" t="str">
            <v>湖南</v>
          </cell>
          <cell r="C89">
            <v>1.2062186690609719E-5</v>
          </cell>
          <cell r="D89">
            <v>1.1850259413720152E-5</v>
          </cell>
          <cell r="E89">
            <v>1.0519274021216012E-5</v>
          </cell>
        </row>
        <row r="90">
          <cell r="A90" t="str">
            <v>Guangdong</v>
          </cell>
          <cell r="B90" t="str">
            <v>广东</v>
          </cell>
          <cell r="C90">
            <v>1.1307251797178431E-5</v>
          </cell>
          <cell r="D90">
            <v>1.108622533219246E-5</v>
          </cell>
          <cell r="E90">
            <v>9.7842803228298001E-6</v>
          </cell>
        </row>
        <row r="91">
          <cell r="A91" t="str">
            <v>Guangxi</v>
          </cell>
          <cell r="B91" t="str">
            <v>广西</v>
          </cell>
          <cell r="C91">
            <v>1.1307251797178431E-5</v>
          </cell>
          <cell r="D91">
            <v>1.108622533219246E-5</v>
          </cell>
          <cell r="E91">
            <v>9.7842803228298001E-6</v>
          </cell>
        </row>
        <row r="92">
          <cell r="A92" t="str">
            <v>Hainan</v>
          </cell>
          <cell r="B92" t="str">
            <v>海南</v>
          </cell>
          <cell r="C92">
            <v>9.5467078419457305E-6</v>
          </cell>
          <cell r="D92">
            <v>1.0397185855503654E-5</v>
          </cell>
          <cell r="E92">
            <v>1.0395814498165856E-5</v>
          </cell>
        </row>
        <row r="93">
          <cell r="A93" t="str">
            <v>Chongqing</v>
          </cell>
          <cell r="B93" t="str">
            <v>重庆</v>
          </cell>
          <cell r="C93">
            <v>1.2062186690609719E-5</v>
          </cell>
          <cell r="D93">
            <v>1.1850259413720152E-5</v>
          </cell>
          <cell r="E93">
            <v>1.0519274021216012E-5</v>
          </cell>
        </row>
        <row r="94">
          <cell r="A94" t="str">
            <v>Sichuan</v>
          </cell>
          <cell r="B94" t="str">
            <v>四川</v>
          </cell>
          <cell r="C94">
            <v>1.2062186690609719E-5</v>
          </cell>
          <cell r="D94">
            <v>1.1850259413720152E-5</v>
          </cell>
          <cell r="E94">
            <v>1.0519274021216012E-5</v>
          </cell>
        </row>
        <row r="95">
          <cell r="A95" t="str">
            <v>Guizhou</v>
          </cell>
          <cell r="B95" t="str">
            <v>贵州</v>
          </cell>
          <cell r="C95">
            <v>1.1307251797178431E-5</v>
          </cell>
          <cell r="D95">
            <v>1.108622533219246E-5</v>
          </cell>
          <cell r="E95">
            <v>9.7842803228298001E-6</v>
          </cell>
        </row>
        <row r="96">
          <cell r="A96" t="str">
            <v>Yunnan</v>
          </cell>
          <cell r="B96" t="str">
            <v>云南</v>
          </cell>
          <cell r="C96">
            <v>1.1307251797178431E-5</v>
          </cell>
          <cell r="D96">
            <v>1.108622533219246E-5</v>
          </cell>
          <cell r="E96">
            <v>9.7842803228298001E-6</v>
          </cell>
        </row>
        <row r="97">
          <cell r="A97" t="str">
            <v>Shaanxi</v>
          </cell>
          <cell r="B97" t="str">
            <v>陕西</v>
          </cell>
          <cell r="C97">
            <v>1.3047784942631298E-5</v>
          </cell>
          <cell r="D97">
            <v>1.3365976547479808E-5</v>
          </cell>
          <cell r="E97">
            <v>1.30841030682365E-5</v>
          </cell>
        </row>
        <row r="98">
          <cell r="A98" t="str">
            <v>Gansu</v>
          </cell>
          <cell r="B98" t="str">
            <v>甘肃</v>
          </cell>
          <cell r="C98">
            <v>1.3047784942631298E-5</v>
          </cell>
          <cell r="D98">
            <v>1.3365976547479808E-5</v>
          </cell>
          <cell r="E98">
            <v>1.30841030682365E-5</v>
          </cell>
        </row>
        <row r="99">
          <cell r="A99" t="str">
            <v>Qinghai</v>
          </cell>
          <cell r="B99" t="str">
            <v>青海</v>
          </cell>
          <cell r="C99">
            <v>1.3047784942631298E-5</v>
          </cell>
          <cell r="D99">
            <v>1.3365976547479808E-5</v>
          </cell>
          <cell r="E99">
            <v>1.30841030682365E-5</v>
          </cell>
        </row>
        <row r="100">
          <cell r="A100" t="str">
            <v>Ningxia</v>
          </cell>
          <cell r="B100" t="str">
            <v>宁夏</v>
          </cell>
          <cell r="C100">
            <v>1.3047784942631298E-5</v>
          </cell>
          <cell r="D100">
            <v>1.3365976547479808E-5</v>
          </cell>
          <cell r="E100">
            <v>1.30841030682365E-5</v>
          </cell>
        </row>
        <row r="101">
          <cell r="A101" t="str">
            <v>Xinjiang</v>
          </cell>
          <cell r="B101" t="str">
            <v>新疆</v>
          </cell>
          <cell r="C101">
            <v>1.3047784942631298E-5</v>
          </cell>
          <cell r="D101">
            <v>1.3365976547479808E-5</v>
          </cell>
          <cell r="E101">
            <v>1.30841030682365E-5</v>
          </cell>
        </row>
      </sheetData>
      <sheetData sheetId="7"/>
      <sheetData sheetId="8">
        <row r="2">
          <cell r="A2">
            <v>2005</v>
          </cell>
          <cell r="B2">
            <v>0.626</v>
          </cell>
        </row>
        <row r="3">
          <cell r="A3">
            <v>2006</v>
          </cell>
          <cell r="B3">
            <v>0.63700000000000001</v>
          </cell>
        </row>
        <row r="4">
          <cell r="A4">
            <v>2007</v>
          </cell>
          <cell r="B4">
            <v>0.63200000000000001</v>
          </cell>
        </row>
        <row r="5">
          <cell r="A5">
            <v>2008</v>
          </cell>
          <cell r="B5">
            <v>0.63100000000000001</v>
          </cell>
        </row>
        <row r="6">
          <cell r="A6">
            <v>2009</v>
          </cell>
          <cell r="B6">
            <v>0.61599999999999999</v>
          </cell>
        </row>
        <row r="7">
          <cell r="A7">
            <v>2010</v>
          </cell>
          <cell r="B7">
            <v>0.61199999999999999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S2113"/>
  <sheetViews>
    <sheetView topLeftCell="A25" workbookViewId="0">
      <selection activeCell="G27" sqref="G27:J27"/>
    </sheetView>
  </sheetViews>
  <sheetFormatPr defaultRowHeight="12.75" x14ac:dyDescent="0.2"/>
  <cols>
    <col min="1" max="1" width="9.85546875" customWidth="1"/>
    <col min="2" max="2" width="3.85546875" customWidth="1"/>
    <col min="3" max="3" width="3.5703125" customWidth="1"/>
    <col min="4" max="4" width="8.42578125" customWidth="1"/>
    <col min="11" max="11" width="25.28515625" customWidth="1"/>
    <col min="12" max="12" width="8.7109375" customWidth="1"/>
    <col min="13" max="13" width="4.7109375" customWidth="1"/>
    <col min="15" max="15" width="4" customWidth="1"/>
  </cols>
  <sheetData>
    <row r="1" spans="1:201" x14ac:dyDescent="0.2">
      <c r="A1" s="150"/>
      <c r="B1" s="150"/>
      <c r="C1" s="150"/>
      <c r="D1" s="150"/>
      <c r="E1" s="150"/>
      <c r="F1" s="150"/>
      <c r="G1" s="150"/>
      <c r="H1" s="150"/>
      <c r="I1" s="150"/>
      <c r="J1" s="150"/>
      <c r="K1" s="150"/>
      <c r="L1" s="150"/>
      <c r="M1" s="150"/>
      <c r="N1" s="15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row>
    <row r="2" spans="1:201" ht="39" customHeight="1" x14ac:dyDescent="0.2">
      <c r="A2" s="150"/>
      <c r="B2" s="150"/>
      <c r="C2" s="150"/>
      <c r="D2" s="150"/>
      <c r="E2" s="150"/>
      <c r="F2" s="150"/>
      <c r="G2" s="150"/>
      <c r="H2" s="150"/>
      <c r="I2" s="150"/>
      <c r="J2" s="150"/>
      <c r="K2" s="150"/>
      <c r="L2" s="150"/>
      <c r="M2" s="150"/>
      <c r="N2" s="15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row>
    <row r="3" spans="1:201" x14ac:dyDescent="0.2">
      <c r="A3" s="150"/>
      <c r="B3" s="150"/>
      <c r="C3" s="150"/>
      <c r="D3" s="150"/>
      <c r="E3" s="150"/>
      <c r="F3" s="150"/>
      <c r="G3" s="150"/>
      <c r="H3" s="150"/>
      <c r="I3" s="150"/>
      <c r="J3" s="150"/>
      <c r="K3" s="150"/>
      <c r="L3" s="150"/>
      <c r="M3" s="150"/>
      <c r="N3" s="15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row>
    <row r="4" spans="1:201" x14ac:dyDescent="0.2">
      <c r="A4" s="150"/>
      <c r="B4" s="150"/>
      <c r="C4" s="150"/>
      <c r="D4" s="150"/>
      <c r="E4" s="150"/>
      <c r="F4" s="150"/>
      <c r="G4" s="150"/>
      <c r="H4" s="150"/>
      <c r="I4" s="150"/>
      <c r="J4" s="150"/>
      <c r="K4" s="150"/>
      <c r="L4" s="150"/>
      <c r="M4" s="150"/>
      <c r="N4" s="15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row>
    <row r="5" spans="1:201" ht="15" x14ac:dyDescent="0.2">
      <c r="A5" s="150"/>
      <c r="B5" s="150"/>
      <c r="C5" s="376"/>
      <c r="D5" s="376"/>
      <c r="E5" s="376"/>
      <c r="F5" s="376"/>
      <c r="G5" s="376"/>
      <c r="H5" s="376"/>
      <c r="I5" s="376"/>
      <c r="J5" s="376"/>
      <c r="K5" s="376"/>
      <c r="L5" s="150"/>
      <c r="M5" s="150"/>
      <c r="N5" s="15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row>
    <row r="6" spans="1:201" x14ac:dyDescent="0.2">
      <c r="A6" s="150"/>
      <c r="B6" s="150"/>
      <c r="C6" s="150"/>
      <c r="D6" s="150"/>
      <c r="E6" s="150"/>
      <c r="F6" s="150"/>
      <c r="G6" s="150"/>
      <c r="H6" s="150"/>
      <c r="I6" s="150"/>
      <c r="J6" s="150"/>
      <c r="K6" s="150"/>
      <c r="L6" s="150"/>
      <c r="M6" s="150"/>
      <c r="N6" s="15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row>
    <row r="7" spans="1:201" x14ac:dyDescent="0.2">
      <c r="A7" s="150"/>
      <c r="B7" s="150"/>
      <c r="C7" s="150"/>
      <c r="D7" s="150"/>
      <c r="E7" s="150"/>
      <c r="F7" s="150"/>
      <c r="G7" s="150"/>
      <c r="H7" s="150"/>
      <c r="I7" s="150"/>
      <c r="J7" s="150"/>
      <c r="K7" s="150"/>
      <c r="L7" s="150"/>
      <c r="M7" s="150"/>
      <c r="N7" s="15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row>
    <row r="8" spans="1:201" x14ac:dyDescent="0.2">
      <c r="A8" s="150"/>
      <c r="B8" s="150"/>
      <c r="C8" s="150"/>
      <c r="D8" s="150"/>
      <c r="E8" s="150"/>
      <c r="F8" s="150"/>
      <c r="G8" s="150"/>
      <c r="H8" s="150"/>
      <c r="I8" s="150"/>
      <c r="J8" s="150"/>
      <c r="K8" s="150"/>
      <c r="L8" s="150"/>
      <c r="M8" s="150"/>
      <c r="N8" s="15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row>
    <row r="9" spans="1:201" x14ac:dyDescent="0.2">
      <c r="A9" s="150"/>
      <c r="B9" s="150"/>
      <c r="C9" s="150"/>
      <c r="D9" s="150"/>
      <c r="E9" s="150"/>
      <c r="F9" s="150"/>
      <c r="G9" s="150"/>
      <c r="H9" s="150"/>
      <c r="I9" s="150"/>
      <c r="J9" s="150"/>
      <c r="K9" s="150"/>
      <c r="L9" s="150"/>
      <c r="M9" s="150"/>
      <c r="N9" s="15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row>
    <row r="10" spans="1:201" x14ac:dyDescent="0.2">
      <c r="A10" s="150"/>
      <c r="B10" s="150"/>
      <c r="C10" s="150"/>
      <c r="D10" s="150"/>
      <c r="E10" s="150"/>
      <c r="F10" s="150"/>
      <c r="G10" s="150"/>
      <c r="H10" s="150"/>
      <c r="I10" s="150"/>
      <c r="J10" s="150"/>
      <c r="K10" s="150"/>
      <c r="L10" s="150"/>
      <c r="M10" s="150"/>
      <c r="N10" s="15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row>
    <row r="11" spans="1:201" x14ac:dyDescent="0.2">
      <c r="A11" s="150"/>
      <c r="B11" s="150"/>
      <c r="C11" s="150"/>
      <c r="D11" s="150"/>
      <c r="E11" s="150"/>
      <c r="F11" s="150"/>
      <c r="G11" s="150"/>
      <c r="H11" s="150"/>
      <c r="I11" s="150"/>
      <c r="J11" s="150"/>
      <c r="K11" s="150"/>
      <c r="L11" s="150"/>
      <c r="M11" s="150"/>
      <c r="N11" s="15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row>
    <row r="12" spans="1:201" x14ac:dyDescent="0.2">
      <c r="A12" s="150"/>
      <c r="B12" s="150"/>
      <c r="C12" s="150"/>
      <c r="D12" s="150"/>
      <c r="E12" s="150"/>
      <c r="F12" s="150"/>
      <c r="G12" s="150"/>
      <c r="H12" s="150"/>
      <c r="I12" s="150"/>
      <c r="J12" s="150"/>
      <c r="K12" s="150"/>
      <c r="L12" s="150"/>
      <c r="M12" s="150"/>
      <c r="N12" s="15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row>
    <row r="13" spans="1:201" x14ac:dyDescent="0.2">
      <c r="A13" s="150"/>
      <c r="B13" s="150"/>
      <c r="C13" s="150"/>
      <c r="D13" s="150"/>
      <c r="E13" s="150"/>
      <c r="F13" s="150"/>
      <c r="G13" s="150"/>
      <c r="H13" s="150"/>
      <c r="I13" s="150"/>
      <c r="J13" s="150"/>
      <c r="K13" s="150"/>
      <c r="L13" s="150"/>
      <c r="M13" s="150"/>
      <c r="N13" s="15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row>
    <row r="14" spans="1:201" ht="34.5" x14ac:dyDescent="0.2">
      <c r="A14" s="377" t="s">
        <v>213</v>
      </c>
      <c r="B14" s="150"/>
      <c r="C14" s="150"/>
      <c r="D14" s="150"/>
      <c r="E14" s="150"/>
      <c r="F14" s="150"/>
      <c r="G14" s="150"/>
      <c r="H14" s="150"/>
      <c r="I14" s="150"/>
      <c r="J14" s="150"/>
      <c r="K14" s="150"/>
      <c r="L14" s="150"/>
      <c r="M14" s="150"/>
      <c r="N14" s="15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row>
    <row r="15" spans="1:201" x14ac:dyDescent="0.2">
      <c r="A15" s="150"/>
      <c r="B15" s="150"/>
      <c r="C15" s="150"/>
      <c r="D15" s="150"/>
      <c r="E15" s="150"/>
      <c r="F15" s="150"/>
      <c r="G15" s="150"/>
      <c r="H15" s="150"/>
      <c r="I15" s="150"/>
      <c r="J15" s="150"/>
      <c r="K15" s="150"/>
      <c r="L15" s="150"/>
      <c r="M15" s="150"/>
      <c r="N15" s="15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row>
    <row r="16" spans="1:201" x14ac:dyDescent="0.2">
      <c r="A16" s="150"/>
      <c r="B16" s="150"/>
      <c r="C16" s="150"/>
      <c r="D16" s="150"/>
      <c r="E16" s="150"/>
      <c r="F16" s="150"/>
      <c r="G16" s="150"/>
      <c r="H16" s="150"/>
      <c r="I16" s="150"/>
      <c r="J16" s="150"/>
      <c r="K16" s="150"/>
      <c r="L16" s="150"/>
      <c r="M16" s="150"/>
      <c r="N16" s="15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row>
    <row r="17" spans="1:201" x14ac:dyDescent="0.2">
      <c r="A17" s="150"/>
      <c r="B17" s="150"/>
      <c r="C17" s="150"/>
      <c r="D17" s="150"/>
      <c r="E17" s="150"/>
      <c r="F17" s="150"/>
      <c r="G17" s="150"/>
      <c r="H17" s="150"/>
      <c r="I17" s="150"/>
      <c r="J17" s="150"/>
      <c r="K17" s="150"/>
      <c r="L17" s="150"/>
      <c r="M17" s="150"/>
      <c r="N17" s="15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row>
    <row r="18" spans="1:201" ht="15" x14ac:dyDescent="0.2">
      <c r="A18" s="150"/>
      <c r="B18" s="444" t="s">
        <v>488</v>
      </c>
      <c r="C18" s="445"/>
      <c r="D18" s="445"/>
      <c r="E18" s="445"/>
      <c r="F18" s="445"/>
      <c r="G18" s="445"/>
      <c r="H18" s="445"/>
      <c r="I18" s="445"/>
      <c r="J18" s="445"/>
      <c r="K18" s="150"/>
      <c r="L18" s="150"/>
      <c r="M18" s="150"/>
      <c r="N18" s="15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row>
    <row r="19" spans="1:201" x14ac:dyDescent="0.2">
      <c r="A19" s="150"/>
      <c r="B19" s="150"/>
      <c r="C19" s="150"/>
      <c r="D19" s="150"/>
      <c r="E19" s="150"/>
      <c r="F19" s="150"/>
      <c r="G19" s="150"/>
      <c r="H19" s="150"/>
      <c r="I19" s="150"/>
      <c r="J19" s="150"/>
      <c r="K19" s="150"/>
      <c r="L19" s="150"/>
      <c r="M19" s="150"/>
      <c r="N19" s="15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row>
    <row r="20" spans="1:201" ht="5.25" customHeight="1" thickBot="1" x14ac:dyDescent="0.25">
      <c r="A20" s="150"/>
      <c r="B20" s="202"/>
      <c r="C20" s="202"/>
      <c r="D20" s="202"/>
      <c r="E20" s="202"/>
      <c r="F20" s="202"/>
      <c r="G20" s="202"/>
      <c r="H20" s="202"/>
      <c r="I20" s="202"/>
      <c r="J20" s="202"/>
      <c r="K20" s="202"/>
      <c r="L20" s="202"/>
      <c r="M20" s="202"/>
      <c r="N20" s="202"/>
      <c r="O20" s="138"/>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row>
    <row r="21" spans="1:201" ht="13.5" thickBot="1" x14ac:dyDescent="0.25">
      <c r="A21" s="152"/>
      <c r="B21" s="446" t="s">
        <v>395</v>
      </c>
      <c r="C21" s="447"/>
      <c r="D21" s="447"/>
      <c r="E21" s="447"/>
      <c r="F21" s="447"/>
      <c r="G21" s="447"/>
      <c r="H21" s="447"/>
      <c r="I21" s="447"/>
      <c r="J21" s="447"/>
      <c r="K21" s="447"/>
      <c r="L21" s="447"/>
      <c r="M21" s="448"/>
      <c r="N21" s="378"/>
      <c r="O21" s="330"/>
      <c r="P21" s="42"/>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row>
    <row r="22" spans="1:201" ht="13.5" thickBot="1" x14ac:dyDescent="0.25">
      <c r="A22" s="152"/>
      <c r="B22" s="449"/>
      <c r="C22" s="450"/>
      <c r="D22" s="450"/>
      <c r="E22" s="450"/>
      <c r="F22" s="450"/>
      <c r="G22" s="450"/>
      <c r="H22" s="450"/>
      <c r="I22" s="450"/>
      <c r="J22" s="450"/>
      <c r="K22" s="450"/>
      <c r="L22" s="450"/>
      <c r="M22" s="451"/>
      <c r="N22" s="379"/>
      <c r="O22" s="331"/>
      <c r="P22" s="42"/>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row>
    <row r="23" spans="1:201" ht="41.25" customHeight="1" thickBot="1" x14ac:dyDescent="0.25">
      <c r="A23" s="152"/>
      <c r="B23" s="380"/>
      <c r="C23" s="452" t="s">
        <v>209</v>
      </c>
      <c r="D23" s="453"/>
      <c r="E23" s="453"/>
      <c r="F23" s="453"/>
      <c r="G23" s="453"/>
      <c r="H23" s="453"/>
      <c r="I23" s="453"/>
      <c r="J23" s="453"/>
      <c r="K23" s="453"/>
      <c r="L23" s="453"/>
      <c r="M23" s="454"/>
      <c r="N23" s="455"/>
      <c r="O23" s="329"/>
      <c r="P23" s="42"/>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row>
    <row r="24" spans="1:201" x14ac:dyDescent="0.2">
      <c r="A24" s="152"/>
      <c r="B24" s="381"/>
      <c r="C24" s="382"/>
      <c r="D24" s="382"/>
      <c r="E24" s="383"/>
      <c r="F24" s="383"/>
      <c r="G24" s="383"/>
      <c r="H24" s="383"/>
      <c r="I24" s="383"/>
      <c r="J24" s="383"/>
      <c r="K24" s="383"/>
      <c r="L24" s="383"/>
      <c r="M24" s="382"/>
      <c r="N24" s="384"/>
      <c r="O24" s="300"/>
      <c r="P24" s="42"/>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row>
    <row r="25" spans="1:201" ht="15.75" x14ac:dyDescent="0.25">
      <c r="A25" s="152"/>
      <c r="B25" s="385" t="s">
        <v>396</v>
      </c>
      <c r="C25" s="386"/>
      <c r="D25" s="204"/>
      <c r="E25" s="387"/>
      <c r="F25" s="387"/>
      <c r="G25" s="387"/>
      <c r="H25" s="387"/>
      <c r="I25" s="387"/>
      <c r="J25" s="387"/>
      <c r="K25" s="387"/>
      <c r="L25" s="387"/>
      <c r="M25" s="204"/>
      <c r="N25" s="388"/>
      <c r="O25" s="301"/>
      <c r="P25" s="42"/>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row>
    <row r="26" spans="1:201" ht="6.75" customHeight="1" x14ac:dyDescent="0.2">
      <c r="A26" s="152"/>
      <c r="B26" s="389"/>
      <c r="C26" s="204"/>
      <c r="D26" s="204"/>
      <c r="E26" s="387"/>
      <c r="F26" s="387"/>
      <c r="G26" s="390"/>
      <c r="H26" s="390"/>
      <c r="I26" s="390"/>
      <c r="J26" s="390"/>
      <c r="K26" s="387"/>
      <c r="L26" s="387"/>
      <c r="M26" s="204"/>
      <c r="N26" s="388"/>
      <c r="O26" s="301"/>
      <c r="P26" s="42"/>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row>
    <row r="27" spans="1:201" ht="15" x14ac:dyDescent="0.2">
      <c r="A27" s="152"/>
      <c r="B27" s="391"/>
      <c r="C27" s="150"/>
      <c r="D27" s="438" t="s">
        <v>132</v>
      </c>
      <c r="E27" s="439"/>
      <c r="F27" s="440"/>
      <c r="G27" s="441" t="s">
        <v>478</v>
      </c>
      <c r="H27" s="442"/>
      <c r="I27" s="442"/>
      <c r="J27" s="443"/>
      <c r="K27" s="192"/>
      <c r="L27" s="150"/>
      <c r="M27" s="150"/>
      <c r="N27" s="150"/>
      <c r="O27" s="299"/>
      <c r="P27" s="42"/>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row>
    <row r="28" spans="1:201" ht="6" customHeight="1" x14ac:dyDescent="0.2">
      <c r="A28" s="152"/>
      <c r="B28" s="391"/>
      <c r="C28" s="150"/>
      <c r="D28" s="150"/>
      <c r="E28" s="150"/>
      <c r="F28" s="150"/>
      <c r="G28" s="204"/>
      <c r="H28" s="204"/>
      <c r="I28" s="204"/>
      <c r="J28" s="204"/>
      <c r="K28" s="150"/>
      <c r="L28" s="150"/>
      <c r="M28" s="150"/>
      <c r="N28" s="150"/>
      <c r="O28" s="299"/>
      <c r="P28" s="42"/>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row>
    <row r="29" spans="1:201" x14ac:dyDescent="0.2">
      <c r="A29" s="152"/>
      <c r="B29" s="391"/>
      <c r="C29" s="456" t="str">
        <f>VLOOKUP(G27, FuelDefinitions,2,FALSE)</f>
        <v>Natural gas should include: (1) Blended natural gas (sometimes also referred to as Town Gas or City Gas), a high calorific value gas obtained as a blend of natural gas with other gases; (2) City Gas, a high calorific value gas obtained as a blend of natural gas with other gases derived from other primary products, and usually distributed through the natural gas grid (eg coal seam methane); (3) Substitute natural gas, a high calorific value gas, manufactured by chemical conversion of a hydrocarbon fossil fuel, where the main raw materials are: natural gas, coal, oil and oil shale.</v>
      </c>
      <c r="D29" s="457"/>
      <c r="E29" s="457"/>
      <c r="F29" s="457"/>
      <c r="G29" s="457"/>
      <c r="H29" s="457"/>
      <c r="I29" s="457"/>
      <c r="J29" s="457"/>
      <c r="K29" s="457"/>
      <c r="L29" s="458"/>
      <c r="M29" s="458"/>
      <c r="N29" s="458"/>
      <c r="O29" s="299"/>
      <c r="P29" s="42"/>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row>
    <row r="30" spans="1:201" x14ac:dyDescent="0.2">
      <c r="A30" s="152"/>
      <c r="B30" s="391"/>
      <c r="C30" s="457"/>
      <c r="D30" s="457"/>
      <c r="E30" s="457"/>
      <c r="F30" s="457"/>
      <c r="G30" s="457"/>
      <c r="H30" s="457"/>
      <c r="I30" s="457"/>
      <c r="J30" s="457"/>
      <c r="K30" s="457"/>
      <c r="L30" s="458"/>
      <c r="M30" s="458"/>
      <c r="N30" s="458"/>
      <c r="O30" s="299"/>
      <c r="P30" s="42"/>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row>
    <row r="31" spans="1:201" x14ac:dyDescent="0.2">
      <c r="A31" s="152"/>
      <c r="B31" s="391"/>
      <c r="C31" s="457"/>
      <c r="D31" s="457"/>
      <c r="E31" s="457"/>
      <c r="F31" s="457"/>
      <c r="G31" s="457"/>
      <c r="H31" s="457"/>
      <c r="I31" s="457"/>
      <c r="J31" s="457"/>
      <c r="K31" s="457"/>
      <c r="L31" s="458"/>
      <c r="M31" s="458"/>
      <c r="N31" s="458"/>
      <c r="O31" s="299"/>
      <c r="P31" s="42"/>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row>
    <row r="32" spans="1:201" x14ac:dyDescent="0.2">
      <c r="A32" s="152"/>
      <c r="B32" s="391"/>
      <c r="C32" s="457"/>
      <c r="D32" s="457"/>
      <c r="E32" s="457"/>
      <c r="F32" s="457"/>
      <c r="G32" s="457"/>
      <c r="H32" s="457"/>
      <c r="I32" s="457"/>
      <c r="J32" s="457"/>
      <c r="K32" s="457"/>
      <c r="L32" s="458"/>
      <c r="M32" s="458"/>
      <c r="N32" s="458"/>
      <c r="O32" s="299"/>
      <c r="P32" s="42"/>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row>
    <row r="33" spans="1:201" x14ac:dyDescent="0.2">
      <c r="A33" s="152"/>
      <c r="B33" s="391"/>
      <c r="C33" s="457"/>
      <c r="D33" s="457"/>
      <c r="E33" s="457"/>
      <c r="F33" s="457"/>
      <c r="G33" s="457"/>
      <c r="H33" s="457"/>
      <c r="I33" s="457"/>
      <c r="J33" s="457"/>
      <c r="K33" s="457"/>
      <c r="L33" s="458"/>
      <c r="M33" s="458"/>
      <c r="N33" s="458"/>
      <c r="O33" s="299"/>
      <c r="P33" s="42"/>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row>
    <row r="34" spans="1:201" x14ac:dyDescent="0.2">
      <c r="A34" s="152"/>
      <c r="B34" s="391"/>
      <c r="C34" s="457"/>
      <c r="D34" s="457"/>
      <c r="E34" s="457"/>
      <c r="F34" s="457"/>
      <c r="G34" s="457"/>
      <c r="H34" s="457"/>
      <c r="I34" s="457"/>
      <c r="J34" s="457"/>
      <c r="K34" s="457"/>
      <c r="L34" s="458"/>
      <c r="M34" s="458"/>
      <c r="N34" s="458"/>
      <c r="O34" s="299"/>
      <c r="P34" s="42"/>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row>
    <row r="35" spans="1:201" ht="33" customHeight="1" x14ac:dyDescent="0.2">
      <c r="A35" s="152"/>
      <c r="B35" s="391"/>
      <c r="C35" s="457"/>
      <c r="D35" s="457"/>
      <c r="E35" s="457"/>
      <c r="F35" s="457"/>
      <c r="G35" s="457"/>
      <c r="H35" s="457"/>
      <c r="I35" s="457"/>
      <c r="J35" s="457"/>
      <c r="K35" s="457"/>
      <c r="L35" s="458"/>
      <c r="M35" s="458"/>
      <c r="N35" s="458"/>
      <c r="O35" s="299"/>
      <c r="P35" s="42"/>
      <c r="Q35" s="40"/>
      <c r="R35" s="40"/>
      <c r="S35" s="40"/>
      <c r="T35" s="40"/>
      <c r="U35" s="40"/>
      <c r="V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row>
    <row r="36" spans="1:201" ht="15.75" x14ac:dyDescent="0.25">
      <c r="A36" s="152"/>
      <c r="B36" s="385" t="s">
        <v>397</v>
      </c>
      <c r="C36" s="393"/>
      <c r="D36" s="394"/>
      <c r="E36" s="394"/>
      <c r="F36" s="394"/>
      <c r="G36" s="394"/>
      <c r="H36" s="394"/>
      <c r="I36" s="394"/>
      <c r="J36" s="394"/>
      <c r="K36" s="394"/>
      <c r="L36" s="395"/>
      <c r="M36" s="150"/>
      <c r="N36" s="150"/>
      <c r="O36" s="299"/>
      <c r="P36" s="42"/>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row>
    <row r="37" spans="1:201" ht="15" x14ac:dyDescent="0.2">
      <c r="A37" s="152"/>
      <c r="B37" s="392"/>
      <c r="C37" s="396"/>
      <c r="D37" s="397"/>
      <c r="E37" s="397"/>
      <c r="F37" s="397"/>
      <c r="G37" s="398"/>
      <c r="H37" s="398"/>
      <c r="I37" s="398"/>
      <c r="J37" s="398"/>
      <c r="K37" s="397"/>
      <c r="L37" s="399"/>
      <c r="M37" s="193"/>
      <c r="N37" s="193"/>
      <c r="O37" s="299"/>
      <c r="P37" s="42"/>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row>
    <row r="38" spans="1:201" ht="15" x14ac:dyDescent="0.2">
      <c r="A38" s="152"/>
      <c r="B38" s="392"/>
      <c r="C38" s="396"/>
      <c r="D38" s="459" t="s">
        <v>398</v>
      </c>
      <c r="E38" s="460"/>
      <c r="F38" s="460"/>
      <c r="G38" s="461" t="s">
        <v>136</v>
      </c>
      <c r="H38" s="462"/>
      <c r="I38" s="463"/>
      <c r="J38" s="464"/>
      <c r="K38" s="400"/>
      <c r="L38" s="399"/>
      <c r="M38" s="193"/>
      <c r="N38" s="193"/>
      <c r="O38" s="299"/>
      <c r="P38" s="42"/>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row>
    <row r="39" spans="1:201" ht="15" x14ac:dyDescent="0.2">
      <c r="A39" s="152"/>
      <c r="B39" s="389"/>
      <c r="C39" s="401"/>
      <c r="D39" s="401"/>
      <c r="E39" s="401"/>
      <c r="F39" s="401"/>
      <c r="G39" s="401"/>
      <c r="H39" s="401"/>
      <c r="I39" s="261"/>
      <c r="J39" s="261"/>
      <c r="K39" s="261"/>
      <c r="L39" s="261"/>
      <c r="M39" s="270"/>
      <c r="N39" s="261"/>
      <c r="O39" s="301"/>
      <c r="P39" s="238"/>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row>
    <row r="40" spans="1:201" x14ac:dyDescent="0.2">
      <c r="A40" s="152"/>
      <c r="B40" s="389"/>
      <c r="C40" s="432" t="str">
        <f>VLOOKUP(G38, sectorDefinitions, 2, FALSE)</f>
        <v>All industries involved in the manufacture of derived products, such as metals (e.g., iron and steel, aluminum), chemicals (e.g., nitric acid, ammonia), pulp and paper, beverages, equipment and machinery, and textiles. Industries that generate secondary and tertiary products from solid fuels (e.g., charcoal) are included under the Energy category.</v>
      </c>
      <c r="D40" s="433"/>
      <c r="E40" s="433"/>
      <c r="F40" s="433"/>
      <c r="G40" s="433"/>
      <c r="H40" s="433"/>
      <c r="I40" s="433"/>
      <c r="J40" s="433"/>
      <c r="K40" s="433"/>
      <c r="L40" s="433"/>
      <c r="M40" s="433"/>
      <c r="N40" s="434"/>
      <c r="O40" s="301"/>
      <c r="P40" s="238"/>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row>
    <row r="41" spans="1:201" ht="51" customHeight="1" x14ac:dyDescent="0.2">
      <c r="A41" s="152"/>
      <c r="B41" s="389"/>
      <c r="C41" s="435"/>
      <c r="D41" s="436"/>
      <c r="E41" s="436"/>
      <c r="F41" s="436"/>
      <c r="G41" s="436"/>
      <c r="H41" s="436"/>
      <c r="I41" s="436"/>
      <c r="J41" s="436"/>
      <c r="K41" s="436"/>
      <c r="L41" s="436"/>
      <c r="M41" s="436"/>
      <c r="N41" s="437"/>
      <c r="O41" s="301"/>
      <c r="P41" s="238"/>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row>
    <row r="42" spans="1:201" ht="15" customHeight="1" thickBot="1" x14ac:dyDescent="0.25">
      <c r="A42" s="152"/>
      <c r="B42" s="402"/>
      <c r="C42" s="429" t="s">
        <v>400</v>
      </c>
      <c r="D42" s="430"/>
      <c r="E42" s="430"/>
      <c r="F42" s="430"/>
      <c r="G42" s="430"/>
      <c r="H42" s="430"/>
      <c r="I42" s="430"/>
      <c r="J42" s="430"/>
      <c r="K42" s="431"/>
      <c r="L42" s="403"/>
      <c r="M42" s="403"/>
      <c r="N42" s="404"/>
      <c r="O42" s="302"/>
      <c r="P42" s="238"/>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row>
    <row r="43" spans="1:201" ht="4.5" customHeight="1" x14ac:dyDescent="0.2">
      <c r="A43" s="152"/>
      <c r="B43" s="150"/>
      <c r="C43" s="405"/>
      <c r="D43" s="405"/>
      <c r="E43" s="405"/>
      <c r="F43" s="405"/>
      <c r="G43" s="405"/>
      <c r="H43" s="405"/>
      <c r="I43" s="405"/>
      <c r="J43" s="405"/>
      <c r="K43" s="405"/>
      <c r="L43" s="405"/>
      <c r="M43" s="405"/>
      <c r="N43" s="405"/>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row>
    <row r="44" spans="1:201" ht="36" customHeight="1" x14ac:dyDescent="0.2">
      <c r="A44" s="377" t="s">
        <v>213</v>
      </c>
      <c r="B44" s="150"/>
      <c r="C44" s="405"/>
      <c r="D44" s="405"/>
      <c r="E44" s="405"/>
      <c r="F44" s="405"/>
      <c r="G44" s="405"/>
      <c r="H44" s="405"/>
      <c r="I44" s="405"/>
      <c r="J44" s="405"/>
      <c r="K44" s="405"/>
      <c r="L44" s="405"/>
      <c r="M44" s="405"/>
      <c r="N44" s="405"/>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row>
    <row r="45" spans="1:201" ht="8.25" customHeight="1" x14ac:dyDescent="0.2">
      <c r="A45" s="152"/>
      <c r="B45" s="150"/>
      <c r="C45" s="405"/>
      <c r="D45" s="405"/>
      <c r="E45" s="405"/>
      <c r="F45" s="405"/>
      <c r="G45" s="405"/>
      <c r="H45" s="405"/>
      <c r="I45" s="405"/>
      <c r="J45" s="405"/>
      <c r="K45" s="405"/>
      <c r="L45" s="405"/>
      <c r="M45" s="405"/>
      <c r="N45" s="405"/>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row>
    <row r="46" spans="1:201" ht="15.75" customHeight="1" x14ac:dyDescent="0.2">
      <c r="A46" s="152"/>
      <c r="B46" s="150"/>
      <c r="C46" s="405"/>
      <c r="D46" s="405"/>
      <c r="E46" s="405"/>
      <c r="F46" s="405"/>
      <c r="G46" s="405"/>
      <c r="H46" s="405"/>
      <c r="I46" s="405"/>
      <c r="J46" s="405"/>
      <c r="K46" s="405"/>
      <c r="L46" s="405"/>
      <c r="M46" s="405"/>
      <c r="N46" s="405"/>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row>
    <row r="47" spans="1:201" ht="7.5" customHeight="1" x14ac:dyDescent="0.2">
      <c r="A47" s="150"/>
      <c r="B47" s="204"/>
      <c r="C47" s="261"/>
      <c r="D47" s="261"/>
      <c r="E47" s="261"/>
      <c r="F47" s="261"/>
      <c r="G47" s="261"/>
      <c r="H47" s="261"/>
      <c r="I47" s="261"/>
      <c r="J47" s="261"/>
      <c r="K47" s="261"/>
      <c r="L47" s="261"/>
      <c r="M47" s="261"/>
      <c r="N47" s="261"/>
      <c r="O47" s="41"/>
      <c r="P47" s="41"/>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row>
    <row r="48" spans="1:201" ht="34.5" x14ac:dyDescent="0.45">
      <c r="A48" s="406" t="s">
        <v>213</v>
      </c>
      <c r="B48" s="204"/>
      <c r="C48" s="261"/>
      <c r="D48" s="261"/>
      <c r="E48" s="261"/>
      <c r="F48" s="261"/>
      <c r="G48" s="261"/>
      <c r="H48" s="261"/>
      <c r="I48" s="261"/>
      <c r="J48" s="261"/>
      <c r="K48" s="261"/>
      <c r="L48" s="261"/>
      <c r="M48" s="261"/>
      <c r="N48" s="261"/>
      <c r="O48" s="41"/>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row>
    <row r="49" spans="1:201" ht="15" x14ac:dyDescent="0.2">
      <c r="A49" s="150"/>
      <c r="B49" s="204"/>
      <c r="C49" s="261"/>
      <c r="D49" s="261"/>
      <c r="E49" s="261"/>
      <c r="F49" s="261"/>
      <c r="G49" s="261"/>
      <c r="H49" s="261"/>
      <c r="I49" s="261"/>
      <c r="J49" s="261"/>
      <c r="K49" s="261"/>
      <c r="L49" s="261"/>
      <c r="M49" s="261"/>
      <c r="N49" s="261"/>
      <c r="O49" s="41"/>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row>
    <row r="50" spans="1:201" ht="15" x14ac:dyDescent="0.2">
      <c r="A50" s="150"/>
      <c r="B50" s="204"/>
      <c r="C50" s="261"/>
      <c r="D50" s="261"/>
      <c r="E50" s="261"/>
      <c r="F50" s="261"/>
      <c r="G50" s="261"/>
      <c r="H50" s="261"/>
      <c r="I50" s="261"/>
      <c r="J50" s="261"/>
      <c r="K50" s="261"/>
      <c r="L50" s="261"/>
      <c r="M50" s="261"/>
      <c r="N50" s="261"/>
      <c r="O50" s="41"/>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row>
    <row r="51" spans="1:201" ht="15" x14ac:dyDescent="0.2">
      <c r="A51" s="150"/>
      <c r="B51" s="150"/>
      <c r="C51" s="193"/>
      <c r="D51" s="193"/>
      <c r="E51" s="193"/>
      <c r="F51" s="193"/>
      <c r="G51" s="193"/>
      <c r="H51" s="193"/>
      <c r="I51" s="193"/>
      <c r="J51" s="193"/>
      <c r="K51" s="193"/>
      <c r="L51" s="193"/>
      <c r="M51" s="193"/>
      <c r="N51" s="193"/>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row>
    <row r="52" spans="1:201" x14ac:dyDescent="0.2">
      <c r="A52" s="150"/>
      <c r="B52" s="150"/>
      <c r="C52" s="150"/>
      <c r="D52" s="150"/>
      <c r="E52" s="150"/>
      <c r="F52" s="150"/>
      <c r="G52" s="150"/>
      <c r="H52" s="150"/>
      <c r="I52" s="150"/>
      <c r="J52" s="150"/>
      <c r="K52" s="150"/>
      <c r="L52" s="150"/>
      <c r="M52" s="150"/>
      <c r="N52" s="15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row>
    <row r="53" spans="1:201" x14ac:dyDescent="0.2">
      <c r="A53" s="150"/>
      <c r="B53" s="150"/>
      <c r="C53" s="150"/>
      <c r="D53" s="150"/>
      <c r="E53" s="150"/>
      <c r="F53" s="150"/>
      <c r="G53" s="150"/>
      <c r="H53" s="150"/>
      <c r="I53" s="150"/>
      <c r="J53" s="150"/>
      <c r="K53" s="150"/>
      <c r="L53" s="150"/>
      <c r="M53" s="150"/>
      <c r="N53" s="15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row>
    <row r="54" spans="1:201" x14ac:dyDescent="0.2">
      <c r="A54" s="150"/>
      <c r="B54" s="150"/>
      <c r="C54" s="150"/>
      <c r="D54" s="150"/>
      <c r="E54" s="150"/>
      <c r="F54" s="150"/>
      <c r="G54" s="150"/>
      <c r="H54" s="150"/>
      <c r="I54" s="150"/>
      <c r="J54" s="150"/>
      <c r="K54" s="150"/>
      <c r="L54" s="150"/>
      <c r="M54" s="150"/>
      <c r="N54" s="15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row>
    <row r="55" spans="1:201" x14ac:dyDescent="0.2">
      <c r="A55" s="150"/>
      <c r="B55" s="150"/>
      <c r="C55" s="150"/>
      <c r="D55" s="150"/>
      <c r="E55" s="150"/>
      <c r="F55" s="150"/>
      <c r="G55" s="150"/>
      <c r="H55" s="150"/>
      <c r="I55" s="150"/>
      <c r="J55" s="150"/>
      <c r="K55" s="150"/>
      <c r="L55" s="150"/>
      <c r="M55" s="150"/>
      <c r="N55" s="15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row>
    <row r="56" spans="1:201" x14ac:dyDescent="0.2">
      <c r="A56" s="150"/>
      <c r="B56" s="150"/>
      <c r="C56" s="150"/>
      <c r="D56" s="150"/>
      <c r="E56" s="150"/>
      <c r="F56" s="150"/>
      <c r="G56" s="150"/>
      <c r="H56" s="150"/>
      <c r="I56" s="150"/>
      <c r="J56" s="150"/>
      <c r="K56" s="150"/>
      <c r="L56" s="150"/>
      <c r="M56" s="150"/>
      <c r="N56" s="15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row>
    <row r="57" spans="1:201" ht="1.5" customHeight="1" x14ac:dyDescent="0.2">
      <c r="A57" s="150"/>
      <c r="B57" s="150"/>
      <c r="C57" s="150"/>
      <c r="D57" s="150"/>
      <c r="E57" s="150"/>
      <c r="F57" s="150"/>
      <c r="G57" s="150"/>
      <c r="H57" s="150"/>
      <c r="I57" s="150"/>
      <c r="J57" s="150"/>
      <c r="K57" s="150"/>
      <c r="L57" s="150"/>
      <c r="M57" s="150"/>
      <c r="N57" s="15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row>
    <row r="58" spans="1:201" ht="22.5" customHeight="1" x14ac:dyDescent="0.2">
      <c r="A58" s="407"/>
      <c r="B58" s="150"/>
      <c r="C58" s="150"/>
      <c r="D58" s="150"/>
      <c r="E58" s="150"/>
      <c r="F58" s="150"/>
      <c r="G58" s="150"/>
      <c r="H58" s="150"/>
      <c r="I58" s="150"/>
      <c r="J58" s="150"/>
      <c r="K58" s="150"/>
      <c r="L58" s="150"/>
      <c r="M58" s="150"/>
      <c r="N58" s="15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row>
    <row r="59" spans="1:201" ht="34.5" x14ac:dyDescent="0.2">
      <c r="A59" s="407"/>
      <c r="B59" s="150"/>
      <c r="C59" s="150"/>
      <c r="D59" s="150"/>
      <c r="E59" s="150"/>
      <c r="F59" s="150"/>
      <c r="G59" s="150"/>
      <c r="H59" s="150"/>
      <c r="I59" s="150"/>
      <c r="J59" s="150"/>
      <c r="K59" s="150"/>
      <c r="L59" s="150"/>
      <c r="M59" s="150"/>
      <c r="N59" s="15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row>
    <row r="60" spans="1:201" x14ac:dyDescent="0.2">
      <c r="A60" s="150"/>
      <c r="B60" s="150"/>
      <c r="C60" s="150"/>
      <c r="D60" s="150"/>
      <c r="E60" s="150"/>
      <c r="F60" s="150"/>
      <c r="G60" s="150"/>
      <c r="H60" s="150"/>
      <c r="I60" s="150"/>
      <c r="J60" s="150"/>
      <c r="K60" s="150"/>
      <c r="L60" s="150"/>
      <c r="M60" s="150"/>
      <c r="N60" s="15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row>
    <row r="61" spans="1:201" x14ac:dyDescent="0.2">
      <c r="A61" s="150"/>
      <c r="B61" s="150"/>
      <c r="C61" s="150"/>
      <c r="D61" s="150"/>
      <c r="E61" s="150"/>
      <c r="F61" s="150"/>
      <c r="G61" s="150"/>
      <c r="H61" s="150"/>
      <c r="I61" s="150"/>
      <c r="J61" s="150"/>
      <c r="K61" s="150"/>
      <c r="L61" s="150"/>
      <c r="M61" s="150"/>
      <c r="N61" s="15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row>
    <row r="62" spans="1:201" x14ac:dyDescent="0.2">
      <c r="A62" s="150"/>
      <c r="B62" s="150"/>
      <c r="C62" s="150"/>
      <c r="D62" s="150"/>
      <c r="E62" s="150"/>
      <c r="F62" s="150"/>
      <c r="G62" s="150"/>
      <c r="H62" s="150"/>
      <c r="I62" s="150"/>
      <c r="J62" s="150"/>
      <c r="K62" s="150"/>
      <c r="L62" s="150"/>
      <c r="M62" s="150"/>
      <c r="N62" s="15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row>
    <row r="63" spans="1:201" x14ac:dyDescent="0.2">
      <c r="A63" s="150"/>
      <c r="B63" s="150"/>
      <c r="C63" s="150"/>
      <c r="D63" s="150"/>
      <c r="E63" s="150"/>
      <c r="F63" s="150"/>
      <c r="G63" s="150"/>
      <c r="H63" s="150"/>
      <c r="I63" s="150"/>
      <c r="J63" s="150"/>
      <c r="K63" s="150"/>
      <c r="L63" s="150"/>
      <c r="M63" s="150"/>
      <c r="N63" s="15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row>
    <row r="64" spans="1:201" x14ac:dyDescent="0.2">
      <c r="A64" s="150"/>
      <c r="B64" s="150"/>
      <c r="C64" s="150"/>
      <c r="D64" s="150"/>
      <c r="E64" s="150"/>
      <c r="F64" s="150"/>
      <c r="G64" s="150"/>
      <c r="H64" s="150"/>
      <c r="I64" s="150"/>
      <c r="J64" s="150"/>
      <c r="K64" s="150"/>
      <c r="L64" s="150"/>
      <c r="M64" s="150"/>
      <c r="N64" s="15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row>
    <row r="65" spans="1:201" x14ac:dyDescent="0.2">
      <c r="A65" s="150"/>
      <c r="B65" s="150"/>
      <c r="C65" s="150"/>
      <c r="D65" s="150"/>
      <c r="E65" s="150"/>
      <c r="F65" s="150"/>
      <c r="G65" s="150"/>
      <c r="H65" s="150"/>
      <c r="I65" s="150"/>
      <c r="J65" s="150"/>
      <c r="K65" s="150"/>
      <c r="L65" s="150"/>
      <c r="M65" s="150"/>
      <c r="N65" s="15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row>
    <row r="66" spans="1:201" x14ac:dyDescent="0.2">
      <c r="A66" s="150"/>
      <c r="B66" s="150"/>
      <c r="C66" s="150"/>
      <c r="D66" s="150"/>
      <c r="E66" s="150"/>
      <c r="F66" s="150"/>
      <c r="G66" s="150"/>
      <c r="H66" s="150"/>
      <c r="I66" s="150"/>
      <c r="J66" s="150"/>
      <c r="K66" s="150"/>
      <c r="L66" s="150"/>
      <c r="M66" s="150"/>
      <c r="N66" s="15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row>
    <row r="67" spans="1:201" x14ac:dyDescent="0.2">
      <c r="A67" s="150"/>
      <c r="B67" s="150"/>
      <c r="C67" s="150"/>
      <c r="D67" s="150"/>
      <c r="E67" s="150"/>
      <c r="F67" s="150"/>
      <c r="G67" s="150"/>
      <c r="H67" s="150"/>
      <c r="I67" s="150"/>
      <c r="J67" s="150"/>
      <c r="K67" s="150"/>
      <c r="L67" s="150"/>
      <c r="M67" s="150"/>
      <c r="N67" s="15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row>
    <row r="68" spans="1:201" x14ac:dyDescent="0.2">
      <c r="A68" s="150"/>
      <c r="B68" s="150"/>
      <c r="C68" s="150"/>
      <c r="D68" s="150"/>
      <c r="E68" s="150"/>
      <c r="F68" s="150"/>
      <c r="G68" s="150"/>
      <c r="H68" s="150"/>
      <c r="I68" s="150"/>
      <c r="J68" s="150"/>
      <c r="K68" s="150"/>
      <c r="L68" s="150"/>
      <c r="M68" s="150"/>
      <c r="N68" s="15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row>
    <row r="69" spans="1:201" x14ac:dyDescent="0.2">
      <c r="A69" s="150"/>
      <c r="B69" s="150"/>
      <c r="C69" s="150"/>
      <c r="D69" s="150"/>
      <c r="E69" s="150"/>
      <c r="F69" s="150"/>
      <c r="G69" s="150"/>
      <c r="H69" s="150"/>
      <c r="I69" s="150"/>
      <c r="J69" s="150"/>
      <c r="K69" s="150"/>
      <c r="L69" s="150"/>
      <c r="M69" s="150"/>
      <c r="N69" s="15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row>
    <row r="70" spans="1:201" x14ac:dyDescent="0.2">
      <c r="A70" s="150"/>
      <c r="B70" s="150"/>
      <c r="C70" s="150"/>
      <c r="D70" s="150"/>
      <c r="E70" s="150"/>
      <c r="F70" s="150"/>
      <c r="G70" s="150"/>
      <c r="H70" s="150"/>
      <c r="I70" s="150"/>
      <c r="J70" s="150"/>
      <c r="K70" s="150"/>
      <c r="L70" s="150"/>
      <c r="M70" s="150"/>
      <c r="N70" s="15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row>
    <row r="71" spans="1:201" x14ac:dyDescent="0.2">
      <c r="A71" s="150"/>
      <c r="B71" s="150"/>
      <c r="C71" s="150"/>
      <c r="D71" s="150"/>
      <c r="E71" s="150"/>
      <c r="F71" s="150"/>
      <c r="G71" s="150"/>
      <c r="H71" s="150"/>
      <c r="I71" s="150"/>
      <c r="J71" s="150"/>
      <c r="K71" s="150"/>
      <c r="L71" s="150"/>
      <c r="M71" s="150"/>
      <c r="N71" s="15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row>
    <row r="72" spans="1:201" x14ac:dyDescent="0.2">
      <c r="A72" s="150"/>
      <c r="B72" s="150"/>
      <c r="C72" s="150"/>
      <c r="D72" s="150"/>
      <c r="E72" s="150"/>
      <c r="F72" s="150"/>
      <c r="G72" s="150"/>
      <c r="H72" s="150"/>
      <c r="I72" s="150"/>
      <c r="J72" s="150"/>
      <c r="K72" s="150"/>
      <c r="L72" s="150"/>
      <c r="M72" s="150"/>
      <c r="N72" s="15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row>
    <row r="73" spans="1:201" x14ac:dyDescent="0.2">
      <c r="A73" s="150"/>
      <c r="B73" s="150"/>
      <c r="C73" s="150"/>
      <c r="D73" s="150"/>
      <c r="E73" s="150"/>
      <c r="F73" s="150"/>
      <c r="G73" s="150"/>
      <c r="H73" s="150"/>
      <c r="I73" s="150"/>
      <c r="J73" s="150"/>
      <c r="K73" s="150"/>
      <c r="L73" s="150"/>
      <c r="M73" s="150"/>
      <c r="N73" s="15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row>
    <row r="74" spans="1:201" x14ac:dyDescent="0.2">
      <c r="A74" s="150"/>
      <c r="B74" s="150"/>
      <c r="C74" s="150"/>
      <c r="D74" s="150"/>
      <c r="E74" s="150"/>
      <c r="F74" s="150"/>
      <c r="G74" s="150"/>
      <c r="H74" s="150"/>
      <c r="I74" s="150"/>
      <c r="J74" s="150"/>
      <c r="K74" s="150"/>
      <c r="L74" s="150"/>
      <c r="M74" s="150"/>
      <c r="N74" s="15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row>
    <row r="75" spans="1:201" x14ac:dyDescent="0.2">
      <c r="A75" s="150"/>
      <c r="B75" s="150"/>
      <c r="C75" s="150"/>
      <c r="D75" s="150"/>
      <c r="E75" s="150"/>
      <c r="F75" s="150"/>
      <c r="G75" s="150"/>
      <c r="H75" s="150"/>
      <c r="I75" s="150"/>
      <c r="J75" s="150"/>
      <c r="K75" s="150"/>
      <c r="L75" s="150"/>
      <c r="M75" s="150"/>
      <c r="N75" s="15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row>
    <row r="76" spans="1:201" x14ac:dyDescent="0.2">
      <c r="A76" s="150"/>
      <c r="B76" s="150"/>
      <c r="C76" s="150"/>
      <c r="D76" s="150"/>
      <c r="E76" s="150"/>
      <c r="F76" s="150"/>
      <c r="G76" s="150"/>
      <c r="H76" s="150"/>
      <c r="I76" s="150"/>
      <c r="J76" s="150"/>
      <c r="K76" s="150"/>
      <c r="L76" s="150"/>
      <c r="M76" s="150"/>
      <c r="N76" s="15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row>
    <row r="77" spans="1:201" x14ac:dyDescent="0.2">
      <c r="A77" s="150"/>
      <c r="B77" s="150"/>
      <c r="C77" s="150"/>
      <c r="D77" s="150"/>
      <c r="E77" s="150"/>
      <c r="F77" s="150"/>
      <c r="G77" s="150"/>
      <c r="H77" s="150"/>
      <c r="I77" s="150"/>
      <c r="J77" s="150"/>
      <c r="K77" s="150"/>
      <c r="L77" s="150"/>
      <c r="M77" s="150"/>
      <c r="N77" s="15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row>
    <row r="78" spans="1:201" x14ac:dyDescent="0.2">
      <c r="A78" s="150"/>
      <c r="B78" s="150"/>
      <c r="C78" s="150"/>
      <c r="D78" s="150"/>
      <c r="E78" s="150"/>
      <c r="F78" s="150"/>
      <c r="G78" s="150"/>
      <c r="H78" s="150"/>
      <c r="I78" s="150"/>
      <c r="J78" s="150"/>
      <c r="K78" s="150"/>
      <c r="L78" s="150"/>
      <c r="M78" s="150"/>
      <c r="N78" s="15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row>
    <row r="79" spans="1:201" x14ac:dyDescent="0.2">
      <c r="A79" s="150"/>
      <c r="B79" s="150"/>
      <c r="C79" s="150"/>
      <c r="D79" s="150"/>
      <c r="E79" s="150"/>
      <c r="F79" s="150"/>
      <c r="G79" s="150"/>
      <c r="H79" s="150"/>
      <c r="I79" s="150"/>
      <c r="J79" s="150"/>
      <c r="K79" s="150"/>
      <c r="L79" s="150"/>
      <c r="M79" s="150"/>
      <c r="N79" s="15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row>
    <row r="80" spans="1:201" x14ac:dyDescent="0.2">
      <c r="A80" s="150"/>
      <c r="B80" s="150"/>
      <c r="C80" s="150"/>
      <c r="D80" s="150"/>
      <c r="E80" s="150"/>
      <c r="F80" s="150"/>
      <c r="G80" s="150"/>
      <c r="H80" s="150"/>
      <c r="I80" s="150"/>
      <c r="J80" s="150"/>
      <c r="K80" s="150"/>
      <c r="L80" s="150"/>
      <c r="M80" s="150"/>
      <c r="N80" s="15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row>
    <row r="81" spans="1:201" x14ac:dyDescent="0.2">
      <c r="A81" s="150"/>
      <c r="B81" s="150"/>
      <c r="C81" s="150"/>
      <c r="D81" s="150"/>
      <c r="E81" s="150"/>
      <c r="F81" s="150"/>
      <c r="G81" s="150"/>
      <c r="H81" s="150"/>
      <c r="I81" s="150"/>
      <c r="J81" s="150"/>
      <c r="K81" s="150"/>
      <c r="L81" s="150"/>
      <c r="M81" s="150"/>
      <c r="N81" s="15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row>
    <row r="82" spans="1:201" x14ac:dyDescent="0.2">
      <c r="A82" s="150"/>
      <c r="B82" s="150"/>
      <c r="C82" s="150"/>
      <c r="D82" s="150"/>
      <c r="E82" s="150"/>
      <c r="F82" s="150"/>
      <c r="G82" s="150"/>
      <c r="H82" s="150"/>
      <c r="I82" s="150"/>
      <c r="J82" s="150"/>
      <c r="K82" s="150"/>
      <c r="L82" s="150"/>
      <c r="M82" s="150"/>
      <c r="N82" s="15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row>
    <row r="83" spans="1:201" x14ac:dyDescent="0.2">
      <c r="A83" s="150"/>
      <c r="B83" s="150"/>
      <c r="C83" s="150"/>
      <c r="D83" s="150"/>
      <c r="E83" s="150"/>
      <c r="F83" s="150"/>
      <c r="G83" s="150"/>
      <c r="H83" s="150"/>
      <c r="I83" s="150"/>
      <c r="J83" s="150"/>
      <c r="K83" s="150"/>
      <c r="L83" s="150"/>
      <c r="M83" s="150"/>
      <c r="N83" s="15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row>
    <row r="84" spans="1:201" x14ac:dyDescent="0.2">
      <c r="A84" s="150"/>
      <c r="B84" s="150"/>
      <c r="C84" s="150"/>
      <c r="D84" s="150"/>
      <c r="E84" s="150"/>
      <c r="F84" s="150"/>
      <c r="G84" s="150"/>
      <c r="H84" s="150"/>
      <c r="I84" s="150"/>
      <c r="J84" s="150"/>
      <c r="K84" s="150"/>
      <c r="L84" s="150"/>
      <c r="M84" s="150"/>
      <c r="N84" s="15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row>
    <row r="85" spans="1:201" x14ac:dyDescent="0.2">
      <c r="A85" s="150"/>
      <c r="B85" s="150"/>
      <c r="C85" s="150"/>
      <c r="D85" s="150"/>
      <c r="E85" s="150"/>
      <c r="F85" s="150"/>
      <c r="G85" s="150"/>
      <c r="H85" s="150"/>
      <c r="I85" s="150"/>
      <c r="J85" s="150"/>
      <c r="K85" s="150"/>
      <c r="L85" s="150"/>
      <c r="M85" s="150"/>
      <c r="N85" s="15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row>
    <row r="86" spans="1:201" x14ac:dyDescent="0.2">
      <c r="A86" s="150"/>
      <c r="B86" s="150"/>
      <c r="C86" s="150"/>
      <c r="D86" s="150"/>
      <c r="E86" s="150"/>
      <c r="F86" s="150"/>
      <c r="G86" s="150"/>
      <c r="H86" s="150"/>
      <c r="I86" s="150"/>
      <c r="J86" s="150"/>
      <c r="K86" s="150"/>
      <c r="L86" s="150"/>
      <c r="M86" s="150"/>
      <c r="N86" s="15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row>
    <row r="87" spans="1:201" x14ac:dyDescent="0.2">
      <c r="A87" s="150"/>
      <c r="B87" s="150"/>
      <c r="C87" s="150"/>
      <c r="D87" s="150"/>
      <c r="E87" s="150"/>
      <c r="F87" s="150"/>
      <c r="G87" s="150"/>
      <c r="H87" s="150"/>
      <c r="I87" s="150"/>
      <c r="J87" s="150"/>
      <c r="K87" s="150"/>
      <c r="L87" s="150"/>
      <c r="M87" s="150"/>
      <c r="N87" s="15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row>
    <row r="88" spans="1:201" x14ac:dyDescent="0.2">
      <c r="A88" s="150"/>
      <c r="B88" s="150"/>
      <c r="C88" s="150"/>
      <c r="D88" s="150"/>
      <c r="E88" s="150"/>
      <c r="F88" s="150"/>
      <c r="G88" s="150"/>
      <c r="H88" s="150"/>
      <c r="I88" s="150"/>
      <c r="J88" s="150"/>
      <c r="K88" s="150"/>
      <c r="L88" s="150"/>
      <c r="M88" s="150"/>
      <c r="N88" s="15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row>
    <row r="89" spans="1:201" x14ac:dyDescent="0.2">
      <c r="A89" s="150"/>
      <c r="B89" s="150"/>
      <c r="C89" s="150"/>
      <c r="D89" s="150"/>
      <c r="E89" s="150"/>
      <c r="F89" s="150"/>
      <c r="G89" s="150"/>
      <c r="H89" s="150"/>
      <c r="I89" s="150"/>
      <c r="J89" s="150"/>
      <c r="K89" s="150"/>
      <c r="L89" s="150"/>
      <c r="M89" s="150"/>
      <c r="N89" s="15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row>
    <row r="90" spans="1:201" x14ac:dyDescent="0.2">
      <c r="A90" s="150"/>
      <c r="B90" s="150"/>
      <c r="C90" s="150"/>
      <c r="D90" s="150"/>
      <c r="E90" s="150"/>
      <c r="F90" s="150"/>
      <c r="G90" s="150"/>
      <c r="H90" s="150"/>
      <c r="I90" s="150"/>
      <c r="J90" s="150"/>
      <c r="K90" s="150"/>
      <c r="L90" s="150"/>
      <c r="M90" s="150"/>
      <c r="N90" s="15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row>
    <row r="91" spans="1:201" x14ac:dyDescent="0.2">
      <c r="A91" s="150"/>
      <c r="B91" s="150"/>
      <c r="C91" s="150"/>
      <c r="D91" s="150"/>
      <c r="E91" s="150"/>
      <c r="F91" s="150"/>
      <c r="G91" s="150"/>
      <c r="H91" s="150"/>
      <c r="I91" s="150"/>
      <c r="J91" s="150"/>
      <c r="K91" s="150"/>
      <c r="L91" s="150"/>
      <c r="M91" s="150"/>
      <c r="N91" s="15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row>
    <row r="92" spans="1:201" x14ac:dyDescent="0.2">
      <c r="A92" s="150"/>
      <c r="B92" s="150"/>
      <c r="C92" s="150"/>
      <c r="D92" s="150"/>
      <c r="E92" s="150"/>
      <c r="F92" s="150"/>
      <c r="G92" s="150"/>
      <c r="H92" s="150"/>
      <c r="I92" s="150"/>
      <c r="J92" s="150"/>
      <c r="K92" s="150"/>
      <c r="L92" s="150"/>
      <c r="M92" s="150"/>
      <c r="N92" s="15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row>
    <row r="93" spans="1:201" x14ac:dyDescent="0.2">
      <c r="A93" s="150"/>
      <c r="B93" s="150"/>
      <c r="C93" s="150"/>
      <c r="D93" s="150"/>
      <c r="E93" s="150"/>
      <c r="F93" s="150"/>
      <c r="G93" s="150"/>
      <c r="H93" s="150"/>
      <c r="I93" s="150"/>
      <c r="J93" s="150"/>
      <c r="K93" s="150"/>
      <c r="L93" s="150"/>
      <c r="M93" s="150"/>
      <c r="N93" s="15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row>
    <row r="94" spans="1:201" x14ac:dyDescent="0.2">
      <c r="A94" s="150"/>
      <c r="B94" s="150"/>
      <c r="C94" s="150"/>
      <c r="D94" s="150"/>
      <c r="E94" s="150"/>
      <c r="F94" s="150"/>
      <c r="G94" s="150"/>
      <c r="H94" s="150"/>
      <c r="I94" s="150"/>
      <c r="J94" s="150"/>
      <c r="K94" s="150"/>
      <c r="L94" s="150"/>
      <c r="M94" s="150"/>
      <c r="N94" s="15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row>
    <row r="95" spans="1:201" x14ac:dyDescent="0.2">
      <c r="A95" s="150"/>
      <c r="B95" s="150"/>
      <c r="C95" s="150"/>
      <c r="D95" s="150"/>
      <c r="E95" s="150"/>
      <c r="F95" s="150"/>
      <c r="G95" s="150"/>
      <c r="H95" s="150"/>
      <c r="I95" s="150"/>
      <c r="J95" s="150"/>
      <c r="K95" s="150"/>
      <c r="L95" s="150"/>
      <c r="M95" s="150"/>
      <c r="N95" s="15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row>
    <row r="96" spans="1:201" x14ac:dyDescent="0.2">
      <c r="A96" s="150"/>
      <c r="B96" s="150"/>
      <c r="C96" s="150"/>
      <c r="D96" s="150"/>
      <c r="E96" s="150"/>
      <c r="F96" s="150"/>
      <c r="G96" s="150"/>
      <c r="H96" s="150"/>
      <c r="I96" s="150"/>
      <c r="J96" s="150"/>
      <c r="K96" s="150"/>
      <c r="L96" s="150"/>
      <c r="M96" s="150"/>
      <c r="N96" s="15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row>
    <row r="97" spans="1:201" x14ac:dyDescent="0.2">
      <c r="A97" s="150"/>
      <c r="B97" s="150"/>
      <c r="C97" s="150"/>
      <c r="D97" s="150"/>
      <c r="E97" s="150"/>
      <c r="F97" s="150"/>
      <c r="G97" s="150"/>
      <c r="H97" s="150"/>
      <c r="I97" s="150"/>
      <c r="J97" s="150"/>
      <c r="K97" s="150"/>
      <c r="L97" s="150"/>
      <c r="M97" s="150"/>
      <c r="N97" s="15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row>
    <row r="98" spans="1:201" x14ac:dyDescent="0.2">
      <c r="A98" s="150"/>
      <c r="B98" s="150"/>
      <c r="C98" s="150"/>
      <c r="D98" s="150"/>
      <c r="E98" s="150"/>
      <c r="F98" s="150"/>
      <c r="G98" s="150"/>
      <c r="H98" s="150"/>
      <c r="I98" s="150"/>
      <c r="J98" s="150"/>
      <c r="K98" s="150"/>
      <c r="L98" s="150"/>
      <c r="M98" s="150"/>
      <c r="N98" s="15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row>
    <row r="99" spans="1:201" x14ac:dyDescent="0.2">
      <c r="A99" s="150"/>
      <c r="B99" s="150"/>
      <c r="C99" s="150"/>
      <c r="D99" s="150"/>
      <c r="E99" s="150"/>
      <c r="F99" s="150"/>
      <c r="G99" s="150"/>
      <c r="H99" s="150"/>
      <c r="I99" s="150"/>
      <c r="J99" s="150"/>
      <c r="K99" s="150"/>
      <c r="L99" s="150"/>
      <c r="M99" s="150"/>
      <c r="N99" s="15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row>
    <row r="100" spans="1:201" x14ac:dyDescent="0.2">
      <c r="A100" s="150"/>
      <c r="B100" s="150"/>
      <c r="C100" s="150"/>
      <c r="D100" s="150"/>
      <c r="E100" s="150"/>
      <c r="F100" s="150"/>
      <c r="G100" s="150"/>
      <c r="H100" s="150"/>
      <c r="I100" s="150"/>
      <c r="J100" s="150"/>
      <c r="K100" s="150"/>
      <c r="L100" s="150"/>
      <c r="M100" s="150"/>
      <c r="N100" s="15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row>
    <row r="101" spans="1:201" x14ac:dyDescent="0.2">
      <c r="A101" s="150"/>
      <c r="B101" s="150"/>
      <c r="C101" s="150"/>
      <c r="D101" s="150"/>
      <c r="E101" s="150"/>
      <c r="F101" s="150"/>
      <c r="G101" s="150"/>
      <c r="H101" s="150"/>
      <c r="I101" s="150"/>
      <c r="J101" s="150"/>
      <c r="K101" s="150"/>
      <c r="L101" s="150"/>
      <c r="M101" s="150"/>
      <c r="N101" s="15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row>
    <row r="102" spans="1:201" x14ac:dyDescent="0.2">
      <c r="A102" s="150"/>
      <c r="B102" s="150"/>
      <c r="C102" s="150"/>
      <c r="D102" s="150"/>
      <c r="E102" s="150"/>
      <c r="F102" s="150"/>
      <c r="G102" s="150"/>
      <c r="H102" s="150"/>
      <c r="I102" s="150"/>
      <c r="J102" s="150"/>
      <c r="K102" s="150"/>
      <c r="L102" s="150"/>
      <c r="M102" s="150"/>
      <c r="N102" s="15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row>
    <row r="103" spans="1:201" x14ac:dyDescent="0.2">
      <c r="A103" s="150"/>
      <c r="B103" s="150"/>
      <c r="C103" s="150"/>
      <c r="D103" s="150"/>
      <c r="E103" s="150"/>
      <c r="F103" s="150"/>
      <c r="G103" s="150"/>
      <c r="H103" s="150"/>
      <c r="I103" s="150"/>
      <c r="J103" s="150"/>
      <c r="K103" s="150"/>
      <c r="L103" s="150"/>
      <c r="M103" s="150"/>
      <c r="N103" s="15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row>
    <row r="104" spans="1:201" x14ac:dyDescent="0.2">
      <c r="A104" s="150"/>
      <c r="B104" s="150"/>
      <c r="C104" s="150"/>
      <c r="D104" s="150"/>
      <c r="E104" s="150"/>
      <c r="F104" s="150"/>
      <c r="G104" s="150"/>
      <c r="H104" s="150"/>
      <c r="I104" s="150"/>
      <c r="J104" s="150"/>
      <c r="K104" s="150"/>
      <c r="L104" s="150"/>
      <c r="M104" s="150"/>
      <c r="N104" s="15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row>
    <row r="105" spans="1:201" x14ac:dyDescent="0.2">
      <c r="A105" s="150"/>
      <c r="B105" s="150"/>
      <c r="C105" s="150"/>
      <c r="D105" s="150"/>
      <c r="E105" s="150"/>
      <c r="F105" s="150"/>
      <c r="G105" s="150"/>
      <c r="H105" s="150"/>
      <c r="I105" s="150"/>
      <c r="J105" s="150"/>
      <c r="K105" s="150"/>
      <c r="L105" s="150"/>
      <c r="M105" s="150"/>
      <c r="N105" s="15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row>
    <row r="106" spans="1:201" x14ac:dyDescent="0.2">
      <c r="A106" s="150"/>
      <c r="B106" s="150"/>
      <c r="C106" s="150"/>
      <c r="D106" s="150"/>
      <c r="E106" s="150"/>
      <c r="F106" s="150"/>
      <c r="G106" s="150"/>
      <c r="H106" s="150"/>
      <c r="I106" s="150"/>
      <c r="J106" s="150"/>
      <c r="K106" s="150"/>
      <c r="L106" s="150"/>
      <c r="M106" s="150"/>
      <c r="N106" s="15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row>
    <row r="107" spans="1:201" x14ac:dyDescent="0.2">
      <c r="A107" s="150"/>
      <c r="B107" s="150"/>
      <c r="C107" s="150"/>
      <c r="D107" s="150"/>
      <c r="E107" s="150"/>
      <c r="F107" s="150"/>
      <c r="G107" s="150"/>
      <c r="H107" s="150"/>
      <c r="I107" s="150"/>
      <c r="J107" s="150"/>
      <c r="K107" s="150"/>
      <c r="L107" s="150"/>
      <c r="M107" s="150"/>
      <c r="N107" s="15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row>
    <row r="108" spans="1:201" x14ac:dyDescent="0.2">
      <c r="A108" s="150"/>
      <c r="B108" s="150"/>
      <c r="C108" s="150"/>
      <c r="D108" s="150"/>
      <c r="E108" s="150"/>
      <c r="F108" s="150"/>
      <c r="G108" s="150"/>
      <c r="H108" s="150"/>
      <c r="I108" s="150"/>
      <c r="J108" s="150"/>
      <c r="K108" s="150"/>
      <c r="L108" s="150"/>
      <c r="M108" s="150"/>
      <c r="N108" s="15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row>
    <row r="109" spans="1:201" x14ac:dyDescent="0.2">
      <c r="A109" s="150"/>
      <c r="B109" s="150"/>
      <c r="C109" s="150"/>
      <c r="D109" s="150"/>
      <c r="E109" s="150"/>
      <c r="F109" s="150"/>
      <c r="G109" s="150"/>
      <c r="H109" s="150"/>
      <c r="I109" s="150"/>
      <c r="J109" s="150"/>
      <c r="K109" s="150"/>
      <c r="L109" s="150"/>
      <c r="M109" s="150"/>
      <c r="N109" s="15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row>
    <row r="110" spans="1:201" x14ac:dyDescent="0.2">
      <c r="A110" s="150"/>
      <c r="B110" s="150"/>
      <c r="C110" s="150"/>
      <c r="D110" s="150"/>
      <c r="E110" s="150"/>
      <c r="F110" s="150"/>
      <c r="G110" s="150"/>
      <c r="H110" s="150"/>
      <c r="I110" s="150"/>
      <c r="J110" s="150"/>
      <c r="K110" s="150"/>
      <c r="L110" s="150"/>
      <c r="M110" s="150"/>
      <c r="N110" s="15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row>
    <row r="111" spans="1:201" x14ac:dyDescent="0.2">
      <c r="A111" s="150"/>
      <c r="B111" s="150"/>
      <c r="C111" s="150"/>
      <c r="D111" s="150"/>
      <c r="E111" s="150"/>
      <c r="F111" s="150"/>
      <c r="G111" s="150"/>
      <c r="H111" s="150"/>
      <c r="I111" s="150"/>
      <c r="J111" s="150"/>
      <c r="K111" s="150"/>
      <c r="L111" s="150"/>
      <c r="M111" s="150"/>
      <c r="N111" s="15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row>
    <row r="112" spans="1:201" x14ac:dyDescent="0.2">
      <c r="A112" s="150"/>
      <c r="B112" s="150"/>
      <c r="C112" s="150"/>
      <c r="D112" s="150"/>
      <c r="E112" s="150"/>
      <c r="F112" s="150"/>
      <c r="G112" s="150"/>
      <c r="H112" s="150"/>
      <c r="I112" s="150"/>
      <c r="J112" s="150"/>
      <c r="K112" s="150"/>
      <c r="L112" s="150"/>
      <c r="M112" s="150"/>
      <c r="N112" s="15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row>
    <row r="113" spans="1:201" x14ac:dyDescent="0.2">
      <c r="A113" s="150"/>
      <c r="B113" s="150"/>
      <c r="C113" s="150"/>
      <c r="D113" s="150"/>
      <c r="E113" s="150"/>
      <c r="F113" s="150"/>
      <c r="G113" s="150"/>
      <c r="H113" s="150"/>
      <c r="I113" s="150"/>
      <c r="J113" s="150"/>
      <c r="K113" s="150"/>
      <c r="L113" s="150"/>
      <c r="M113" s="150"/>
      <c r="N113" s="15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row>
    <row r="114" spans="1:201" x14ac:dyDescent="0.2">
      <c r="A114" s="150"/>
      <c r="B114" s="150"/>
      <c r="C114" s="150"/>
      <c r="D114" s="150"/>
      <c r="E114" s="150"/>
      <c r="F114" s="150"/>
      <c r="G114" s="150"/>
      <c r="H114" s="150"/>
      <c r="I114" s="150"/>
      <c r="J114" s="150"/>
      <c r="K114" s="150"/>
      <c r="L114" s="150"/>
      <c r="M114" s="150"/>
      <c r="N114" s="15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row>
    <row r="115" spans="1:201" x14ac:dyDescent="0.2">
      <c r="A115" s="150"/>
      <c r="B115" s="150"/>
      <c r="C115" s="150"/>
      <c r="D115" s="150"/>
      <c r="E115" s="150"/>
      <c r="F115" s="150"/>
      <c r="G115" s="150"/>
      <c r="H115" s="150"/>
      <c r="I115" s="150"/>
      <c r="J115" s="150"/>
      <c r="K115" s="150"/>
      <c r="L115" s="150"/>
      <c r="M115" s="150"/>
      <c r="N115" s="15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row>
    <row r="116" spans="1:201" x14ac:dyDescent="0.2">
      <c r="A116" s="150"/>
      <c r="B116" s="150"/>
      <c r="C116" s="150"/>
      <c r="D116" s="150"/>
      <c r="E116" s="150"/>
      <c r="F116" s="150"/>
      <c r="G116" s="150"/>
      <c r="H116" s="150"/>
      <c r="I116" s="150"/>
      <c r="J116" s="150"/>
      <c r="K116" s="150"/>
      <c r="L116" s="150"/>
      <c r="M116" s="150"/>
      <c r="N116" s="15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row>
    <row r="117" spans="1:201" x14ac:dyDescent="0.2">
      <c r="A117" s="150"/>
      <c r="B117" s="150"/>
      <c r="C117" s="150"/>
      <c r="D117" s="150"/>
      <c r="E117" s="150"/>
      <c r="F117" s="150"/>
      <c r="G117" s="150"/>
      <c r="H117" s="150"/>
      <c r="I117" s="150"/>
      <c r="J117" s="150"/>
      <c r="K117" s="150"/>
      <c r="L117" s="150"/>
      <c r="M117" s="150"/>
      <c r="N117" s="15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row>
    <row r="118" spans="1:201" x14ac:dyDescent="0.2">
      <c r="A118" s="150"/>
      <c r="B118" s="150"/>
      <c r="C118" s="150"/>
      <c r="D118" s="150"/>
      <c r="E118" s="150"/>
      <c r="F118" s="150"/>
      <c r="G118" s="150"/>
      <c r="H118" s="150"/>
      <c r="I118" s="150"/>
      <c r="J118" s="150"/>
      <c r="K118" s="150"/>
      <c r="L118" s="150"/>
      <c r="M118" s="150"/>
      <c r="N118" s="15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row>
    <row r="119" spans="1:201" x14ac:dyDescent="0.2">
      <c r="A119" s="150"/>
      <c r="B119" s="150"/>
      <c r="C119" s="150"/>
      <c r="D119" s="150"/>
      <c r="E119" s="150"/>
      <c r="F119" s="150"/>
      <c r="G119" s="150"/>
      <c r="H119" s="150"/>
      <c r="I119" s="150"/>
      <c r="J119" s="150"/>
      <c r="K119" s="150"/>
      <c r="L119" s="150"/>
      <c r="M119" s="150"/>
      <c r="N119" s="15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row>
    <row r="120" spans="1:201" x14ac:dyDescent="0.2">
      <c r="A120" s="150"/>
      <c r="B120" s="150"/>
      <c r="C120" s="150"/>
      <c r="D120" s="150"/>
      <c r="E120" s="150"/>
      <c r="F120" s="150"/>
      <c r="G120" s="150"/>
      <c r="H120" s="150"/>
      <c r="I120" s="150"/>
      <c r="J120" s="150"/>
      <c r="K120" s="150"/>
      <c r="L120" s="150"/>
      <c r="M120" s="150"/>
      <c r="N120" s="15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row>
    <row r="121" spans="1:201" x14ac:dyDescent="0.2">
      <c r="A121" s="150"/>
      <c r="B121" s="150"/>
      <c r="C121" s="150"/>
      <c r="D121" s="150"/>
      <c r="E121" s="150"/>
      <c r="F121" s="150"/>
      <c r="G121" s="150"/>
      <c r="H121" s="150"/>
      <c r="I121" s="150"/>
      <c r="J121" s="150"/>
      <c r="K121" s="150"/>
      <c r="L121" s="150"/>
      <c r="M121" s="150"/>
      <c r="N121" s="15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row>
    <row r="122" spans="1:201" x14ac:dyDescent="0.2">
      <c r="A122" s="150"/>
      <c r="B122" s="150"/>
      <c r="C122" s="150"/>
      <c r="D122" s="150"/>
      <c r="E122" s="150"/>
      <c r="F122" s="150"/>
      <c r="G122" s="150"/>
      <c r="H122" s="150"/>
      <c r="I122" s="150"/>
      <c r="J122" s="150"/>
      <c r="K122" s="150"/>
      <c r="L122" s="150"/>
      <c r="M122" s="150"/>
      <c r="N122" s="15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row>
    <row r="123" spans="1:201" x14ac:dyDescent="0.2">
      <c r="A123" s="150"/>
      <c r="B123" s="150"/>
      <c r="C123" s="150"/>
      <c r="D123" s="150"/>
      <c r="E123" s="150"/>
      <c r="F123" s="150"/>
      <c r="G123" s="150"/>
      <c r="H123" s="150"/>
      <c r="I123" s="150"/>
      <c r="J123" s="150"/>
      <c r="K123" s="150"/>
      <c r="L123" s="150"/>
      <c r="M123" s="150"/>
      <c r="N123" s="15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row>
    <row r="124" spans="1:201" x14ac:dyDescent="0.2">
      <c r="A124" s="150"/>
      <c r="B124" s="150"/>
      <c r="C124" s="150"/>
      <c r="D124" s="150"/>
      <c r="E124" s="150"/>
      <c r="F124" s="150"/>
      <c r="G124" s="150"/>
      <c r="H124" s="150"/>
      <c r="I124" s="150"/>
      <c r="J124" s="150"/>
      <c r="K124" s="150"/>
      <c r="L124" s="150"/>
      <c r="M124" s="150"/>
      <c r="N124" s="15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row>
    <row r="125" spans="1:201" x14ac:dyDescent="0.2">
      <c r="A125" s="150"/>
      <c r="B125" s="150"/>
      <c r="C125" s="150"/>
      <c r="D125" s="150"/>
      <c r="E125" s="150"/>
      <c r="F125" s="150"/>
      <c r="G125" s="150"/>
      <c r="H125" s="150"/>
      <c r="I125" s="150"/>
      <c r="J125" s="150"/>
      <c r="K125" s="150"/>
      <c r="L125" s="150"/>
      <c r="M125" s="150"/>
      <c r="N125" s="15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row>
    <row r="126" spans="1:201" x14ac:dyDescent="0.2">
      <c r="A126" s="150"/>
      <c r="B126" s="150"/>
      <c r="C126" s="150"/>
      <c r="D126" s="150"/>
      <c r="E126" s="150"/>
      <c r="F126" s="150"/>
      <c r="G126" s="150"/>
      <c r="H126" s="150"/>
      <c r="I126" s="150"/>
      <c r="J126" s="150"/>
      <c r="K126" s="150"/>
      <c r="L126" s="150"/>
      <c r="M126" s="150"/>
      <c r="N126" s="15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row>
    <row r="127" spans="1:201" x14ac:dyDescent="0.2">
      <c r="A127" s="150"/>
      <c r="B127" s="150"/>
      <c r="C127" s="150"/>
      <c r="D127" s="150"/>
      <c r="E127" s="150"/>
      <c r="F127" s="150"/>
      <c r="G127" s="150"/>
      <c r="H127" s="150"/>
      <c r="I127" s="150"/>
      <c r="J127" s="150"/>
      <c r="K127" s="150"/>
      <c r="L127" s="150"/>
      <c r="M127" s="150"/>
      <c r="N127" s="15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row>
    <row r="128" spans="1:201" x14ac:dyDescent="0.2">
      <c r="A128" s="150"/>
      <c r="B128" s="150"/>
      <c r="C128" s="150"/>
      <c r="D128" s="150"/>
      <c r="E128" s="150"/>
      <c r="F128" s="150"/>
      <c r="G128" s="150"/>
      <c r="H128" s="150"/>
      <c r="I128" s="150"/>
      <c r="J128" s="150"/>
      <c r="K128" s="150"/>
      <c r="L128" s="150"/>
      <c r="M128" s="150"/>
      <c r="N128" s="15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row>
    <row r="129" spans="1:201" x14ac:dyDescent="0.2">
      <c r="A129" s="150"/>
      <c r="B129" s="150"/>
      <c r="C129" s="150"/>
      <c r="D129" s="150"/>
      <c r="E129" s="150"/>
      <c r="F129" s="150"/>
      <c r="G129" s="150"/>
      <c r="H129" s="150"/>
      <c r="I129" s="150"/>
      <c r="J129" s="150"/>
      <c r="K129" s="150"/>
      <c r="L129" s="150"/>
      <c r="M129" s="150"/>
      <c r="N129" s="15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row>
    <row r="130" spans="1:201" x14ac:dyDescent="0.2">
      <c r="A130" s="150"/>
      <c r="B130" s="150"/>
      <c r="C130" s="150"/>
      <c r="D130" s="150"/>
      <c r="E130" s="150"/>
      <c r="F130" s="150"/>
      <c r="G130" s="150"/>
      <c r="H130" s="150"/>
      <c r="I130" s="150"/>
      <c r="J130" s="150"/>
      <c r="K130" s="150"/>
      <c r="L130" s="150"/>
      <c r="M130" s="150"/>
      <c r="N130" s="15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row>
    <row r="131" spans="1:201" x14ac:dyDescent="0.2">
      <c r="A131" s="150"/>
      <c r="B131" s="150"/>
      <c r="C131" s="150"/>
      <c r="D131" s="150"/>
      <c r="E131" s="150"/>
      <c r="F131" s="150"/>
      <c r="G131" s="150"/>
      <c r="H131" s="150"/>
      <c r="I131" s="150"/>
      <c r="J131" s="150"/>
      <c r="K131" s="150"/>
      <c r="L131" s="150"/>
      <c r="M131" s="150"/>
      <c r="N131" s="15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row>
    <row r="132" spans="1:201" x14ac:dyDescent="0.2">
      <c r="A132" s="150"/>
      <c r="B132" s="150"/>
      <c r="C132" s="150"/>
      <c r="D132" s="150"/>
      <c r="E132" s="150"/>
      <c r="F132" s="150"/>
      <c r="G132" s="150"/>
      <c r="H132" s="150"/>
      <c r="I132" s="150"/>
      <c r="J132" s="150"/>
      <c r="K132" s="150"/>
      <c r="L132" s="150"/>
      <c r="M132" s="150"/>
      <c r="N132" s="15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row>
    <row r="133" spans="1:201" x14ac:dyDescent="0.2">
      <c r="A133" s="150"/>
      <c r="B133" s="150"/>
      <c r="C133" s="150"/>
      <c r="D133" s="150"/>
      <c r="E133" s="150"/>
      <c r="F133" s="150"/>
      <c r="G133" s="150"/>
      <c r="H133" s="150"/>
      <c r="I133" s="150"/>
      <c r="J133" s="150"/>
      <c r="K133" s="150"/>
      <c r="L133" s="150"/>
      <c r="M133" s="150"/>
      <c r="N133" s="15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row>
    <row r="134" spans="1:201" x14ac:dyDescent="0.2">
      <c r="A134" s="150"/>
      <c r="B134" s="150"/>
      <c r="C134" s="150"/>
      <c r="D134" s="150"/>
      <c r="E134" s="150"/>
      <c r="F134" s="150"/>
      <c r="G134" s="150"/>
      <c r="H134" s="150"/>
      <c r="I134" s="150"/>
      <c r="J134" s="150"/>
      <c r="K134" s="150"/>
      <c r="L134" s="150"/>
      <c r="M134" s="150"/>
      <c r="N134" s="15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row>
    <row r="135" spans="1:201" x14ac:dyDescent="0.2">
      <c r="A135" s="150"/>
      <c r="B135" s="150"/>
      <c r="C135" s="150"/>
      <c r="D135" s="150"/>
      <c r="E135" s="150"/>
      <c r="F135" s="150"/>
      <c r="G135" s="150"/>
      <c r="H135" s="150"/>
      <c r="I135" s="150"/>
      <c r="J135" s="150"/>
      <c r="K135" s="150"/>
      <c r="L135" s="150"/>
      <c r="M135" s="150"/>
      <c r="N135" s="15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row>
    <row r="136" spans="1:201" x14ac:dyDescent="0.2">
      <c r="A136" s="150"/>
      <c r="B136" s="150"/>
      <c r="C136" s="150"/>
      <c r="D136" s="150"/>
      <c r="E136" s="150"/>
      <c r="F136" s="150"/>
      <c r="G136" s="150"/>
      <c r="H136" s="150"/>
      <c r="I136" s="150"/>
      <c r="J136" s="150"/>
      <c r="K136" s="150"/>
      <c r="L136" s="150"/>
      <c r="M136" s="150"/>
      <c r="N136" s="15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row>
    <row r="137" spans="1:201" x14ac:dyDescent="0.2">
      <c r="A137" s="150"/>
      <c r="B137" s="150"/>
      <c r="C137" s="150"/>
      <c r="D137" s="150"/>
      <c r="E137" s="150"/>
      <c r="F137" s="150"/>
      <c r="G137" s="150"/>
      <c r="H137" s="150"/>
      <c r="I137" s="150"/>
      <c r="J137" s="150"/>
      <c r="K137" s="150"/>
      <c r="L137" s="150"/>
      <c r="M137" s="150"/>
      <c r="N137" s="15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row>
    <row r="138" spans="1:201" x14ac:dyDescent="0.2">
      <c r="A138" s="150"/>
      <c r="B138" s="150"/>
      <c r="C138" s="150"/>
      <c r="D138" s="150"/>
      <c r="E138" s="150"/>
      <c r="F138" s="150"/>
      <c r="G138" s="150"/>
      <c r="H138" s="150"/>
      <c r="I138" s="150"/>
      <c r="J138" s="150"/>
      <c r="K138" s="150"/>
      <c r="L138" s="150"/>
      <c r="M138" s="150"/>
      <c r="N138" s="15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row>
    <row r="139" spans="1:201" x14ac:dyDescent="0.2">
      <c r="A139" s="150"/>
      <c r="B139" s="150"/>
      <c r="C139" s="150"/>
      <c r="D139" s="150"/>
      <c r="E139" s="150"/>
      <c r="F139" s="150"/>
      <c r="G139" s="150"/>
      <c r="H139" s="150"/>
      <c r="I139" s="150"/>
      <c r="J139" s="150"/>
      <c r="K139" s="150"/>
      <c r="L139" s="150"/>
      <c r="M139" s="150"/>
      <c r="N139" s="15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row>
    <row r="140" spans="1:201" x14ac:dyDescent="0.2">
      <c r="A140" s="150"/>
      <c r="B140" s="150"/>
      <c r="C140" s="150"/>
      <c r="D140" s="150"/>
      <c r="E140" s="150"/>
      <c r="F140" s="150"/>
      <c r="G140" s="150"/>
      <c r="H140" s="150"/>
      <c r="I140" s="150"/>
      <c r="J140" s="150"/>
      <c r="K140" s="150"/>
      <c r="L140" s="150"/>
      <c r="M140" s="150"/>
      <c r="N140" s="15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row>
    <row r="141" spans="1:201" x14ac:dyDescent="0.2">
      <c r="A141" s="150"/>
      <c r="B141" s="150"/>
      <c r="C141" s="150"/>
      <c r="D141" s="150"/>
      <c r="E141" s="150"/>
      <c r="F141" s="150"/>
      <c r="G141" s="150"/>
      <c r="H141" s="150"/>
      <c r="I141" s="150"/>
      <c r="J141" s="150"/>
      <c r="K141" s="150"/>
      <c r="L141" s="150"/>
      <c r="M141" s="150"/>
      <c r="N141" s="15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row>
    <row r="142" spans="1:201" x14ac:dyDescent="0.2">
      <c r="A142" s="150"/>
      <c r="B142" s="150"/>
      <c r="C142" s="150"/>
      <c r="D142" s="150"/>
      <c r="E142" s="150"/>
      <c r="F142" s="150"/>
      <c r="G142" s="150"/>
      <c r="H142" s="150"/>
      <c r="I142" s="150"/>
      <c r="J142" s="150"/>
      <c r="K142" s="150"/>
      <c r="L142" s="150"/>
      <c r="M142" s="150"/>
      <c r="N142" s="15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row>
    <row r="143" spans="1:201" x14ac:dyDescent="0.2">
      <c r="A143" s="150"/>
      <c r="B143" s="150"/>
      <c r="C143" s="150"/>
      <c r="D143" s="150"/>
      <c r="E143" s="150"/>
      <c r="F143" s="150"/>
      <c r="G143" s="150"/>
      <c r="H143" s="150"/>
      <c r="I143" s="150"/>
      <c r="J143" s="150"/>
      <c r="K143" s="150"/>
      <c r="L143" s="150"/>
      <c r="M143" s="150"/>
      <c r="N143" s="15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row>
    <row r="144" spans="1:201" x14ac:dyDescent="0.2">
      <c r="A144" s="150"/>
      <c r="B144" s="150"/>
      <c r="C144" s="150"/>
      <c r="D144" s="150"/>
      <c r="E144" s="150"/>
      <c r="F144" s="150"/>
      <c r="G144" s="150"/>
      <c r="H144" s="150"/>
      <c r="I144" s="150"/>
      <c r="J144" s="150"/>
      <c r="K144" s="150"/>
      <c r="L144" s="150"/>
      <c r="M144" s="150"/>
      <c r="N144" s="15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row>
    <row r="145" spans="1:201" x14ac:dyDescent="0.2">
      <c r="A145" s="150"/>
      <c r="B145" s="150"/>
      <c r="C145" s="150"/>
      <c r="D145" s="150"/>
      <c r="E145" s="150"/>
      <c r="F145" s="150"/>
      <c r="G145" s="150"/>
      <c r="H145" s="150"/>
      <c r="I145" s="150"/>
      <c r="J145" s="150"/>
      <c r="K145" s="150"/>
      <c r="L145" s="150"/>
      <c r="M145" s="150"/>
      <c r="N145" s="15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row>
    <row r="146" spans="1:201" x14ac:dyDescent="0.2">
      <c r="A146" s="150"/>
      <c r="B146" s="150"/>
      <c r="C146" s="150"/>
      <c r="D146" s="150"/>
      <c r="E146" s="150"/>
      <c r="F146" s="150"/>
      <c r="G146" s="150"/>
      <c r="H146" s="150"/>
      <c r="I146" s="150"/>
      <c r="J146" s="150"/>
      <c r="K146" s="150"/>
      <c r="L146" s="150"/>
      <c r="M146" s="150"/>
      <c r="N146" s="15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row>
    <row r="147" spans="1:201" x14ac:dyDescent="0.2">
      <c r="A147" s="150"/>
      <c r="B147" s="150"/>
      <c r="C147" s="150"/>
      <c r="D147" s="150"/>
      <c r="E147" s="150"/>
      <c r="F147" s="150"/>
      <c r="G147" s="150"/>
      <c r="H147" s="150"/>
      <c r="I147" s="150"/>
      <c r="J147" s="150"/>
      <c r="K147" s="150"/>
      <c r="L147" s="150"/>
      <c r="M147" s="150"/>
      <c r="N147" s="15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row>
    <row r="148" spans="1:201" x14ac:dyDescent="0.2">
      <c r="A148" s="150"/>
      <c r="B148" s="150"/>
      <c r="C148" s="150"/>
      <c r="D148" s="150"/>
      <c r="E148" s="150"/>
      <c r="F148" s="150"/>
      <c r="G148" s="150"/>
      <c r="H148" s="150"/>
      <c r="I148" s="150"/>
      <c r="J148" s="150"/>
      <c r="K148" s="150"/>
      <c r="L148" s="150"/>
      <c r="M148" s="150"/>
      <c r="N148" s="15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row>
    <row r="149" spans="1:201" x14ac:dyDescent="0.2">
      <c r="A149" s="150"/>
      <c r="B149" s="150"/>
      <c r="C149" s="150"/>
      <c r="D149" s="150"/>
      <c r="E149" s="150"/>
      <c r="F149" s="150"/>
      <c r="G149" s="150"/>
      <c r="H149" s="150"/>
      <c r="I149" s="150"/>
      <c r="J149" s="150"/>
      <c r="K149" s="150"/>
      <c r="L149" s="150"/>
      <c r="M149" s="150"/>
      <c r="N149" s="15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row>
    <row r="150" spans="1:201" x14ac:dyDescent="0.2">
      <c r="A150" s="150"/>
      <c r="B150" s="150"/>
      <c r="C150" s="150"/>
      <c r="D150" s="150"/>
      <c r="E150" s="150"/>
      <c r="F150" s="150"/>
      <c r="G150" s="150"/>
      <c r="H150" s="150"/>
      <c r="I150" s="150"/>
      <c r="J150" s="150"/>
      <c r="K150" s="150"/>
      <c r="L150" s="150"/>
      <c r="M150" s="150"/>
      <c r="N150" s="15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row>
    <row r="151" spans="1:201" x14ac:dyDescent="0.2">
      <c r="A151" s="150"/>
      <c r="B151" s="150"/>
      <c r="C151" s="150"/>
      <c r="D151" s="150"/>
      <c r="E151" s="150"/>
      <c r="F151" s="150"/>
      <c r="G151" s="150"/>
      <c r="H151" s="150"/>
      <c r="I151" s="150"/>
      <c r="J151" s="150"/>
      <c r="K151" s="150"/>
      <c r="L151" s="150"/>
      <c r="M151" s="150"/>
      <c r="N151" s="15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row>
    <row r="152" spans="1:201" x14ac:dyDescent="0.2">
      <c r="A152" s="150"/>
      <c r="B152" s="150"/>
      <c r="C152" s="150"/>
      <c r="D152" s="150"/>
      <c r="E152" s="150"/>
      <c r="F152" s="150"/>
      <c r="G152" s="150"/>
      <c r="H152" s="150"/>
      <c r="I152" s="150"/>
      <c r="J152" s="150"/>
      <c r="K152" s="150"/>
      <c r="L152" s="150"/>
      <c r="M152" s="150"/>
      <c r="N152" s="15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row>
    <row r="153" spans="1:201" x14ac:dyDescent="0.2">
      <c r="A153" s="150"/>
      <c r="B153" s="150"/>
      <c r="C153" s="150"/>
      <c r="D153" s="150"/>
      <c r="E153" s="150"/>
      <c r="F153" s="150"/>
      <c r="G153" s="150"/>
      <c r="H153" s="150"/>
      <c r="I153" s="150"/>
      <c r="J153" s="150"/>
      <c r="K153" s="150"/>
      <c r="L153" s="150"/>
      <c r="M153" s="150"/>
      <c r="N153" s="15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row>
    <row r="154" spans="1:201" x14ac:dyDescent="0.2">
      <c r="A154" s="150"/>
      <c r="B154" s="150"/>
      <c r="C154" s="150"/>
      <c r="D154" s="150"/>
      <c r="E154" s="150"/>
      <c r="F154" s="150"/>
      <c r="G154" s="150"/>
      <c r="H154" s="150"/>
      <c r="I154" s="150"/>
      <c r="J154" s="150"/>
      <c r="K154" s="150"/>
      <c r="L154" s="150"/>
      <c r="M154" s="150"/>
      <c r="N154" s="15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row>
    <row r="155" spans="1:201" x14ac:dyDescent="0.2">
      <c r="A155" s="150"/>
      <c r="B155" s="150"/>
      <c r="C155" s="150"/>
      <c r="D155" s="150"/>
      <c r="E155" s="150"/>
      <c r="F155" s="150"/>
      <c r="G155" s="150"/>
      <c r="H155" s="150"/>
      <c r="I155" s="150"/>
      <c r="J155" s="150"/>
      <c r="K155" s="150"/>
      <c r="L155" s="150"/>
      <c r="M155" s="150"/>
      <c r="N155" s="15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row>
    <row r="156" spans="1:201" x14ac:dyDescent="0.2">
      <c r="A156" s="150"/>
      <c r="B156" s="150"/>
      <c r="C156" s="150"/>
      <c r="D156" s="150"/>
      <c r="E156" s="150"/>
      <c r="F156" s="150"/>
      <c r="G156" s="150"/>
      <c r="H156" s="150"/>
      <c r="I156" s="150"/>
      <c r="J156" s="150"/>
      <c r="K156" s="150"/>
      <c r="L156" s="150"/>
      <c r="M156" s="150"/>
      <c r="N156" s="15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row>
    <row r="157" spans="1:201" x14ac:dyDescent="0.2">
      <c r="A157" s="150"/>
      <c r="B157" s="150"/>
      <c r="C157" s="150"/>
      <c r="D157" s="150"/>
      <c r="E157" s="150"/>
      <c r="F157" s="150"/>
      <c r="G157" s="150"/>
      <c r="H157" s="150"/>
      <c r="I157" s="150"/>
      <c r="J157" s="150"/>
      <c r="K157" s="150"/>
      <c r="L157" s="150"/>
      <c r="M157" s="150"/>
      <c r="N157" s="15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row>
    <row r="158" spans="1:201" x14ac:dyDescent="0.2">
      <c r="A158" s="150"/>
      <c r="B158" s="150"/>
      <c r="C158" s="150"/>
      <c r="D158" s="150"/>
      <c r="E158" s="150"/>
      <c r="F158" s="150"/>
      <c r="G158" s="150"/>
      <c r="H158" s="150"/>
      <c r="I158" s="150"/>
      <c r="J158" s="150"/>
      <c r="K158" s="150"/>
      <c r="L158" s="150"/>
      <c r="M158" s="150"/>
      <c r="N158" s="15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row>
    <row r="159" spans="1:201" x14ac:dyDescent="0.2">
      <c r="A159" s="150"/>
      <c r="B159" s="150"/>
      <c r="C159" s="150"/>
      <c r="D159" s="150"/>
      <c r="E159" s="150"/>
      <c r="F159" s="150"/>
      <c r="G159" s="150"/>
      <c r="H159" s="150"/>
      <c r="I159" s="150"/>
      <c r="J159" s="150"/>
      <c r="K159" s="150"/>
      <c r="L159" s="150"/>
      <c r="M159" s="150"/>
      <c r="N159" s="15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row>
    <row r="160" spans="1:201" x14ac:dyDescent="0.2">
      <c r="A160" s="150"/>
      <c r="B160" s="150"/>
      <c r="C160" s="150"/>
      <c r="D160" s="150"/>
      <c r="E160" s="150"/>
      <c r="F160" s="150"/>
      <c r="G160" s="150"/>
      <c r="H160" s="150"/>
      <c r="I160" s="150"/>
      <c r="J160" s="150"/>
      <c r="K160" s="150"/>
      <c r="L160" s="150"/>
      <c r="M160" s="150"/>
      <c r="N160" s="15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row>
    <row r="161" spans="1:201" x14ac:dyDescent="0.2">
      <c r="A161" s="150"/>
      <c r="B161" s="150"/>
      <c r="C161" s="150"/>
      <c r="D161" s="150"/>
      <c r="E161" s="150"/>
      <c r="F161" s="150"/>
      <c r="G161" s="150"/>
      <c r="H161" s="150"/>
      <c r="I161" s="150"/>
      <c r="J161" s="150"/>
      <c r="K161" s="150"/>
      <c r="L161" s="150"/>
      <c r="M161" s="150"/>
      <c r="N161" s="15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row>
    <row r="162" spans="1:201" x14ac:dyDescent="0.2">
      <c r="A162" s="150"/>
      <c r="B162" s="150"/>
      <c r="C162" s="150"/>
      <c r="D162" s="150"/>
      <c r="E162" s="150"/>
      <c r="F162" s="150"/>
      <c r="G162" s="150"/>
      <c r="H162" s="150"/>
      <c r="I162" s="150"/>
      <c r="J162" s="150"/>
      <c r="K162" s="150"/>
      <c r="L162" s="150"/>
      <c r="M162" s="150"/>
      <c r="N162" s="15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row>
    <row r="163" spans="1:201" x14ac:dyDescent="0.2">
      <c r="A163" s="150"/>
      <c r="B163" s="150"/>
      <c r="C163" s="150"/>
      <c r="D163" s="150"/>
      <c r="E163" s="150"/>
      <c r="F163" s="150"/>
      <c r="G163" s="150"/>
      <c r="H163" s="150"/>
      <c r="I163" s="150"/>
      <c r="J163" s="150"/>
      <c r="K163" s="150"/>
      <c r="L163" s="150"/>
      <c r="M163" s="150"/>
      <c r="N163" s="15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row>
    <row r="164" spans="1:201" x14ac:dyDescent="0.2">
      <c r="A164" s="150"/>
      <c r="B164" s="150"/>
      <c r="C164" s="150"/>
      <c r="D164" s="150"/>
      <c r="E164" s="150"/>
      <c r="F164" s="150"/>
      <c r="G164" s="150"/>
      <c r="H164" s="150"/>
      <c r="I164" s="150"/>
      <c r="J164" s="150"/>
      <c r="K164" s="150"/>
      <c r="L164" s="150"/>
      <c r="M164" s="150"/>
      <c r="N164" s="15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row>
    <row r="165" spans="1:201" x14ac:dyDescent="0.2">
      <c r="A165" s="150"/>
      <c r="B165" s="150"/>
      <c r="C165" s="150"/>
      <c r="D165" s="150"/>
      <c r="E165" s="150"/>
      <c r="F165" s="150"/>
      <c r="G165" s="150"/>
      <c r="H165" s="150"/>
      <c r="I165" s="150"/>
      <c r="J165" s="150"/>
      <c r="K165" s="150"/>
      <c r="L165" s="150"/>
      <c r="M165" s="150"/>
      <c r="N165" s="15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row>
    <row r="166" spans="1:201" x14ac:dyDescent="0.2">
      <c r="A166" s="150"/>
      <c r="B166" s="150"/>
      <c r="C166" s="150"/>
      <c r="D166" s="150"/>
      <c r="E166" s="150"/>
      <c r="F166" s="150"/>
      <c r="G166" s="150"/>
      <c r="H166" s="150"/>
      <c r="I166" s="150"/>
      <c r="J166" s="150"/>
      <c r="K166" s="150"/>
      <c r="L166" s="150"/>
      <c r="M166" s="150"/>
      <c r="N166" s="15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row>
    <row r="167" spans="1:201" x14ac:dyDescent="0.2">
      <c r="A167" s="150"/>
      <c r="B167" s="150"/>
      <c r="C167" s="150"/>
      <c r="D167" s="150"/>
      <c r="E167" s="150"/>
      <c r="F167" s="150"/>
      <c r="G167" s="150"/>
      <c r="H167" s="150"/>
      <c r="I167" s="150"/>
      <c r="J167" s="150"/>
      <c r="K167" s="150"/>
      <c r="L167" s="150"/>
      <c r="M167" s="150"/>
      <c r="N167" s="15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row>
    <row r="168" spans="1:201" x14ac:dyDescent="0.2">
      <c r="A168" s="150"/>
      <c r="B168" s="150"/>
      <c r="C168" s="150"/>
      <c r="D168" s="150"/>
      <c r="E168" s="150"/>
      <c r="F168" s="150"/>
      <c r="G168" s="150"/>
      <c r="H168" s="150"/>
      <c r="I168" s="150"/>
      <c r="J168" s="150"/>
      <c r="K168" s="150"/>
      <c r="L168" s="150"/>
      <c r="M168" s="150"/>
      <c r="N168" s="15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row>
    <row r="169" spans="1:201" x14ac:dyDescent="0.2">
      <c r="A169" s="150"/>
      <c r="B169" s="150"/>
      <c r="C169" s="150"/>
      <c r="D169" s="150"/>
      <c r="E169" s="150"/>
      <c r="F169" s="150"/>
      <c r="G169" s="150"/>
      <c r="H169" s="150"/>
      <c r="I169" s="150"/>
      <c r="J169" s="150"/>
      <c r="K169" s="150"/>
      <c r="L169" s="150"/>
      <c r="M169" s="150"/>
      <c r="N169" s="15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row>
    <row r="170" spans="1:201" x14ac:dyDescent="0.2">
      <c r="A170" s="150"/>
      <c r="B170" s="150"/>
      <c r="C170" s="150"/>
      <c r="D170" s="150"/>
      <c r="E170" s="150"/>
      <c r="F170" s="150"/>
      <c r="G170" s="150"/>
      <c r="H170" s="150"/>
      <c r="I170" s="150"/>
      <c r="J170" s="150"/>
      <c r="K170" s="150"/>
      <c r="L170" s="150"/>
      <c r="M170" s="150"/>
      <c r="N170" s="15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row>
    <row r="171" spans="1:201" x14ac:dyDescent="0.2">
      <c r="A171" s="150"/>
      <c r="B171" s="150"/>
      <c r="C171" s="150"/>
      <c r="D171" s="150"/>
      <c r="E171" s="150"/>
      <c r="F171" s="150"/>
      <c r="G171" s="150"/>
      <c r="H171" s="150"/>
      <c r="I171" s="150"/>
      <c r="J171" s="150"/>
      <c r="K171" s="150"/>
      <c r="L171" s="150"/>
      <c r="M171" s="150"/>
      <c r="N171" s="15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row>
    <row r="172" spans="1:201" x14ac:dyDescent="0.2">
      <c r="A172" s="150"/>
      <c r="B172" s="150"/>
      <c r="C172" s="150"/>
      <c r="D172" s="150"/>
      <c r="E172" s="150"/>
      <c r="F172" s="150"/>
      <c r="G172" s="150"/>
      <c r="H172" s="150"/>
      <c r="I172" s="150"/>
      <c r="J172" s="150"/>
      <c r="K172" s="150"/>
      <c r="L172" s="150"/>
      <c r="M172" s="150"/>
      <c r="N172" s="15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row>
    <row r="173" spans="1:201" x14ac:dyDescent="0.2">
      <c r="A173" s="150"/>
      <c r="B173" s="150"/>
      <c r="C173" s="150"/>
      <c r="D173" s="150"/>
      <c r="E173" s="150"/>
      <c r="F173" s="150"/>
      <c r="G173" s="150"/>
      <c r="H173" s="150"/>
      <c r="I173" s="150"/>
      <c r="J173" s="150"/>
      <c r="K173" s="150"/>
      <c r="L173" s="150"/>
      <c r="M173" s="150"/>
      <c r="N173" s="15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row>
    <row r="174" spans="1:201" x14ac:dyDescent="0.2">
      <c r="A174" s="150"/>
      <c r="B174" s="150"/>
      <c r="C174" s="150"/>
      <c r="D174" s="150"/>
      <c r="E174" s="150"/>
      <c r="F174" s="150"/>
      <c r="G174" s="150"/>
      <c r="H174" s="150"/>
      <c r="I174" s="150"/>
      <c r="J174" s="150"/>
      <c r="K174" s="150"/>
      <c r="L174" s="150"/>
      <c r="M174" s="150"/>
      <c r="N174" s="15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row>
    <row r="175" spans="1:201" x14ac:dyDescent="0.2">
      <c r="A175" s="150"/>
      <c r="B175" s="150"/>
      <c r="C175" s="150"/>
      <c r="D175" s="150"/>
      <c r="E175" s="150"/>
      <c r="F175" s="150"/>
      <c r="G175" s="150"/>
      <c r="H175" s="150"/>
      <c r="I175" s="150"/>
      <c r="J175" s="150"/>
      <c r="K175" s="150"/>
      <c r="L175" s="150"/>
      <c r="M175" s="150"/>
      <c r="N175" s="15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row>
    <row r="176" spans="1:201" x14ac:dyDescent="0.2">
      <c r="A176" s="150"/>
      <c r="B176" s="150"/>
      <c r="C176" s="150"/>
      <c r="D176" s="150"/>
      <c r="E176" s="150"/>
      <c r="F176" s="150"/>
      <c r="G176" s="150"/>
      <c r="H176" s="150"/>
      <c r="I176" s="150"/>
      <c r="J176" s="150"/>
      <c r="K176" s="150"/>
      <c r="L176" s="150"/>
      <c r="M176" s="150"/>
      <c r="N176" s="15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row>
    <row r="177" spans="1:201" x14ac:dyDescent="0.2">
      <c r="A177" s="150"/>
      <c r="B177" s="150"/>
      <c r="C177" s="150"/>
      <c r="D177" s="150"/>
      <c r="E177" s="150"/>
      <c r="F177" s="150"/>
      <c r="G177" s="150"/>
      <c r="H177" s="150"/>
      <c r="I177" s="150"/>
      <c r="J177" s="150"/>
      <c r="K177" s="150"/>
      <c r="L177" s="150"/>
      <c r="M177" s="150"/>
      <c r="N177" s="15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row>
    <row r="178" spans="1:201" x14ac:dyDescent="0.2">
      <c r="A178" s="150"/>
      <c r="B178" s="150"/>
      <c r="C178" s="150"/>
      <c r="D178" s="150"/>
      <c r="E178" s="150"/>
      <c r="F178" s="150"/>
      <c r="G178" s="150"/>
      <c r="H178" s="150"/>
      <c r="I178" s="150"/>
      <c r="J178" s="150"/>
      <c r="K178" s="150"/>
      <c r="L178" s="150"/>
      <c r="M178" s="150"/>
      <c r="N178" s="15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row>
    <row r="179" spans="1:201" x14ac:dyDescent="0.2">
      <c r="A179" s="150"/>
      <c r="B179" s="150"/>
      <c r="C179" s="150"/>
      <c r="D179" s="150"/>
      <c r="E179" s="150"/>
      <c r="F179" s="150"/>
      <c r="G179" s="150"/>
      <c r="H179" s="150"/>
      <c r="I179" s="150"/>
      <c r="J179" s="150"/>
      <c r="K179" s="150"/>
      <c r="L179" s="150"/>
      <c r="M179" s="150"/>
      <c r="N179" s="15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row>
    <row r="180" spans="1:201" x14ac:dyDescent="0.2">
      <c r="A180" s="150"/>
      <c r="B180" s="150"/>
      <c r="C180" s="150"/>
      <c r="D180" s="150"/>
      <c r="E180" s="150"/>
      <c r="F180" s="150"/>
      <c r="G180" s="150"/>
      <c r="H180" s="150"/>
      <c r="I180" s="150"/>
      <c r="J180" s="150"/>
      <c r="K180" s="150"/>
      <c r="L180" s="150"/>
      <c r="M180" s="150"/>
      <c r="N180" s="15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row>
    <row r="181" spans="1:201" x14ac:dyDescent="0.2">
      <c r="A181" s="150"/>
      <c r="B181" s="150"/>
      <c r="C181" s="150"/>
      <c r="D181" s="150"/>
      <c r="E181" s="150"/>
      <c r="F181" s="150"/>
      <c r="G181" s="150"/>
      <c r="H181" s="150"/>
      <c r="I181" s="150"/>
      <c r="J181" s="150"/>
      <c r="K181" s="150"/>
      <c r="L181" s="150"/>
      <c r="M181" s="150"/>
      <c r="N181" s="15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row>
    <row r="182" spans="1:201" x14ac:dyDescent="0.2">
      <c r="A182" s="150"/>
      <c r="B182" s="150"/>
      <c r="C182" s="150"/>
      <c r="D182" s="150"/>
      <c r="E182" s="150"/>
      <c r="F182" s="150"/>
      <c r="G182" s="150"/>
      <c r="H182" s="150"/>
      <c r="I182" s="150"/>
      <c r="J182" s="150"/>
      <c r="K182" s="150"/>
      <c r="L182" s="150"/>
      <c r="M182" s="150"/>
      <c r="N182" s="15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row>
    <row r="183" spans="1:201" x14ac:dyDescent="0.2">
      <c r="A183" s="150"/>
      <c r="B183" s="150"/>
      <c r="C183" s="150"/>
      <c r="D183" s="150"/>
      <c r="E183" s="150"/>
      <c r="F183" s="150"/>
      <c r="G183" s="150"/>
      <c r="H183" s="150"/>
      <c r="I183" s="150"/>
      <c r="J183" s="150"/>
      <c r="K183" s="150"/>
      <c r="L183" s="150"/>
      <c r="M183" s="150"/>
      <c r="N183" s="15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row>
    <row r="184" spans="1:201" x14ac:dyDescent="0.2">
      <c r="A184" s="150"/>
      <c r="B184" s="150"/>
      <c r="C184" s="150"/>
      <c r="D184" s="150"/>
      <c r="E184" s="150"/>
      <c r="F184" s="150"/>
      <c r="G184" s="150"/>
      <c r="H184" s="150"/>
      <c r="I184" s="150"/>
      <c r="J184" s="150"/>
      <c r="K184" s="150"/>
      <c r="L184" s="150"/>
      <c r="M184" s="150"/>
      <c r="N184" s="15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row>
    <row r="185" spans="1:201" x14ac:dyDescent="0.2">
      <c r="A185" s="150"/>
      <c r="B185" s="150"/>
      <c r="C185" s="150"/>
      <c r="D185" s="150"/>
      <c r="E185" s="150"/>
      <c r="F185" s="150"/>
      <c r="G185" s="150"/>
      <c r="H185" s="150"/>
      <c r="I185" s="150"/>
      <c r="J185" s="150"/>
      <c r="K185" s="150"/>
      <c r="L185" s="150"/>
      <c r="M185" s="150"/>
      <c r="N185" s="15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row>
    <row r="186" spans="1:201" x14ac:dyDescent="0.2">
      <c r="A186" s="150"/>
      <c r="B186" s="150"/>
      <c r="C186" s="150"/>
      <c r="D186" s="150"/>
      <c r="E186" s="150"/>
      <c r="F186" s="150"/>
      <c r="G186" s="150"/>
      <c r="H186" s="150"/>
      <c r="I186" s="150"/>
      <c r="J186" s="150"/>
      <c r="K186" s="150"/>
      <c r="L186" s="150"/>
      <c r="M186" s="150"/>
      <c r="N186" s="15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row>
    <row r="187" spans="1:201" x14ac:dyDescent="0.2">
      <c r="A187" s="150"/>
      <c r="B187" s="150"/>
      <c r="C187" s="150"/>
      <c r="D187" s="150"/>
      <c r="E187" s="150"/>
      <c r="F187" s="150"/>
      <c r="G187" s="150"/>
      <c r="H187" s="150"/>
      <c r="I187" s="150"/>
      <c r="J187" s="150"/>
      <c r="K187" s="150"/>
      <c r="L187" s="150"/>
      <c r="M187" s="150"/>
      <c r="N187" s="15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row>
    <row r="188" spans="1:201" x14ac:dyDescent="0.2">
      <c r="A188" s="150"/>
      <c r="B188" s="150"/>
      <c r="C188" s="150"/>
      <c r="D188" s="150"/>
      <c r="E188" s="150"/>
      <c r="F188" s="150"/>
      <c r="G188" s="150"/>
      <c r="H188" s="150"/>
      <c r="I188" s="150"/>
      <c r="J188" s="150"/>
      <c r="K188" s="150"/>
      <c r="L188" s="150"/>
      <c r="M188" s="150"/>
      <c r="N188" s="15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row>
    <row r="189" spans="1:201" x14ac:dyDescent="0.2">
      <c r="A189" s="150"/>
      <c r="B189" s="150"/>
      <c r="C189" s="150"/>
      <c r="D189" s="150"/>
      <c r="E189" s="150"/>
      <c r="F189" s="150"/>
      <c r="G189" s="150"/>
      <c r="H189" s="150"/>
      <c r="I189" s="150"/>
      <c r="J189" s="150"/>
      <c r="K189" s="150"/>
      <c r="L189" s="150"/>
      <c r="M189" s="150"/>
      <c r="N189" s="15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row>
    <row r="190" spans="1:201" x14ac:dyDescent="0.2">
      <c r="A190" s="150"/>
      <c r="B190" s="150"/>
      <c r="C190" s="150"/>
      <c r="D190" s="150"/>
      <c r="E190" s="150"/>
      <c r="F190" s="150"/>
      <c r="G190" s="150"/>
      <c r="H190" s="150"/>
      <c r="I190" s="150"/>
      <c r="J190" s="150"/>
      <c r="K190" s="150"/>
      <c r="L190" s="150"/>
      <c r="M190" s="150"/>
      <c r="N190" s="15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row>
    <row r="191" spans="1:201" x14ac:dyDescent="0.2">
      <c r="A191" s="150"/>
      <c r="B191" s="150"/>
      <c r="C191" s="150"/>
      <c r="D191" s="150"/>
      <c r="E191" s="150"/>
      <c r="F191" s="150"/>
      <c r="G191" s="150"/>
      <c r="H191" s="150"/>
      <c r="I191" s="150"/>
      <c r="J191" s="150"/>
      <c r="K191" s="150"/>
      <c r="L191" s="150"/>
      <c r="M191" s="150"/>
      <c r="N191" s="15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row>
    <row r="192" spans="1:201" x14ac:dyDescent="0.2">
      <c r="A192" s="150"/>
      <c r="B192" s="150"/>
      <c r="C192" s="150"/>
      <c r="D192" s="150"/>
      <c r="E192" s="150"/>
      <c r="F192" s="150"/>
      <c r="G192" s="150"/>
      <c r="H192" s="150"/>
      <c r="I192" s="150"/>
      <c r="J192" s="150"/>
      <c r="K192" s="150"/>
      <c r="L192" s="150"/>
      <c r="M192" s="150"/>
      <c r="N192" s="15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row>
    <row r="193" spans="1:201" x14ac:dyDescent="0.2">
      <c r="A193" s="150"/>
      <c r="B193" s="150"/>
      <c r="C193" s="150"/>
      <c r="D193" s="150"/>
      <c r="E193" s="150"/>
      <c r="F193" s="150"/>
      <c r="G193" s="150"/>
      <c r="H193" s="150"/>
      <c r="I193" s="150"/>
      <c r="J193" s="150"/>
      <c r="K193" s="150"/>
      <c r="L193" s="150"/>
      <c r="M193" s="150"/>
      <c r="N193" s="15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row>
    <row r="194" spans="1:201" x14ac:dyDescent="0.2">
      <c r="A194" s="150"/>
      <c r="B194" s="150"/>
      <c r="C194" s="150"/>
      <c r="D194" s="150"/>
      <c r="E194" s="150"/>
      <c r="F194" s="150"/>
      <c r="G194" s="150"/>
      <c r="H194" s="150"/>
      <c r="I194" s="150"/>
      <c r="J194" s="150"/>
      <c r="K194" s="150"/>
      <c r="L194" s="150"/>
      <c r="M194" s="150"/>
      <c r="N194" s="15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row>
    <row r="195" spans="1:201" x14ac:dyDescent="0.2">
      <c r="A195" s="150"/>
      <c r="B195" s="150"/>
      <c r="C195" s="150"/>
      <c r="D195" s="150"/>
      <c r="E195" s="150"/>
      <c r="F195" s="150"/>
      <c r="G195" s="150"/>
      <c r="H195" s="150"/>
      <c r="I195" s="150"/>
      <c r="J195" s="150"/>
      <c r="K195" s="150"/>
      <c r="L195" s="150"/>
      <c r="M195" s="150"/>
      <c r="N195" s="15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row>
    <row r="196" spans="1:201" x14ac:dyDescent="0.2">
      <c r="A196" s="150"/>
      <c r="B196" s="150"/>
      <c r="C196" s="150"/>
      <c r="D196" s="150"/>
      <c r="E196" s="150"/>
      <c r="F196" s="150"/>
      <c r="G196" s="150"/>
      <c r="H196" s="150"/>
      <c r="I196" s="150"/>
      <c r="J196" s="150"/>
      <c r="K196" s="150"/>
      <c r="L196" s="150"/>
      <c r="M196" s="150"/>
      <c r="N196" s="15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row>
    <row r="197" spans="1:201" x14ac:dyDescent="0.2">
      <c r="A197" s="150"/>
      <c r="B197" s="150"/>
      <c r="C197" s="150"/>
      <c r="D197" s="150"/>
      <c r="E197" s="150"/>
      <c r="F197" s="150"/>
      <c r="G197" s="150"/>
      <c r="H197" s="150"/>
      <c r="I197" s="150"/>
      <c r="J197" s="150"/>
      <c r="K197" s="150"/>
      <c r="L197" s="150"/>
      <c r="M197" s="150"/>
      <c r="N197" s="15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row>
    <row r="198" spans="1:201" x14ac:dyDescent="0.2">
      <c r="A198" s="150"/>
      <c r="B198" s="150"/>
      <c r="C198" s="150"/>
      <c r="D198" s="150"/>
      <c r="E198" s="150"/>
      <c r="F198" s="150"/>
      <c r="G198" s="150"/>
      <c r="H198" s="150"/>
      <c r="I198" s="150"/>
      <c r="J198" s="150"/>
      <c r="K198" s="150"/>
      <c r="L198" s="150"/>
      <c r="M198" s="150"/>
      <c r="N198" s="15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row>
    <row r="199" spans="1:201" x14ac:dyDescent="0.2">
      <c r="A199" s="150"/>
      <c r="B199" s="150"/>
      <c r="C199" s="150"/>
      <c r="D199" s="150"/>
      <c r="E199" s="150"/>
      <c r="F199" s="150"/>
      <c r="G199" s="150"/>
      <c r="H199" s="150"/>
      <c r="I199" s="150"/>
      <c r="J199" s="150"/>
      <c r="K199" s="150"/>
      <c r="L199" s="150"/>
      <c r="M199" s="150"/>
      <c r="N199" s="15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row>
    <row r="200" spans="1:201" x14ac:dyDescent="0.2">
      <c r="A200" s="150"/>
      <c r="B200" s="150"/>
      <c r="C200" s="150"/>
      <c r="D200" s="150"/>
      <c r="E200" s="150"/>
      <c r="F200" s="150"/>
      <c r="G200" s="150"/>
      <c r="H200" s="150"/>
      <c r="I200" s="150"/>
      <c r="J200" s="150"/>
      <c r="K200" s="150"/>
      <c r="L200" s="150"/>
      <c r="M200" s="150"/>
      <c r="N200" s="15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row>
    <row r="201" spans="1:201" x14ac:dyDescent="0.2">
      <c r="A201" s="150"/>
      <c r="B201" s="150"/>
      <c r="C201" s="150"/>
      <c r="D201" s="150"/>
      <c r="E201" s="150"/>
      <c r="F201" s="150"/>
      <c r="G201" s="150"/>
      <c r="H201" s="150"/>
      <c r="I201" s="150"/>
      <c r="J201" s="150"/>
      <c r="K201" s="150"/>
      <c r="L201" s="150"/>
      <c r="M201" s="150"/>
      <c r="N201" s="15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row>
    <row r="202" spans="1:201" x14ac:dyDescent="0.2">
      <c r="A202" s="150"/>
      <c r="B202" s="150"/>
      <c r="C202" s="150"/>
      <c r="D202" s="150"/>
      <c r="E202" s="150"/>
      <c r="F202" s="150"/>
      <c r="G202" s="150"/>
      <c r="H202" s="150"/>
      <c r="I202" s="150"/>
      <c r="J202" s="150"/>
      <c r="K202" s="150"/>
      <c r="L202" s="150"/>
      <c r="M202" s="150"/>
      <c r="N202" s="15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row>
    <row r="203" spans="1:201" x14ac:dyDescent="0.2">
      <c r="A203" s="150"/>
      <c r="B203" s="150"/>
      <c r="C203" s="150"/>
      <c r="D203" s="150"/>
      <c r="E203" s="150"/>
      <c r="F203" s="150"/>
      <c r="G203" s="150"/>
      <c r="H203" s="150"/>
      <c r="I203" s="150"/>
      <c r="J203" s="150"/>
      <c r="K203" s="150"/>
      <c r="L203" s="150"/>
      <c r="M203" s="150"/>
      <c r="N203" s="15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row>
    <row r="204" spans="1:201" x14ac:dyDescent="0.2">
      <c r="A204" s="150"/>
      <c r="B204" s="150"/>
      <c r="C204" s="150"/>
      <c r="D204" s="150"/>
      <c r="E204" s="150"/>
      <c r="F204" s="150"/>
      <c r="G204" s="150"/>
      <c r="H204" s="150"/>
      <c r="I204" s="150"/>
      <c r="J204" s="150"/>
      <c r="K204" s="150"/>
      <c r="L204" s="150"/>
      <c r="M204" s="150"/>
      <c r="N204" s="15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row>
    <row r="205" spans="1:201" x14ac:dyDescent="0.2">
      <c r="A205" s="150"/>
      <c r="B205" s="150"/>
      <c r="C205" s="150"/>
      <c r="D205" s="150"/>
      <c r="E205" s="150"/>
      <c r="F205" s="150"/>
      <c r="G205" s="150"/>
      <c r="H205" s="150"/>
      <c r="I205" s="150"/>
      <c r="J205" s="150"/>
      <c r="K205" s="150"/>
      <c r="L205" s="150"/>
      <c r="M205" s="150"/>
      <c r="N205" s="15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row>
    <row r="206" spans="1:201" x14ac:dyDescent="0.2">
      <c r="A206" s="150"/>
      <c r="B206" s="150"/>
      <c r="C206" s="150"/>
      <c r="D206" s="150"/>
      <c r="E206" s="150"/>
      <c r="F206" s="150"/>
      <c r="G206" s="150"/>
      <c r="H206" s="150"/>
      <c r="I206" s="150"/>
      <c r="J206" s="150"/>
      <c r="K206" s="150"/>
      <c r="L206" s="150"/>
      <c r="M206" s="150"/>
      <c r="N206" s="15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row>
    <row r="207" spans="1:201" x14ac:dyDescent="0.2">
      <c r="A207" s="150"/>
      <c r="B207" s="150"/>
      <c r="C207" s="150"/>
      <c r="D207" s="150"/>
      <c r="E207" s="150"/>
      <c r="F207" s="150"/>
      <c r="G207" s="150"/>
      <c r="H207" s="150"/>
      <c r="I207" s="150"/>
      <c r="J207" s="150"/>
      <c r="K207" s="150"/>
      <c r="L207" s="150"/>
      <c r="M207" s="150"/>
      <c r="N207" s="15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row>
    <row r="208" spans="1:201" x14ac:dyDescent="0.2">
      <c r="A208" s="150"/>
      <c r="B208" s="150"/>
      <c r="C208" s="150"/>
      <c r="D208" s="150"/>
      <c r="E208" s="150"/>
      <c r="F208" s="150"/>
      <c r="G208" s="150"/>
      <c r="H208" s="150"/>
      <c r="I208" s="150"/>
      <c r="J208" s="150"/>
      <c r="K208" s="150"/>
      <c r="L208" s="150"/>
      <c r="M208" s="150"/>
      <c r="N208" s="15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row>
    <row r="209" spans="1:201" x14ac:dyDescent="0.2">
      <c r="A209" s="150"/>
      <c r="B209" s="150"/>
      <c r="C209" s="150"/>
      <c r="D209" s="150"/>
      <c r="E209" s="150"/>
      <c r="F209" s="150"/>
      <c r="G209" s="150"/>
      <c r="H209" s="150"/>
      <c r="I209" s="150"/>
      <c r="J209" s="150"/>
      <c r="K209" s="150"/>
      <c r="L209" s="150"/>
      <c r="M209" s="150"/>
      <c r="N209" s="15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row>
    <row r="210" spans="1:201" x14ac:dyDescent="0.2">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row>
    <row r="211" spans="1:201" x14ac:dyDescent="0.2">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row>
    <row r="212" spans="1:201" x14ac:dyDescent="0.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row>
    <row r="213" spans="1:201"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row>
    <row r="214" spans="1:201" x14ac:dyDescent="0.2">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row>
    <row r="215" spans="1:201" x14ac:dyDescent="0.2">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row>
    <row r="216" spans="1:201" x14ac:dyDescent="0.2">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row>
    <row r="217" spans="1:201"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row>
    <row r="218" spans="1:201" x14ac:dyDescent="0.2">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row>
    <row r="219" spans="1:201" x14ac:dyDescent="0.2">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row>
    <row r="220" spans="1:201" x14ac:dyDescent="0.2">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row>
    <row r="221" spans="1:201" x14ac:dyDescent="0.2">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row>
    <row r="222" spans="1:201" x14ac:dyDescent="0.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row>
    <row r="223" spans="1:201" x14ac:dyDescent="0.2">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row>
    <row r="224" spans="1:201" x14ac:dyDescent="0.2">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row>
    <row r="225" spans="1:201" x14ac:dyDescent="0.2">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row>
    <row r="226" spans="1:201" x14ac:dyDescent="0.2">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row>
    <row r="227" spans="1:201" x14ac:dyDescent="0.2">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row>
    <row r="228" spans="1:201" x14ac:dyDescent="0.2">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row>
    <row r="229" spans="1:201" x14ac:dyDescent="0.2">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row>
    <row r="230" spans="1:201" x14ac:dyDescent="0.2">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row>
    <row r="231" spans="1:201" x14ac:dyDescent="0.2">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row>
    <row r="232" spans="1:201" x14ac:dyDescent="0.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row>
    <row r="233" spans="1:201" x14ac:dyDescent="0.2">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row>
    <row r="234" spans="1:201" x14ac:dyDescent="0.2">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row>
    <row r="235" spans="1:201" x14ac:dyDescent="0.2">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row>
    <row r="236" spans="1:201" x14ac:dyDescent="0.2">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row>
    <row r="237" spans="1:201" x14ac:dyDescent="0.2">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row>
    <row r="238" spans="1:201" x14ac:dyDescent="0.2">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row>
    <row r="239" spans="1:201" x14ac:dyDescent="0.2">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row>
    <row r="240" spans="1:201" x14ac:dyDescent="0.2">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row>
    <row r="241" spans="1:201" x14ac:dyDescent="0.2">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row>
    <row r="242" spans="1:201" x14ac:dyDescent="0.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row>
    <row r="243" spans="1:201" x14ac:dyDescent="0.2">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row>
    <row r="244" spans="1:201" x14ac:dyDescent="0.2">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row>
    <row r="245" spans="1:201" x14ac:dyDescent="0.2">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row>
    <row r="246" spans="1:201" x14ac:dyDescent="0.2">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row>
    <row r="247" spans="1:201" x14ac:dyDescent="0.2">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row>
    <row r="248" spans="1:201" x14ac:dyDescent="0.2">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row>
    <row r="249" spans="1:201" x14ac:dyDescent="0.2">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row>
    <row r="250" spans="1:201" x14ac:dyDescent="0.2">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row>
    <row r="251" spans="1:201" x14ac:dyDescent="0.2">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row>
    <row r="252" spans="1:201" x14ac:dyDescent="0.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row>
    <row r="253" spans="1:201" x14ac:dyDescent="0.2">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row>
    <row r="254" spans="1:20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row>
    <row r="255" spans="1:201" x14ac:dyDescent="0.2">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row>
    <row r="256" spans="1:201" x14ac:dyDescent="0.2">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row>
    <row r="257" spans="1:201" x14ac:dyDescent="0.2">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row>
    <row r="258" spans="1:201" x14ac:dyDescent="0.2">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row>
    <row r="259" spans="1:201"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row>
    <row r="260" spans="1:201" x14ac:dyDescent="0.2">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row>
    <row r="261" spans="1:201" x14ac:dyDescent="0.2">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row>
    <row r="262" spans="1:201"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row>
    <row r="263" spans="1:201" x14ac:dyDescent="0.2">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row>
    <row r="264" spans="1:201" x14ac:dyDescent="0.2">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row>
    <row r="265" spans="1:201" x14ac:dyDescent="0.2">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row>
    <row r="266" spans="1:201" x14ac:dyDescent="0.2">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row>
    <row r="267" spans="1:201" x14ac:dyDescent="0.2">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row>
    <row r="268" spans="1:201" x14ac:dyDescent="0.2">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row>
    <row r="269" spans="1:201" x14ac:dyDescent="0.2">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row>
    <row r="270" spans="1:201" x14ac:dyDescent="0.2">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row>
    <row r="271" spans="1:201" x14ac:dyDescent="0.2">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row>
    <row r="272" spans="1:201" x14ac:dyDescent="0.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row>
    <row r="273" spans="1:201" x14ac:dyDescent="0.2">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row>
    <row r="274" spans="1:201" x14ac:dyDescent="0.2">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row>
    <row r="275" spans="1:20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row>
    <row r="276" spans="1:201" x14ac:dyDescent="0.2">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row>
    <row r="277" spans="1:201" x14ac:dyDescent="0.2">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row>
    <row r="278" spans="1:201" x14ac:dyDescent="0.2">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row>
    <row r="279" spans="1:201" x14ac:dyDescent="0.2">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row>
    <row r="280" spans="1:201" x14ac:dyDescent="0.2">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row>
    <row r="281" spans="1:201" x14ac:dyDescent="0.2">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row>
    <row r="282" spans="1:201" x14ac:dyDescent="0.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row>
    <row r="283" spans="1:201" x14ac:dyDescent="0.2">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row>
    <row r="284" spans="1:201" x14ac:dyDescent="0.2">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row>
    <row r="285" spans="1:201" x14ac:dyDescent="0.2">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row>
    <row r="286" spans="1:201" x14ac:dyDescent="0.2">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row>
    <row r="287" spans="1:201" x14ac:dyDescent="0.2">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row>
    <row r="288" spans="1:201" x14ac:dyDescent="0.2">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row>
    <row r="289" spans="1:201" x14ac:dyDescent="0.2">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row>
    <row r="290" spans="1:201" x14ac:dyDescent="0.2">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row>
    <row r="291" spans="1:201" x14ac:dyDescent="0.2">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row>
    <row r="292" spans="1:201" x14ac:dyDescent="0.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row>
    <row r="293" spans="1:201" x14ac:dyDescent="0.2">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row>
    <row r="294" spans="1:201" x14ac:dyDescent="0.2">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row>
    <row r="295" spans="1:201" x14ac:dyDescent="0.2">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row>
    <row r="296" spans="1:201" x14ac:dyDescent="0.2">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row>
    <row r="297" spans="1:201" x14ac:dyDescent="0.2">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row>
    <row r="298" spans="1:201" x14ac:dyDescent="0.2">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row>
    <row r="299" spans="1:201" x14ac:dyDescent="0.2">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row>
    <row r="300" spans="1:201" x14ac:dyDescent="0.2">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row>
    <row r="301" spans="1:201" x14ac:dyDescent="0.2">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row>
    <row r="302" spans="1:201" x14ac:dyDescent="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row>
    <row r="303" spans="1:201" x14ac:dyDescent="0.2">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row>
    <row r="304" spans="1:201" x14ac:dyDescent="0.2">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row>
    <row r="305" spans="1:201" x14ac:dyDescent="0.2">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c r="DI305" s="40"/>
      <c r="DJ305" s="40"/>
      <c r="DK305" s="40"/>
      <c r="DL305" s="40"/>
      <c r="DM305" s="40"/>
      <c r="DN305" s="40"/>
      <c r="DO305" s="40"/>
      <c r="DP305" s="40"/>
      <c r="DQ305" s="40"/>
      <c r="DR305" s="40"/>
      <c r="DS305" s="40"/>
      <c r="DT305" s="40"/>
      <c r="DU305" s="40"/>
      <c r="DV305" s="40"/>
      <c r="DW305" s="40"/>
      <c r="DX305" s="40"/>
      <c r="DY305" s="40"/>
      <c r="DZ305" s="40"/>
      <c r="EA305" s="40"/>
      <c r="EB305" s="40"/>
      <c r="EC305" s="40"/>
      <c r="ED305" s="40"/>
      <c r="EE305" s="40"/>
      <c r="EF305" s="40"/>
      <c r="EG305" s="40"/>
      <c r="EH305" s="40"/>
      <c r="EI305" s="40"/>
      <c r="EJ305" s="40"/>
      <c r="EK305" s="40"/>
      <c r="EL305" s="40"/>
      <c r="EM305" s="40"/>
      <c r="EN305" s="40"/>
      <c r="EO305" s="40"/>
      <c r="EP305" s="40"/>
      <c r="EQ305" s="40"/>
      <c r="ER305" s="40"/>
      <c r="ES305" s="40"/>
      <c r="ET305" s="40"/>
      <c r="EU305" s="40"/>
      <c r="EV305" s="40"/>
      <c r="EW305" s="40"/>
      <c r="EX305" s="40"/>
      <c r="EY305" s="40"/>
      <c r="EZ305" s="40"/>
      <c r="FA305" s="40"/>
      <c r="FB305" s="40"/>
      <c r="FC305" s="40"/>
      <c r="FD305" s="40"/>
      <c r="FE305" s="40"/>
      <c r="FF305" s="40"/>
      <c r="FG305" s="40"/>
      <c r="FH305" s="40"/>
      <c r="FI305" s="40"/>
      <c r="FJ305" s="40"/>
      <c r="FK305" s="40"/>
      <c r="FL305" s="40"/>
      <c r="FM305" s="40"/>
      <c r="FN305" s="40"/>
      <c r="FO305" s="40"/>
      <c r="FP305" s="40"/>
      <c r="FQ305" s="40"/>
      <c r="FR305" s="40"/>
      <c r="FS305" s="40"/>
      <c r="FT305" s="40"/>
      <c r="FU305" s="40"/>
      <c r="FV305" s="40"/>
      <c r="FW305" s="40"/>
      <c r="FX305" s="40"/>
      <c r="FY305" s="40"/>
      <c r="FZ305" s="40"/>
      <c r="GA305" s="40"/>
      <c r="GB305" s="40"/>
      <c r="GC305" s="40"/>
      <c r="GD305" s="40"/>
      <c r="GE305" s="40"/>
      <c r="GF305" s="40"/>
      <c r="GG305" s="40"/>
      <c r="GH305" s="40"/>
      <c r="GI305" s="40"/>
      <c r="GJ305" s="40"/>
      <c r="GK305" s="40"/>
      <c r="GL305" s="40"/>
      <c r="GM305" s="40"/>
      <c r="GN305" s="40"/>
      <c r="GO305" s="40"/>
      <c r="GP305" s="40"/>
      <c r="GQ305" s="40"/>
      <c r="GR305" s="40"/>
      <c r="GS305" s="40"/>
    </row>
    <row r="306" spans="1:201" x14ac:dyDescent="0.2">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c r="FM306" s="40"/>
      <c r="FN306" s="40"/>
      <c r="FO306" s="40"/>
      <c r="FP306" s="40"/>
      <c r="FQ306" s="40"/>
      <c r="FR306" s="40"/>
      <c r="FS306" s="40"/>
      <c r="FT306" s="40"/>
      <c r="FU306" s="40"/>
      <c r="FV306" s="40"/>
      <c r="FW306" s="40"/>
      <c r="FX306" s="40"/>
      <c r="FY306" s="40"/>
      <c r="FZ306" s="40"/>
      <c r="GA306" s="40"/>
      <c r="GB306" s="40"/>
      <c r="GC306" s="40"/>
      <c r="GD306" s="40"/>
      <c r="GE306" s="40"/>
      <c r="GF306" s="40"/>
      <c r="GG306" s="40"/>
      <c r="GH306" s="40"/>
      <c r="GI306" s="40"/>
      <c r="GJ306" s="40"/>
      <c r="GK306" s="40"/>
      <c r="GL306" s="40"/>
      <c r="GM306" s="40"/>
      <c r="GN306" s="40"/>
      <c r="GO306" s="40"/>
      <c r="GP306" s="40"/>
      <c r="GQ306" s="40"/>
      <c r="GR306" s="40"/>
      <c r="GS306" s="40"/>
    </row>
    <row r="307" spans="1:201" x14ac:dyDescent="0.2">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c r="FM307" s="40"/>
      <c r="FN307" s="40"/>
      <c r="FO307" s="40"/>
      <c r="FP307" s="40"/>
      <c r="FQ307" s="40"/>
      <c r="FR307" s="40"/>
      <c r="FS307" s="40"/>
      <c r="FT307" s="40"/>
      <c r="FU307" s="40"/>
      <c r="FV307" s="40"/>
      <c r="FW307" s="40"/>
      <c r="FX307" s="40"/>
      <c r="FY307" s="40"/>
      <c r="FZ307" s="40"/>
      <c r="GA307" s="40"/>
      <c r="GB307" s="40"/>
      <c r="GC307" s="40"/>
      <c r="GD307" s="40"/>
      <c r="GE307" s="40"/>
      <c r="GF307" s="40"/>
      <c r="GG307" s="40"/>
      <c r="GH307" s="40"/>
      <c r="GI307" s="40"/>
      <c r="GJ307" s="40"/>
      <c r="GK307" s="40"/>
      <c r="GL307" s="40"/>
      <c r="GM307" s="40"/>
      <c r="GN307" s="40"/>
      <c r="GO307" s="40"/>
      <c r="GP307" s="40"/>
      <c r="GQ307" s="40"/>
      <c r="GR307" s="40"/>
      <c r="GS307" s="40"/>
    </row>
    <row r="308" spans="1:201" x14ac:dyDescent="0.2">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c r="FM308" s="40"/>
      <c r="FN308" s="40"/>
      <c r="FO308" s="40"/>
      <c r="FP308" s="40"/>
      <c r="FQ308" s="40"/>
      <c r="FR308" s="40"/>
      <c r="FS308" s="40"/>
      <c r="FT308" s="40"/>
      <c r="FU308" s="40"/>
      <c r="FV308" s="40"/>
      <c r="FW308" s="40"/>
      <c r="FX308" s="40"/>
      <c r="FY308" s="40"/>
      <c r="FZ308" s="40"/>
      <c r="GA308" s="40"/>
      <c r="GB308" s="40"/>
      <c r="GC308" s="40"/>
      <c r="GD308" s="40"/>
      <c r="GE308" s="40"/>
      <c r="GF308" s="40"/>
      <c r="GG308" s="40"/>
      <c r="GH308" s="40"/>
      <c r="GI308" s="40"/>
      <c r="GJ308" s="40"/>
      <c r="GK308" s="40"/>
      <c r="GL308" s="40"/>
      <c r="GM308" s="40"/>
      <c r="GN308" s="40"/>
      <c r="GO308" s="40"/>
      <c r="GP308" s="40"/>
      <c r="GQ308" s="40"/>
      <c r="GR308" s="40"/>
      <c r="GS308" s="40"/>
    </row>
    <row r="309" spans="1:201" x14ac:dyDescent="0.2">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c r="FM309" s="40"/>
      <c r="FN309" s="40"/>
      <c r="FO309" s="40"/>
      <c r="FP309" s="40"/>
      <c r="FQ309" s="40"/>
      <c r="FR309" s="40"/>
      <c r="FS309" s="40"/>
      <c r="FT309" s="40"/>
      <c r="FU309" s="40"/>
      <c r="FV309" s="40"/>
      <c r="FW309" s="40"/>
      <c r="FX309" s="40"/>
      <c r="FY309" s="40"/>
      <c r="FZ309" s="40"/>
      <c r="GA309" s="40"/>
      <c r="GB309" s="40"/>
      <c r="GC309" s="40"/>
      <c r="GD309" s="40"/>
      <c r="GE309" s="40"/>
      <c r="GF309" s="40"/>
      <c r="GG309" s="40"/>
      <c r="GH309" s="40"/>
      <c r="GI309" s="40"/>
      <c r="GJ309" s="40"/>
      <c r="GK309" s="40"/>
      <c r="GL309" s="40"/>
      <c r="GM309" s="40"/>
      <c r="GN309" s="40"/>
      <c r="GO309" s="40"/>
      <c r="GP309" s="40"/>
      <c r="GQ309" s="40"/>
      <c r="GR309" s="40"/>
      <c r="GS309" s="40"/>
    </row>
    <row r="310" spans="1:201" x14ac:dyDescent="0.2">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c r="FM310" s="40"/>
      <c r="FN310" s="40"/>
      <c r="FO310" s="40"/>
      <c r="FP310" s="40"/>
      <c r="FQ310" s="40"/>
      <c r="FR310" s="40"/>
      <c r="FS310" s="40"/>
      <c r="FT310" s="40"/>
      <c r="FU310" s="40"/>
      <c r="FV310" s="40"/>
      <c r="FW310" s="40"/>
      <c r="FX310" s="40"/>
      <c r="FY310" s="40"/>
      <c r="FZ310" s="40"/>
      <c r="GA310" s="40"/>
      <c r="GB310" s="40"/>
      <c r="GC310" s="40"/>
      <c r="GD310" s="40"/>
      <c r="GE310" s="40"/>
      <c r="GF310" s="40"/>
      <c r="GG310" s="40"/>
      <c r="GH310" s="40"/>
      <c r="GI310" s="40"/>
      <c r="GJ310" s="40"/>
      <c r="GK310" s="40"/>
      <c r="GL310" s="40"/>
      <c r="GM310" s="40"/>
      <c r="GN310" s="40"/>
      <c r="GO310" s="40"/>
      <c r="GP310" s="40"/>
      <c r="GQ310" s="40"/>
      <c r="GR310" s="40"/>
      <c r="GS310" s="40"/>
    </row>
    <row r="311" spans="1:201" x14ac:dyDescent="0.2">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c r="FM311" s="40"/>
      <c r="FN311" s="40"/>
      <c r="FO311" s="40"/>
      <c r="FP311" s="40"/>
      <c r="FQ311" s="40"/>
      <c r="FR311" s="40"/>
      <c r="FS311" s="40"/>
      <c r="FT311" s="40"/>
      <c r="FU311" s="40"/>
      <c r="FV311" s="40"/>
      <c r="FW311" s="40"/>
      <c r="FX311" s="40"/>
      <c r="FY311" s="40"/>
      <c r="FZ311" s="40"/>
      <c r="GA311" s="40"/>
      <c r="GB311" s="40"/>
      <c r="GC311" s="40"/>
      <c r="GD311" s="40"/>
      <c r="GE311" s="40"/>
      <c r="GF311" s="40"/>
      <c r="GG311" s="40"/>
      <c r="GH311" s="40"/>
      <c r="GI311" s="40"/>
      <c r="GJ311" s="40"/>
      <c r="GK311" s="40"/>
      <c r="GL311" s="40"/>
      <c r="GM311" s="40"/>
      <c r="GN311" s="40"/>
      <c r="GO311" s="40"/>
      <c r="GP311" s="40"/>
      <c r="GQ311" s="40"/>
      <c r="GR311" s="40"/>
      <c r="GS311" s="40"/>
    </row>
    <row r="312" spans="1:201" x14ac:dyDescent="0.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c r="DV312" s="40"/>
      <c r="DW312" s="40"/>
      <c r="DX312" s="40"/>
      <c r="DY312" s="40"/>
      <c r="DZ312" s="40"/>
      <c r="EA312" s="40"/>
      <c r="EB312" s="40"/>
      <c r="EC312" s="40"/>
      <c r="ED312" s="40"/>
      <c r="EE312" s="40"/>
      <c r="EF312" s="40"/>
      <c r="EG312" s="40"/>
      <c r="EH312" s="40"/>
      <c r="EI312" s="40"/>
      <c r="EJ312" s="40"/>
      <c r="EK312" s="40"/>
      <c r="EL312" s="40"/>
      <c r="EM312" s="40"/>
      <c r="EN312" s="40"/>
      <c r="EO312" s="40"/>
      <c r="EP312" s="40"/>
      <c r="EQ312" s="40"/>
      <c r="ER312" s="40"/>
      <c r="ES312" s="40"/>
      <c r="ET312" s="40"/>
      <c r="EU312" s="40"/>
      <c r="EV312" s="40"/>
      <c r="EW312" s="40"/>
      <c r="EX312" s="40"/>
      <c r="EY312" s="40"/>
      <c r="EZ312" s="40"/>
      <c r="FA312" s="40"/>
      <c r="FB312" s="40"/>
      <c r="FC312" s="40"/>
      <c r="FD312" s="40"/>
      <c r="FE312" s="40"/>
      <c r="FF312" s="40"/>
      <c r="FG312" s="40"/>
      <c r="FH312" s="40"/>
      <c r="FI312" s="40"/>
      <c r="FJ312" s="40"/>
      <c r="FK312" s="40"/>
      <c r="FL312" s="40"/>
      <c r="FM312" s="40"/>
      <c r="FN312" s="40"/>
      <c r="FO312" s="40"/>
      <c r="FP312" s="40"/>
      <c r="FQ312" s="40"/>
      <c r="FR312" s="40"/>
      <c r="FS312" s="40"/>
      <c r="FT312" s="40"/>
      <c r="FU312" s="40"/>
      <c r="FV312" s="40"/>
      <c r="FW312" s="40"/>
      <c r="FX312" s="40"/>
      <c r="FY312" s="40"/>
      <c r="FZ312" s="40"/>
      <c r="GA312" s="40"/>
      <c r="GB312" s="40"/>
      <c r="GC312" s="40"/>
      <c r="GD312" s="40"/>
      <c r="GE312" s="40"/>
      <c r="GF312" s="40"/>
      <c r="GG312" s="40"/>
      <c r="GH312" s="40"/>
      <c r="GI312" s="40"/>
      <c r="GJ312" s="40"/>
      <c r="GK312" s="40"/>
      <c r="GL312" s="40"/>
      <c r="GM312" s="40"/>
      <c r="GN312" s="40"/>
      <c r="GO312" s="40"/>
      <c r="GP312" s="40"/>
      <c r="GQ312" s="40"/>
      <c r="GR312" s="40"/>
      <c r="GS312" s="40"/>
    </row>
    <row r="313" spans="1:201" x14ac:dyDescent="0.2">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c r="DI313" s="40"/>
      <c r="DJ313" s="40"/>
      <c r="DK313" s="40"/>
      <c r="DL313" s="40"/>
      <c r="DM313" s="40"/>
      <c r="DN313" s="40"/>
      <c r="DO313" s="40"/>
      <c r="DP313" s="40"/>
      <c r="DQ313" s="40"/>
      <c r="DR313" s="40"/>
      <c r="DS313" s="40"/>
      <c r="DT313" s="40"/>
      <c r="DU313" s="40"/>
      <c r="DV313" s="40"/>
      <c r="DW313" s="40"/>
      <c r="DX313" s="40"/>
      <c r="DY313" s="40"/>
      <c r="DZ313" s="40"/>
      <c r="EA313" s="40"/>
      <c r="EB313" s="40"/>
      <c r="EC313" s="40"/>
      <c r="ED313" s="40"/>
      <c r="EE313" s="40"/>
      <c r="EF313" s="40"/>
      <c r="EG313" s="40"/>
      <c r="EH313" s="40"/>
      <c r="EI313" s="40"/>
      <c r="EJ313" s="40"/>
      <c r="EK313" s="40"/>
      <c r="EL313" s="40"/>
      <c r="EM313" s="40"/>
      <c r="EN313" s="40"/>
      <c r="EO313" s="40"/>
      <c r="EP313" s="40"/>
      <c r="EQ313" s="40"/>
      <c r="ER313" s="40"/>
      <c r="ES313" s="40"/>
      <c r="ET313" s="40"/>
      <c r="EU313" s="40"/>
      <c r="EV313" s="40"/>
      <c r="EW313" s="40"/>
      <c r="EX313" s="40"/>
      <c r="EY313" s="40"/>
      <c r="EZ313" s="40"/>
      <c r="FA313" s="40"/>
      <c r="FB313" s="40"/>
      <c r="FC313" s="40"/>
      <c r="FD313" s="40"/>
      <c r="FE313" s="40"/>
      <c r="FF313" s="40"/>
      <c r="FG313" s="40"/>
      <c r="FH313" s="40"/>
      <c r="FI313" s="40"/>
      <c r="FJ313" s="40"/>
      <c r="FK313" s="40"/>
      <c r="FL313" s="40"/>
      <c r="FM313" s="40"/>
      <c r="FN313" s="40"/>
      <c r="FO313" s="40"/>
      <c r="FP313" s="40"/>
      <c r="FQ313" s="40"/>
      <c r="FR313" s="40"/>
      <c r="FS313" s="40"/>
      <c r="FT313" s="40"/>
      <c r="FU313" s="40"/>
      <c r="FV313" s="40"/>
      <c r="FW313" s="40"/>
      <c r="FX313" s="40"/>
      <c r="FY313" s="40"/>
      <c r="FZ313" s="40"/>
      <c r="GA313" s="40"/>
      <c r="GB313" s="40"/>
      <c r="GC313" s="40"/>
      <c r="GD313" s="40"/>
      <c r="GE313" s="40"/>
      <c r="GF313" s="40"/>
      <c r="GG313" s="40"/>
      <c r="GH313" s="40"/>
      <c r="GI313" s="40"/>
      <c r="GJ313" s="40"/>
      <c r="GK313" s="40"/>
      <c r="GL313" s="40"/>
      <c r="GM313" s="40"/>
      <c r="GN313" s="40"/>
      <c r="GO313" s="40"/>
      <c r="GP313" s="40"/>
      <c r="GQ313" s="40"/>
      <c r="GR313" s="40"/>
      <c r="GS313" s="40"/>
    </row>
    <row r="314" spans="1:201" x14ac:dyDescent="0.2">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c r="DI314" s="40"/>
      <c r="DJ314" s="40"/>
      <c r="DK314" s="40"/>
      <c r="DL314" s="40"/>
      <c r="DM314" s="40"/>
      <c r="DN314" s="40"/>
      <c r="DO314" s="40"/>
      <c r="DP314" s="40"/>
      <c r="DQ314" s="40"/>
      <c r="DR314" s="40"/>
      <c r="DS314" s="40"/>
      <c r="DT314" s="40"/>
      <c r="DU314" s="40"/>
      <c r="DV314" s="40"/>
      <c r="DW314" s="40"/>
      <c r="DX314" s="40"/>
      <c r="DY314" s="40"/>
      <c r="DZ314" s="40"/>
      <c r="EA314" s="40"/>
      <c r="EB314" s="40"/>
      <c r="EC314" s="40"/>
      <c r="ED314" s="40"/>
      <c r="EE314" s="40"/>
      <c r="EF314" s="40"/>
      <c r="EG314" s="40"/>
      <c r="EH314" s="40"/>
      <c r="EI314" s="40"/>
      <c r="EJ314" s="40"/>
      <c r="EK314" s="40"/>
      <c r="EL314" s="40"/>
      <c r="EM314" s="40"/>
      <c r="EN314" s="40"/>
      <c r="EO314" s="40"/>
      <c r="EP314" s="40"/>
      <c r="EQ314" s="40"/>
      <c r="ER314" s="40"/>
      <c r="ES314" s="40"/>
      <c r="ET314" s="40"/>
      <c r="EU314" s="40"/>
      <c r="EV314" s="40"/>
      <c r="EW314" s="40"/>
      <c r="EX314" s="40"/>
      <c r="EY314" s="40"/>
      <c r="EZ314" s="40"/>
      <c r="FA314" s="40"/>
      <c r="FB314" s="40"/>
      <c r="FC314" s="40"/>
      <c r="FD314" s="40"/>
      <c r="FE314" s="40"/>
      <c r="FF314" s="40"/>
      <c r="FG314" s="40"/>
      <c r="FH314" s="40"/>
      <c r="FI314" s="40"/>
      <c r="FJ314" s="40"/>
      <c r="FK314" s="40"/>
      <c r="FL314" s="40"/>
      <c r="FM314" s="40"/>
      <c r="FN314" s="40"/>
      <c r="FO314" s="40"/>
      <c r="FP314" s="40"/>
      <c r="FQ314" s="40"/>
      <c r="FR314" s="40"/>
      <c r="FS314" s="40"/>
      <c r="FT314" s="40"/>
      <c r="FU314" s="40"/>
      <c r="FV314" s="40"/>
      <c r="FW314" s="40"/>
      <c r="FX314" s="40"/>
      <c r="FY314" s="40"/>
      <c r="FZ314" s="40"/>
      <c r="GA314" s="40"/>
      <c r="GB314" s="40"/>
      <c r="GC314" s="40"/>
      <c r="GD314" s="40"/>
      <c r="GE314" s="40"/>
      <c r="GF314" s="40"/>
      <c r="GG314" s="40"/>
      <c r="GH314" s="40"/>
      <c r="GI314" s="40"/>
      <c r="GJ314" s="40"/>
      <c r="GK314" s="40"/>
      <c r="GL314" s="40"/>
      <c r="GM314" s="40"/>
      <c r="GN314" s="40"/>
      <c r="GO314" s="40"/>
      <c r="GP314" s="40"/>
      <c r="GQ314" s="40"/>
      <c r="GR314" s="40"/>
      <c r="GS314" s="40"/>
    </row>
    <row r="315" spans="1:201" x14ac:dyDescent="0.2">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c r="DI315" s="40"/>
      <c r="DJ315" s="40"/>
      <c r="DK315" s="40"/>
      <c r="DL315" s="40"/>
      <c r="DM315" s="40"/>
      <c r="DN315" s="40"/>
      <c r="DO315" s="40"/>
      <c r="DP315" s="40"/>
      <c r="DQ315" s="40"/>
      <c r="DR315" s="40"/>
      <c r="DS315" s="40"/>
      <c r="DT315" s="40"/>
      <c r="DU315" s="40"/>
      <c r="DV315" s="40"/>
      <c r="DW315" s="40"/>
      <c r="DX315" s="40"/>
      <c r="DY315" s="40"/>
      <c r="DZ315" s="40"/>
      <c r="EA315" s="40"/>
      <c r="EB315" s="40"/>
      <c r="EC315" s="40"/>
      <c r="ED315" s="40"/>
      <c r="EE315" s="40"/>
      <c r="EF315" s="40"/>
      <c r="EG315" s="40"/>
      <c r="EH315" s="40"/>
      <c r="EI315" s="40"/>
      <c r="EJ315" s="40"/>
      <c r="EK315" s="40"/>
      <c r="EL315" s="40"/>
      <c r="EM315" s="40"/>
      <c r="EN315" s="40"/>
      <c r="EO315" s="40"/>
      <c r="EP315" s="40"/>
      <c r="EQ315" s="40"/>
      <c r="ER315" s="40"/>
      <c r="ES315" s="40"/>
      <c r="ET315" s="40"/>
      <c r="EU315" s="40"/>
      <c r="EV315" s="40"/>
      <c r="EW315" s="40"/>
      <c r="EX315" s="40"/>
      <c r="EY315" s="40"/>
      <c r="EZ315" s="40"/>
      <c r="FA315" s="40"/>
      <c r="FB315" s="40"/>
      <c r="FC315" s="40"/>
      <c r="FD315" s="40"/>
      <c r="FE315" s="40"/>
      <c r="FF315" s="40"/>
      <c r="FG315" s="40"/>
      <c r="FH315" s="40"/>
      <c r="FI315" s="40"/>
      <c r="FJ315" s="40"/>
      <c r="FK315" s="40"/>
      <c r="FL315" s="40"/>
      <c r="FM315" s="40"/>
      <c r="FN315" s="40"/>
      <c r="FO315" s="40"/>
      <c r="FP315" s="40"/>
      <c r="FQ315" s="40"/>
      <c r="FR315" s="40"/>
      <c r="FS315" s="40"/>
      <c r="FT315" s="40"/>
      <c r="FU315" s="40"/>
      <c r="FV315" s="40"/>
      <c r="FW315" s="40"/>
      <c r="FX315" s="40"/>
      <c r="FY315" s="40"/>
      <c r="FZ315" s="40"/>
      <c r="GA315" s="40"/>
      <c r="GB315" s="40"/>
      <c r="GC315" s="40"/>
      <c r="GD315" s="40"/>
      <c r="GE315" s="40"/>
      <c r="GF315" s="40"/>
      <c r="GG315" s="40"/>
      <c r="GH315" s="40"/>
      <c r="GI315" s="40"/>
      <c r="GJ315" s="40"/>
      <c r="GK315" s="40"/>
      <c r="GL315" s="40"/>
      <c r="GM315" s="40"/>
      <c r="GN315" s="40"/>
      <c r="GO315" s="40"/>
      <c r="GP315" s="40"/>
      <c r="GQ315" s="40"/>
      <c r="GR315" s="40"/>
      <c r="GS315" s="40"/>
    </row>
    <row r="316" spans="1:201" x14ac:dyDescent="0.2">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40"/>
      <c r="EC316" s="40"/>
      <c r="ED316" s="40"/>
      <c r="EE316" s="40"/>
      <c r="EF316" s="40"/>
      <c r="EG316" s="40"/>
      <c r="EH316" s="40"/>
      <c r="EI316" s="40"/>
      <c r="EJ316" s="40"/>
      <c r="EK316" s="40"/>
      <c r="EL316" s="40"/>
      <c r="EM316" s="40"/>
      <c r="EN316" s="40"/>
      <c r="EO316" s="40"/>
      <c r="EP316" s="40"/>
      <c r="EQ316" s="40"/>
      <c r="ER316" s="40"/>
      <c r="ES316" s="40"/>
      <c r="ET316" s="40"/>
      <c r="EU316" s="40"/>
      <c r="EV316" s="40"/>
      <c r="EW316" s="40"/>
      <c r="EX316" s="40"/>
      <c r="EY316" s="40"/>
      <c r="EZ316" s="40"/>
      <c r="FA316" s="40"/>
      <c r="FB316" s="40"/>
      <c r="FC316" s="40"/>
      <c r="FD316" s="40"/>
      <c r="FE316" s="40"/>
      <c r="FF316" s="40"/>
      <c r="FG316" s="40"/>
      <c r="FH316" s="40"/>
      <c r="FI316" s="40"/>
      <c r="FJ316" s="40"/>
      <c r="FK316" s="40"/>
      <c r="FL316" s="40"/>
      <c r="FM316" s="40"/>
      <c r="FN316" s="40"/>
      <c r="FO316" s="40"/>
      <c r="FP316" s="40"/>
      <c r="FQ316" s="40"/>
      <c r="FR316" s="40"/>
      <c r="FS316" s="40"/>
      <c r="FT316" s="40"/>
      <c r="FU316" s="40"/>
      <c r="FV316" s="40"/>
      <c r="FW316" s="40"/>
      <c r="FX316" s="40"/>
      <c r="FY316" s="40"/>
      <c r="FZ316" s="40"/>
      <c r="GA316" s="40"/>
      <c r="GB316" s="40"/>
      <c r="GC316" s="40"/>
      <c r="GD316" s="40"/>
      <c r="GE316" s="40"/>
      <c r="GF316" s="40"/>
      <c r="GG316" s="40"/>
      <c r="GH316" s="40"/>
      <c r="GI316" s="40"/>
      <c r="GJ316" s="40"/>
      <c r="GK316" s="40"/>
      <c r="GL316" s="40"/>
      <c r="GM316" s="40"/>
      <c r="GN316" s="40"/>
      <c r="GO316" s="40"/>
      <c r="GP316" s="40"/>
      <c r="GQ316" s="40"/>
      <c r="GR316" s="40"/>
      <c r="GS316" s="40"/>
    </row>
    <row r="317" spans="1:201" x14ac:dyDescent="0.2">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c r="FM317" s="40"/>
      <c r="FN317" s="40"/>
      <c r="FO317" s="40"/>
      <c r="FP317" s="40"/>
      <c r="FQ317" s="40"/>
      <c r="FR317" s="40"/>
      <c r="FS317" s="40"/>
      <c r="FT317" s="40"/>
      <c r="FU317" s="40"/>
      <c r="FV317" s="40"/>
      <c r="FW317" s="40"/>
      <c r="FX317" s="40"/>
      <c r="FY317" s="40"/>
      <c r="FZ317" s="40"/>
      <c r="GA317" s="40"/>
      <c r="GB317" s="40"/>
      <c r="GC317" s="40"/>
      <c r="GD317" s="40"/>
      <c r="GE317" s="40"/>
      <c r="GF317" s="40"/>
      <c r="GG317" s="40"/>
      <c r="GH317" s="40"/>
      <c r="GI317" s="40"/>
      <c r="GJ317" s="40"/>
      <c r="GK317" s="40"/>
      <c r="GL317" s="40"/>
      <c r="GM317" s="40"/>
      <c r="GN317" s="40"/>
      <c r="GO317" s="40"/>
      <c r="GP317" s="40"/>
      <c r="GQ317" s="40"/>
      <c r="GR317" s="40"/>
      <c r="GS317" s="40"/>
    </row>
    <row r="318" spans="1:201" x14ac:dyDescent="0.2">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c r="FM318" s="40"/>
      <c r="FN318" s="40"/>
      <c r="FO318" s="40"/>
      <c r="FP318" s="40"/>
      <c r="FQ318" s="40"/>
      <c r="FR318" s="40"/>
      <c r="FS318" s="40"/>
      <c r="FT318" s="40"/>
      <c r="FU318" s="40"/>
      <c r="FV318" s="40"/>
      <c r="FW318" s="40"/>
      <c r="FX318" s="40"/>
      <c r="FY318" s="40"/>
      <c r="FZ318" s="40"/>
      <c r="GA318" s="40"/>
      <c r="GB318" s="40"/>
      <c r="GC318" s="40"/>
      <c r="GD318" s="40"/>
      <c r="GE318" s="40"/>
      <c r="GF318" s="40"/>
      <c r="GG318" s="40"/>
      <c r="GH318" s="40"/>
      <c r="GI318" s="40"/>
      <c r="GJ318" s="40"/>
      <c r="GK318" s="40"/>
      <c r="GL318" s="40"/>
      <c r="GM318" s="40"/>
      <c r="GN318" s="40"/>
      <c r="GO318" s="40"/>
      <c r="GP318" s="40"/>
      <c r="GQ318" s="40"/>
      <c r="GR318" s="40"/>
      <c r="GS318" s="40"/>
    </row>
    <row r="319" spans="1:201" x14ac:dyDescent="0.2">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c r="FM319" s="40"/>
      <c r="FN319" s="40"/>
      <c r="FO319" s="40"/>
      <c r="FP319" s="40"/>
      <c r="FQ319" s="40"/>
      <c r="FR319" s="40"/>
      <c r="FS319" s="40"/>
      <c r="FT319" s="40"/>
      <c r="FU319" s="40"/>
      <c r="FV319" s="40"/>
      <c r="FW319" s="40"/>
      <c r="FX319" s="40"/>
      <c r="FY319" s="40"/>
      <c r="FZ319" s="40"/>
      <c r="GA319" s="40"/>
      <c r="GB319" s="40"/>
      <c r="GC319" s="40"/>
      <c r="GD319" s="40"/>
      <c r="GE319" s="40"/>
      <c r="GF319" s="40"/>
      <c r="GG319" s="40"/>
      <c r="GH319" s="40"/>
      <c r="GI319" s="40"/>
      <c r="GJ319" s="40"/>
      <c r="GK319" s="40"/>
      <c r="GL319" s="40"/>
      <c r="GM319" s="40"/>
      <c r="GN319" s="40"/>
      <c r="GO319" s="40"/>
      <c r="GP319" s="40"/>
      <c r="GQ319" s="40"/>
      <c r="GR319" s="40"/>
      <c r="GS319" s="40"/>
    </row>
    <row r="320" spans="1:201" x14ac:dyDescent="0.2">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c r="FM320" s="40"/>
      <c r="FN320" s="40"/>
      <c r="FO320" s="40"/>
      <c r="FP320" s="40"/>
      <c r="FQ320" s="40"/>
      <c r="FR320" s="40"/>
      <c r="FS320" s="40"/>
      <c r="FT320" s="40"/>
      <c r="FU320" s="40"/>
      <c r="FV320" s="40"/>
      <c r="FW320" s="40"/>
      <c r="FX320" s="40"/>
      <c r="FY320" s="40"/>
      <c r="FZ320" s="40"/>
      <c r="GA320" s="40"/>
      <c r="GB320" s="40"/>
      <c r="GC320" s="40"/>
      <c r="GD320" s="40"/>
      <c r="GE320" s="40"/>
      <c r="GF320" s="40"/>
      <c r="GG320" s="40"/>
      <c r="GH320" s="40"/>
      <c r="GI320" s="40"/>
      <c r="GJ320" s="40"/>
      <c r="GK320" s="40"/>
      <c r="GL320" s="40"/>
      <c r="GM320" s="40"/>
      <c r="GN320" s="40"/>
      <c r="GO320" s="40"/>
      <c r="GP320" s="40"/>
      <c r="GQ320" s="40"/>
      <c r="GR320" s="40"/>
      <c r="GS320" s="40"/>
    </row>
    <row r="321" spans="1:201" x14ac:dyDescent="0.2">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c r="FM321" s="40"/>
      <c r="FN321" s="40"/>
      <c r="FO321" s="40"/>
      <c r="FP321" s="40"/>
      <c r="FQ321" s="40"/>
      <c r="FR321" s="40"/>
      <c r="FS321" s="40"/>
      <c r="FT321" s="40"/>
      <c r="FU321" s="40"/>
      <c r="FV321" s="40"/>
      <c r="FW321" s="40"/>
      <c r="FX321" s="40"/>
      <c r="FY321" s="40"/>
      <c r="FZ321" s="40"/>
      <c r="GA321" s="40"/>
      <c r="GB321" s="40"/>
      <c r="GC321" s="40"/>
      <c r="GD321" s="40"/>
      <c r="GE321" s="40"/>
      <c r="GF321" s="40"/>
      <c r="GG321" s="40"/>
      <c r="GH321" s="40"/>
      <c r="GI321" s="40"/>
      <c r="GJ321" s="40"/>
      <c r="GK321" s="40"/>
      <c r="GL321" s="40"/>
      <c r="GM321" s="40"/>
      <c r="GN321" s="40"/>
      <c r="GO321" s="40"/>
      <c r="GP321" s="40"/>
      <c r="GQ321" s="40"/>
      <c r="GR321" s="40"/>
      <c r="GS321" s="40"/>
    </row>
    <row r="322" spans="1:201" x14ac:dyDescent="0.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row>
    <row r="323" spans="1:201" x14ac:dyDescent="0.2">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c r="EB323" s="40"/>
      <c r="EC323" s="40"/>
      <c r="ED323" s="40"/>
      <c r="EE323" s="40"/>
      <c r="EF323" s="40"/>
      <c r="EG323" s="40"/>
      <c r="EH323" s="40"/>
      <c r="EI323" s="40"/>
      <c r="EJ323" s="40"/>
      <c r="EK323" s="40"/>
      <c r="EL323" s="40"/>
      <c r="EM323" s="40"/>
      <c r="EN323" s="40"/>
      <c r="EO323" s="40"/>
      <c r="EP323" s="40"/>
      <c r="EQ323" s="40"/>
      <c r="ER323" s="40"/>
      <c r="ES323" s="40"/>
      <c r="ET323" s="40"/>
      <c r="EU323" s="40"/>
      <c r="EV323" s="40"/>
      <c r="EW323" s="40"/>
      <c r="EX323" s="40"/>
      <c r="EY323" s="40"/>
      <c r="EZ323" s="40"/>
      <c r="FA323" s="40"/>
      <c r="FB323" s="40"/>
      <c r="FC323" s="40"/>
      <c r="FD323" s="40"/>
      <c r="FE323" s="40"/>
      <c r="FF323" s="40"/>
      <c r="FG323" s="40"/>
      <c r="FH323" s="40"/>
      <c r="FI323" s="40"/>
      <c r="FJ323" s="40"/>
      <c r="FK323" s="40"/>
      <c r="FL323" s="40"/>
      <c r="FM323" s="40"/>
      <c r="FN323" s="40"/>
      <c r="FO323" s="40"/>
      <c r="FP323" s="40"/>
      <c r="FQ323" s="40"/>
      <c r="FR323" s="40"/>
      <c r="FS323" s="40"/>
      <c r="FT323" s="40"/>
      <c r="FU323" s="40"/>
      <c r="FV323" s="40"/>
      <c r="FW323" s="40"/>
      <c r="FX323" s="40"/>
      <c r="FY323" s="40"/>
      <c r="FZ323" s="40"/>
      <c r="GA323" s="40"/>
      <c r="GB323" s="40"/>
      <c r="GC323" s="40"/>
      <c r="GD323" s="40"/>
      <c r="GE323" s="40"/>
      <c r="GF323" s="40"/>
      <c r="GG323" s="40"/>
      <c r="GH323" s="40"/>
      <c r="GI323" s="40"/>
      <c r="GJ323" s="40"/>
      <c r="GK323" s="40"/>
      <c r="GL323" s="40"/>
      <c r="GM323" s="40"/>
      <c r="GN323" s="40"/>
      <c r="GO323" s="40"/>
      <c r="GP323" s="40"/>
      <c r="GQ323" s="40"/>
      <c r="GR323" s="40"/>
      <c r="GS323" s="40"/>
    </row>
    <row r="324" spans="1:201" x14ac:dyDescent="0.2">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c r="EB324" s="40"/>
      <c r="EC324" s="40"/>
      <c r="ED324" s="40"/>
      <c r="EE324" s="40"/>
      <c r="EF324" s="40"/>
      <c r="EG324" s="40"/>
      <c r="EH324" s="40"/>
      <c r="EI324" s="40"/>
      <c r="EJ324" s="40"/>
      <c r="EK324" s="40"/>
      <c r="EL324" s="40"/>
      <c r="EM324" s="40"/>
      <c r="EN324" s="40"/>
      <c r="EO324" s="40"/>
      <c r="EP324" s="40"/>
      <c r="EQ324" s="40"/>
      <c r="ER324" s="40"/>
      <c r="ES324" s="40"/>
      <c r="ET324" s="40"/>
      <c r="EU324" s="40"/>
      <c r="EV324" s="40"/>
      <c r="EW324" s="40"/>
      <c r="EX324" s="40"/>
      <c r="EY324" s="40"/>
      <c r="EZ324" s="40"/>
      <c r="FA324" s="40"/>
      <c r="FB324" s="40"/>
      <c r="FC324" s="40"/>
      <c r="FD324" s="40"/>
      <c r="FE324" s="40"/>
      <c r="FF324" s="40"/>
      <c r="FG324" s="40"/>
      <c r="FH324" s="40"/>
      <c r="FI324" s="40"/>
      <c r="FJ324" s="40"/>
      <c r="FK324" s="40"/>
      <c r="FL324" s="40"/>
      <c r="FM324" s="40"/>
      <c r="FN324" s="40"/>
      <c r="FO324" s="40"/>
      <c r="FP324" s="40"/>
      <c r="FQ324" s="40"/>
      <c r="FR324" s="40"/>
      <c r="FS324" s="40"/>
      <c r="FT324" s="40"/>
      <c r="FU324" s="40"/>
      <c r="FV324" s="40"/>
      <c r="FW324" s="40"/>
      <c r="FX324" s="40"/>
      <c r="FY324" s="40"/>
      <c r="FZ324" s="40"/>
      <c r="GA324" s="40"/>
      <c r="GB324" s="40"/>
      <c r="GC324" s="40"/>
      <c r="GD324" s="40"/>
      <c r="GE324" s="40"/>
      <c r="GF324" s="40"/>
      <c r="GG324" s="40"/>
      <c r="GH324" s="40"/>
      <c r="GI324" s="40"/>
      <c r="GJ324" s="40"/>
      <c r="GK324" s="40"/>
      <c r="GL324" s="40"/>
      <c r="GM324" s="40"/>
      <c r="GN324" s="40"/>
      <c r="GO324" s="40"/>
      <c r="GP324" s="40"/>
      <c r="GQ324" s="40"/>
      <c r="GR324" s="40"/>
      <c r="GS324" s="40"/>
    </row>
    <row r="325" spans="1:201" x14ac:dyDescent="0.2">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c r="FM325" s="40"/>
      <c r="FN325" s="40"/>
      <c r="FO325" s="40"/>
      <c r="FP325" s="40"/>
      <c r="FQ325" s="40"/>
      <c r="FR325" s="40"/>
      <c r="FS325" s="40"/>
      <c r="FT325" s="40"/>
      <c r="FU325" s="40"/>
      <c r="FV325" s="40"/>
      <c r="FW325" s="40"/>
      <c r="FX325" s="40"/>
      <c r="FY325" s="40"/>
      <c r="FZ325" s="40"/>
      <c r="GA325" s="40"/>
      <c r="GB325" s="40"/>
      <c r="GC325" s="40"/>
      <c r="GD325" s="40"/>
      <c r="GE325" s="40"/>
      <c r="GF325" s="40"/>
      <c r="GG325" s="40"/>
      <c r="GH325" s="40"/>
      <c r="GI325" s="40"/>
      <c r="GJ325" s="40"/>
      <c r="GK325" s="40"/>
      <c r="GL325" s="40"/>
      <c r="GM325" s="40"/>
      <c r="GN325" s="40"/>
      <c r="GO325" s="40"/>
      <c r="GP325" s="40"/>
      <c r="GQ325" s="40"/>
      <c r="GR325" s="40"/>
      <c r="GS325" s="40"/>
    </row>
    <row r="326" spans="1:201" x14ac:dyDescent="0.2">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c r="FM326" s="40"/>
      <c r="FN326" s="40"/>
      <c r="FO326" s="40"/>
      <c r="FP326" s="40"/>
      <c r="FQ326" s="40"/>
      <c r="FR326" s="40"/>
      <c r="FS326" s="40"/>
      <c r="FT326" s="40"/>
      <c r="FU326" s="40"/>
      <c r="FV326" s="40"/>
      <c r="FW326" s="40"/>
      <c r="FX326" s="40"/>
      <c r="FY326" s="40"/>
      <c r="FZ326" s="40"/>
      <c r="GA326" s="40"/>
      <c r="GB326" s="40"/>
      <c r="GC326" s="40"/>
      <c r="GD326" s="40"/>
      <c r="GE326" s="40"/>
      <c r="GF326" s="40"/>
      <c r="GG326" s="40"/>
      <c r="GH326" s="40"/>
      <c r="GI326" s="40"/>
      <c r="GJ326" s="40"/>
      <c r="GK326" s="40"/>
      <c r="GL326" s="40"/>
      <c r="GM326" s="40"/>
      <c r="GN326" s="40"/>
      <c r="GO326" s="40"/>
      <c r="GP326" s="40"/>
      <c r="GQ326" s="40"/>
      <c r="GR326" s="40"/>
      <c r="GS326" s="40"/>
    </row>
    <row r="327" spans="1:201" x14ac:dyDescent="0.2">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c r="FM327" s="40"/>
      <c r="FN327" s="40"/>
      <c r="FO327" s="40"/>
      <c r="FP327" s="40"/>
      <c r="FQ327" s="40"/>
      <c r="FR327" s="40"/>
      <c r="FS327" s="40"/>
      <c r="FT327" s="40"/>
      <c r="FU327" s="40"/>
      <c r="FV327" s="40"/>
      <c r="FW327" s="40"/>
      <c r="FX327" s="40"/>
      <c r="FY327" s="40"/>
      <c r="FZ327" s="40"/>
      <c r="GA327" s="40"/>
      <c r="GB327" s="40"/>
      <c r="GC327" s="40"/>
      <c r="GD327" s="40"/>
      <c r="GE327" s="40"/>
      <c r="GF327" s="40"/>
      <c r="GG327" s="40"/>
      <c r="GH327" s="40"/>
      <c r="GI327" s="40"/>
      <c r="GJ327" s="40"/>
      <c r="GK327" s="40"/>
      <c r="GL327" s="40"/>
      <c r="GM327" s="40"/>
      <c r="GN327" s="40"/>
      <c r="GO327" s="40"/>
      <c r="GP327" s="40"/>
      <c r="GQ327" s="40"/>
      <c r="GR327" s="40"/>
      <c r="GS327" s="40"/>
    </row>
    <row r="328" spans="1:201" x14ac:dyDescent="0.2">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c r="FM328" s="40"/>
      <c r="FN328" s="40"/>
      <c r="FO328" s="40"/>
      <c r="FP328" s="40"/>
      <c r="FQ328" s="40"/>
      <c r="FR328" s="40"/>
      <c r="FS328" s="40"/>
      <c r="FT328" s="40"/>
      <c r="FU328" s="40"/>
      <c r="FV328" s="40"/>
      <c r="FW328" s="40"/>
      <c r="FX328" s="40"/>
      <c r="FY328" s="40"/>
      <c r="FZ328" s="40"/>
      <c r="GA328" s="40"/>
      <c r="GB328" s="40"/>
      <c r="GC328" s="40"/>
      <c r="GD328" s="40"/>
      <c r="GE328" s="40"/>
      <c r="GF328" s="40"/>
      <c r="GG328" s="40"/>
      <c r="GH328" s="40"/>
      <c r="GI328" s="40"/>
      <c r="GJ328" s="40"/>
      <c r="GK328" s="40"/>
      <c r="GL328" s="40"/>
      <c r="GM328" s="40"/>
      <c r="GN328" s="40"/>
      <c r="GO328" s="40"/>
      <c r="GP328" s="40"/>
      <c r="GQ328" s="40"/>
      <c r="GR328" s="40"/>
      <c r="GS328" s="40"/>
    </row>
    <row r="329" spans="1:20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c r="FM329" s="40"/>
      <c r="FN329" s="40"/>
      <c r="FO329" s="40"/>
      <c r="FP329" s="40"/>
      <c r="FQ329" s="40"/>
      <c r="FR329" s="40"/>
      <c r="FS329" s="40"/>
      <c r="FT329" s="40"/>
      <c r="FU329" s="40"/>
      <c r="FV329" s="40"/>
      <c r="FW329" s="40"/>
      <c r="FX329" s="40"/>
      <c r="FY329" s="40"/>
      <c r="FZ329" s="40"/>
      <c r="GA329" s="40"/>
      <c r="GB329" s="40"/>
      <c r="GC329" s="40"/>
      <c r="GD329" s="40"/>
      <c r="GE329" s="40"/>
      <c r="GF329" s="40"/>
      <c r="GG329" s="40"/>
      <c r="GH329" s="40"/>
      <c r="GI329" s="40"/>
      <c r="GJ329" s="40"/>
      <c r="GK329" s="40"/>
      <c r="GL329" s="40"/>
      <c r="GM329" s="40"/>
      <c r="GN329" s="40"/>
      <c r="GO329" s="40"/>
      <c r="GP329" s="40"/>
      <c r="GQ329" s="40"/>
      <c r="GR329" s="40"/>
      <c r="GS329" s="40"/>
    </row>
    <row r="330" spans="1:201" x14ac:dyDescent="0.2">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c r="EB330" s="40"/>
      <c r="EC330" s="40"/>
      <c r="ED330" s="40"/>
      <c r="EE330" s="40"/>
      <c r="EF330" s="40"/>
      <c r="EG330" s="40"/>
      <c r="EH330" s="40"/>
      <c r="EI330" s="40"/>
      <c r="EJ330" s="40"/>
      <c r="EK330" s="40"/>
      <c r="EL330" s="40"/>
      <c r="EM330" s="40"/>
      <c r="EN330" s="40"/>
      <c r="EO330" s="40"/>
      <c r="EP330" s="40"/>
      <c r="EQ330" s="40"/>
      <c r="ER330" s="40"/>
      <c r="ES330" s="40"/>
      <c r="ET330" s="40"/>
      <c r="EU330" s="40"/>
      <c r="EV330" s="40"/>
      <c r="EW330" s="40"/>
      <c r="EX330" s="40"/>
      <c r="EY330" s="40"/>
      <c r="EZ330" s="40"/>
      <c r="FA330" s="40"/>
      <c r="FB330" s="40"/>
      <c r="FC330" s="40"/>
      <c r="FD330" s="40"/>
      <c r="FE330" s="40"/>
      <c r="FF330" s="40"/>
      <c r="FG330" s="40"/>
      <c r="FH330" s="40"/>
      <c r="FI330" s="40"/>
      <c r="FJ330" s="40"/>
      <c r="FK330" s="40"/>
      <c r="FL330" s="40"/>
      <c r="FM330" s="40"/>
      <c r="FN330" s="40"/>
      <c r="FO330" s="40"/>
      <c r="FP330" s="40"/>
      <c r="FQ330" s="40"/>
      <c r="FR330" s="40"/>
      <c r="FS330" s="40"/>
      <c r="FT330" s="40"/>
      <c r="FU330" s="40"/>
      <c r="FV330" s="40"/>
      <c r="FW330" s="40"/>
      <c r="FX330" s="40"/>
      <c r="FY330" s="40"/>
      <c r="FZ330" s="40"/>
      <c r="GA330" s="40"/>
      <c r="GB330" s="40"/>
      <c r="GC330" s="40"/>
      <c r="GD330" s="40"/>
      <c r="GE330" s="40"/>
      <c r="GF330" s="40"/>
      <c r="GG330" s="40"/>
      <c r="GH330" s="40"/>
      <c r="GI330" s="40"/>
      <c r="GJ330" s="40"/>
      <c r="GK330" s="40"/>
      <c r="GL330" s="40"/>
      <c r="GM330" s="40"/>
      <c r="GN330" s="40"/>
      <c r="GO330" s="40"/>
      <c r="GP330" s="40"/>
      <c r="GQ330" s="40"/>
      <c r="GR330" s="40"/>
      <c r="GS330" s="40"/>
    </row>
    <row r="331" spans="1:201" x14ac:dyDescent="0.2">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40"/>
      <c r="EJ331" s="40"/>
      <c r="EK331" s="40"/>
      <c r="EL331" s="40"/>
      <c r="EM331" s="40"/>
      <c r="EN331" s="40"/>
      <c r="EO331" s="40"/>
      <c r="EP331" s="40"/>
      <c r="EQ331" s="40"/>
      <c r="ER331" s="40"/>
      <c r="ES331" s="40"/>
      <c r="ET331" s="40"/>
      <c r="EU331" s="40"/>
      <c r="EV331" s="40"/>
      <c r="EW331" s="40"/>
      <c r="EX331" s="40"/>
      <c r="EY331" s="40"/>
      <c r="EZ331" s="40"/>
      <c r="FA331" s="40"/>
      <c r="FB331" s="40"/>
      <c r="FC331" s="40"/>
      <c r="FD331" s="40"/>
      <c r="FE331" s="40"/>
      <c r="FF331" s="40"/>
      <c r="FG331" s="40"/>
      <c r="FH331" s="40"/>
      <c r="FI331" s="40"/>
      <c r="FJ331" s="40"/>
      <c r="FK331" s="40"/>
      <c r="FL331" s="40"/>
      <c r="FM331" s="40"/>
      <c r="FN331" s="40"/>
      <c r="FO331" s="40"/>
      <c r="FP331" s="40"/>
      <c r="FQ331" s="40"/>
      <c r="FR331" s="40"/>
      <c r="FS331" s="40"/>
      <c r="FT331" s="40"/>
      <c r="FU331" s="40"/>
      <c r="FV331" s="40"/>
      <c r="FW331" s="40"/>
      <c r="FX331" s="40"/>
      <c r="FY331" s="40"/>
      <c r="FZ331" s="40"/>
      <c r="GA331" s="40"/>
      <c r="GB331" s="40"/>
      <c r="GC331" s="40"/>
      <c r="GD331" s="40"/>
      <c r="GE331" s="40"/>
      <c r="GF331" s="40"/>
      <c r="GG331" s="40"/>
      <c r="GH331" s="40"/>
      <c r="GI331" s="40"/>
      <c r="GJ331" s="40"/>
      <c r="GK331" s="40"/>
      <c r="GL331" s="40"/>
      <c r="GM331" s="40"/>
      <c r="GN331" s="40"/>
      <c r="GO331" s="40"/>
      <c r="GP331" s="40"/>
      <c r="GQ331" s="40"/>
      <c r="GR331" s="40"/>
      <c r="GS331" s="40"/>
    </row>
    <row r="332" spans="1:201" x14ac:dyDescent="0.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c r="EH332" s="40"/>
      <c r="EI332" s="40"/>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c r="FL332" s="40"/>
      <c r="FM332" s="40"/>
      <c r="FN332" s="40"/>
      <c r="FO332" s="40"/>
      <c r="FP332" s="40"/>
      <c r="FQ332" s="40"/>
      <c r="FR332" s="40"/>
      <c r="FS332" s="40"/>
      <c r="FT332" s="40"/>
      <c r="FU332" s="40"/>
      <c r="FV332" s="40"/>
      <c r="FW332" s="40"/>
      <c r="FX332" s="40"/>
      <c r="FY332" s="40"/>
      <c r="FZ332" s="40"/>
      <c r="GA332" s="40"/>
      <c r="GB332" s="40"/>
      <c r="GC332" s="40"/>
      <c r="GD332" s="40"/>
      <c r="GE332" s="40"/>
      <c r="GF332" s="40"/>
      <c r="GG332" s="40"/>
      <c r="GH332" s="40"/>
      <c r="GI332" s="40"/>
      <c r="GJ332" s="40"/>
      <c r="GK332" s="40"/>
      <c r="GL332" s="40"/>
      <c r="GM332" s="40"/>
      <c r="GN332" s="40"/>
      <c r="GO332" s="40"/>
      <c r="GP332" s="40"/>
      <c r="GQ332" s="40"/>
      <c r="GR332" s="40"/>
      <c r="GS332" s="40"/>
    </row>
    <row r="333" spans="1:201" x14ac:dyDescent="0.2">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c r="EH333" s="40"/>
      <c r="EI333" s="40"/>
      <c r="EJ333" s="40"/>
      <c r="EK333" s="40"/>
      <c r="EL333" s="40"/>
      <c r="EM333" s="40"/>
      <c r="EN333" s="40"/>
      <c r="EO333" s="40"/>
      <c r="EP333" s="40"/>
      <c r="EQ333" s="40"/>
      <c r="ER333" s="40"/>
      <c r="ES333" s="40"/>
      <c r="ET333" s="40"/>
      <c r="EU333" s="40"/>
      <c r="EV333" s="40"/>
      <c r="EW333" s="40"/>
      <c r="EX333" s="40"/>
      <c r="EY333" s="40"/>
      <c r="EZ333" s="40"/>
      <c r="FA333" s="40"/>
      <c r="FB333" s="40"/>
      <c r="FC333" s="40"/>
      <c r="FD333" s="40"/>
      <c r="FE333" s="40"/>
      <c r="FF333" s="40"/>
      <c r="FG333" s="40"/>
      <c r="FH333" s="40"/>
      <c r="FI333" s="40"/>
      <c r="FJ333" s="40"/>
      <c r="FK333" s="40"/>
      <c r="FL333" s="40"/>
      <c r="FM333" s="40"/>
      <c r="FN333" s="40"/>
      <c r="FO333" s="40"/>
      <c r="FP333" s="40"/>
      <c r="FQ333" s="40"/>
      <c r="FR333" s="40"/>
      <c r="FS333" s="40"/>
      <c r="FT333" s="40"/>
      <c r="FU333" s="40"/>
      <c r="FV333" s="40"/>
      <c r="FW333" s="40"/>
      <c r="FX333" s="40"/>
      <c r="FY333" s="40"/>
      <c r="FZ333" s="40"/>
      <c r="GA333" s="40"/>
      <c r="GB333" s="40"/>
      <c r="GC333" s="40"/>
      <c r="GD333" s="40"/>
      <c r="GE333" s="40"/>
      <c r="GF333" s="40"/>
      <c r="GG333" s="40"/>
      <c r="GH333" s="40"/>
      <c r="GI333" s="40"/>
      <c r="GJ333" s="40"/>
      <c r="GK333" s="40"/>
      <c r="GL333" s="40"/>
      <c r="GM333" s="40"/>
      <c r="GN333" s="40"/>
      <c r="GO333" s="40"/>
      <c r="GP333" s="40"/>
      <c r="GQ333" s="40"/>
      <c r="GR333" s="40"/>
      <c r="GS333" s="40"/>
    </row>
    <row r="334" spans="1:201" x14ac:dyDescent="0.2">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0"/>
      <c r="EU334" s="40"/>
      <c r="EV334" s="40"/>
      <c r="EW334" s="40"/>
      <c r="EX334" s="40"/>
      <c r="EY334" s="40"/>
      <c r="EZ334" s="40"/>
      <c r="FA334" s="40"/>
      <c r="FB334" s="40"/>
      <c r="FC334" s="40"/>
      <c r="FD334" s="40"/>
      <c r="FE334" s="40"/>
      <c r="FF334" s="40"/>
      <c r="FG334" s="40"/>
      <c r="FH334" s="40"/>
      <c r="FI334" s="40"/>
      <c r="FJ334" s="40"/>
      <c r="FK334" s="40"/>
      <c r="FL334" s="40"/>
      <c r="FM334" s="40"/>
      <c r="FN334" s="40"/>
      <c r="FO334" s="40"/>
      <c r="FP334" s="40"/>
      <c r="FQ334" s="40"/>
      <c r="FR334" s="40"/>
      <c r="FS334" s="40"/>
      <c r="FT334" s="40"/>
      <c r="FU334" s="40"/>
      <c r="FV334" s="40"/>
      <c r="FW334" s="40"/>
      <c r="FX334" s="40"/>
      <c r="FY334" s="40"/>
      <c r="FZ334" s="40"/>
      <c r="GA334" s="40"/>
      <c r="GB334" s="40"/>
      <c r="GC334" s="40"/>
      <c r="GD334" s="40"/>
      <c r="GE334" s="40"/>
      <c r="GF334" s="40"/>
      <c r="GG334" s="40"/>
      <c r="GH334" s="40"/>
      <c r="GI334" s="40"/>
      <c r="GJ334" s="40"/>
      <c r="GK334" s="40"/>
      <c r="GL334" s="40"/>
      <c r="GM334" s="40"/>
      <c r="GN334" s="40"/>
      <c r="GO334" s="40"/>
      <c r="GP334" s="40"/>
      <c r="GQ334" s="40"/>
      <c r="GR334" s="40"/>
      <c r="GS334" s="40"/>
    </row>
    <row r="335" spans="1:201" x14ac:dyDescent="0.2">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c r="FM335" s="40"/>
      <c r="FN335" s="40"/>
      <c r="FO335" s="40"/>
      <c r="FP335" s="40"/>
      <c r="FQ335" s="40"/>
      <c r="FR335" s="40"/>
      <c r="FS335" s="40"/>
      <c r="FT335" s="40"/>
      <c r="FU335" s="40"/>
      <c r="FV335" s="40"/>
      <c r="FW335" s="40"/>
      <c r="FX335" s="40"/>
      <c r="FY335" s="40"/>
      <c r="FZ335" s="40"/>
      <c r="GA335" s="40"/>
      <c r="GB335" s="40"/>
      <c r="GC335" s="40"/>
      <c r="GD335" s="40"/>
      <c r="GE335" s="40"/>
      <c r="GF335" s="40"/>
      <c r="GG335" s="40"/>
      <c r="GH335" s="40"/>
      <c r="GI335" s="40"/>
      <c r="GJ335" s="40"/>
      <c r="GK335" s="40"/>
      <c r="GL335" s="40"/>
      <c r="GM335" s="40"/>
      <c r="GN335" s="40"/>
      <c r="GO335" s="40"/>
      <c r="GP335" s="40"/>
      <c r="GQ335" s="40"/>
      <c r="GR335" s="40"/>
      <c r="GS335" s="40"/>
    </row>
    <row r="336" spans="1:201" x14ac:dyDescent="0.2">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c r="EH336" s="40"/>
      <c r="EI336" s="40"/>
      <c r="EJ336" s="40"/>
      <c r="EK336" s="40"/>
      <c r="EL336" s="40"/>
      <c r="EM336" s="40"/>
      <c r="EN336" s="40"/>
      <c r="EO336" s="40"/>
      <c r="EP336" s="40"/>
      <c r="EQ336" s="40"/>
      <c r="ER336" s="40"/>
      <c r="ES336" s="40"/>
      <c r="ET336" s="40"/>
      <c r="EU336" s="40"/>
      <c r="EV336" s="40"/>
      <c r="EW336" s="40"/>
      <c r="EX336" s="40"/>
      <c r="EY336" s="40"/>
      <c r="EZ336" s="40"/>
      <c r="FA336" s="40"/>
      <c r="FB336" s="40"/>
      <c r="FC336" s="40"/>
      <c r="FD336" s="40"/>
      <c r="FE336" s="40"/>
      <c r="FF336" s="40"/>
      <c r="FG336" s="40"/>
      <c r="FH336" s="40"/>
      <c r="FI336" s="40"/>
      <c r="FJ336" s="40"/>
      <c r="FK336" s="40"/>
      <c r="FL336" s="40"/>
      <c r="FM336" s="40"/>
      <c r="FN336" s="40"/>
      <c r="FO336" s="40"/>
      <c r="FP336" s="40"/>
      <c r="FQ336" s="40"/>
      <c r="FR336" s="40"/>
      <c r="FS336" s="40"/>
      <c r="FT336" s="40"/>
      <c r="FU336" s="40"/>
      <c r="FV336" s="40"/>
      <c r="FW336" s="40"/>
      <c r="FX336" s="40"/>
      <c r="FY336" s="40"/>
      <c r="FZ336" s="40"/>
      <c r="GA336" s="40"/>
      <c r="GB336" s="40"/>
      <c r="GC336" s="40"/>
      <c r="GD336" s="40"/>
      <c r="GE336" s="40"/>
      <c r="GF336" s="40"/>
      <c r="GG336" s="40"/>
      <c r="GH336" s="40"/>
      <c r="GI336" s="40"/>
      <c r="GJ336" s="40"/>
      <c r="GK336" s="40"/>
      <c r="GL336" s="40"/>
      <c r="GM336" s="40"/>
      <c r="GN336" s="40"/>
      <c r="GO336" s="40"/>
      <c r="GP336" s="40"/>
      <c r="GQ336" s="40"/>
      <c r="GR336" s="40"/>
      <c r="GS336" s="40"/>
    </row>
    <row r="337" spans="1:201" x14ac:dyDescent="0.2">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c r="EH337" s="40"/>
      <c r="EI337" s="40"/>
      <c r="EJ337" s="40"/>
      <c r="EK337" s="40"/>
      <c r="EL337" s="40"/>
      <c r="EM337" s="40"/>
      <c r="EN337" s="40"/>
      <c r="EO337" s="40"/>
      <c r="EP337" s="40"/>
      <c r="EQ337" s="40"/>
      <c r="ER337" s="40"/>
      <c r="ES337" s="40"/>
      <c r="ET337" s="40"/>
      <c r="EU337" s="40"/>
      <c r="EV337" s="40"/>
      <c r="EW337" s="40"/>
      <c r="EX337" s="40"/>
      <c r="EY337" s="40"/>
      <c r="EZ337" s="40"/>
      <c r="FA337" s="40"/>
      <c r="FB337" s="40"/>
      <c r="FC337" s="40"/>
      <c r="FD337" s="40"/>
      <c r="FE337" s="40"/>
      <c r="FF337" s="40"/>
      <c r="FG337" s="40"/>
      <c r="FH337" s="40"/>
      <c r="FI337" s="40"/>
      <c r="FJ337" s="40"/>
      <c r="FK337" s="40"/>
      <c r="FL337" s="40"/>
      <c r="FM337" s="40"/>
      <c r="FN337" s="40"/>
      <c r="FO337" s="40"/>
      <c r="FP337" s="40"/>
      <c r="FQ337" s="40"/>
      <c r="FR337" s="40"/>
      <c r="FS337" s="40"/>
      <c r="FT337" s="40"/>
      <c r="FU337" s="40"/>
      <c r="FV337" s="40"/>
      <c r="FW337" s="40"/>
      <c r="FX337" s="40"/>
      <c r="FY337" s="40"/>
      <c r="FZ337" s="40"/>
      <c r="GA337" s="40"/>
      <c r="GB337" s="40"/>
      <c r="GC337" s="40"/>
      <c r="GD337" s="40"/>
      <c r="GE337" s="40"/>
      <c r="GF337" s="40"/>
      <c r="GG337" s="40"/>
      <c r="GH337" s="40"/>
      <c r="GI337" s="40"/>
      <c r="GJ337" s="40"/>
      <c r="GK337" s="40"/>
      <c r="GL337" s="40"/>
      <c r="GM337" s="40"/>
      <c r="GN337" s="40"/>
      <c r="GO337" s="40"/>
      <c r="GP337" s="40"/>
      <c r="GQ337" s="40"/>
      <c r="GR337" s="40"/>
      <c r="GS337" s="40"/>
    </row>
    <row r="338" spans="1:201" x14ac:dyDescent="0.2">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c r="FM338" s="40"/>
      <c r="FN338" s="40"/>
      <c r="FO338" s="40"/>
      <c r="FP338" s="40"/>
      <c r="FQ338" s="40"/>
      <c r="FR338" s="40"/>
      <c r="FS338" s="40"/>
      <c r="FT338" s="40"/>
      <c r="FU338" s="40"/>
      <c r="FV338" s="40"/>
      <c r="FW338" s="40"/>
      <c r="FX338" s="40"/>
      <c r="FY338" s="40"/>
      <c r="FZ338" s="40"/>
      <c r="GA338" s="40"/>
      <c r="GB338" s="40"/>
      <c r="GC338" s="40"/>
      <c r="GD338" s="40"/>
      <c r="GE338" s="40"/>
      <c r="GF338" s="40"/>
      <c r="GG338" s="40"/>
      <c r="GH338" s="40"/>
      <c r="GI338" s="40"/>
      <c r="GJ338" s="40"/>
      <c r="GK338" s="40"/>
      <c r="GL338" s="40"/>
      <c r="GM338" s="40"/>
      <c r="GN338" s="40"/>
      <c r="GO338" s="40"/>
      <c r="GP338" s="40"/>
      <c r="GQ338" s="40"/>
      <c r="GR338" s="40"/>
      <c r="GS338" s="40"/>
    </row>
    <row r="339" spans="1:201" x14ac:dyDescent="0.2">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c r="FL339" s="40"/>
      <c r="FM339" s="40"/>
      <c r="FN339" s="40"/>
      <c r="FO339" s="40"/>
      <c r="FP339" s="40"/>
      <c r="FQ339" s="40"/>
      <c r="FR339" s="40"/>
      <c r="FS339" s="40"/>
      <c r="FT339" s="40"/>
      <c r="FU339" s="40"/>
      <c r="FV339" s="40"/>
      <c r="FW339" s="40"/>
      <c r="FX339" s="40"/>
      <c r="FY339" s="40"/>
      <c r="FZ339" s="40"/>
      <c r="GA339" s="40"/>
      <c r="GB339" s="40"/>
      <c r="GC339" s="40"/>
      <c r="GD339" s="40"/>
      <c r="GE339" s="40"/>
      <c r="GF339" s="40"/>
      <c r="GG339" s="40"/>
      <c r="GH339" s="40"/>
      <c r="GI339" s="40"/>
      <c r="GJ339" s="40"/>
      <c r="GK339" s="40"/>
      <c r="GL339" s="40"/>
      <c r="GM339" s="40"/>
      <c r="GN339" s="40"/>
      <c r="GO339" s="40"/>
      <c r="GP339" s="40"/>
      <c r="GQ339" s="40"/>
      <c r="GR339" s="40"/>
      <c r="GS339" s="40"/>
    </row>
    <row r="340" spans="1:201" x14ac:dyDescent="0.2">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c r="FL340" s="40"/>
      <c r="FM340" s="40"/>
      <c r="FN340" s="40"/>
      <c r="FO340" s="40"/>
      <c r="FP340" s="40"/>
      <c r="FQ340" s="40"/>
      <c r="FR340" s="40"/>
      <c r="FS340" s="40"/>
      <c r="FT340" s="40"/>
      <c r="FU340" s="40"/>
      <c r="FV340" s="40"/>
      <c r="FW340" s="40"/>
      <c r="FX340" s="40"/>
      <c r="FY340" s="40"/>
      <c r="FZ340" s="40"/>
      <c r="GA340" s="40"/>
      <c r="GB340" s="40"/>
      <c r="GC340" s="40"/>
      <c r="GD340" s="40"/>
      <c r="GE340" s="40"/>
      <c r="GF340" s="40"/>
      <c r="GG340" s="40"/>
      <c r="GH340" s="40"/>
      <c r="GI340" s="40"/>
      <c r="GJ340" s="40"/>
      <c r="GK340" s="40"/>
      <c r="GL340" s="40"/>
      <c r="GM340" s="40"/>
      <c r="GN340" s="40"/>
      <c r="GO340" s="40"/>
      <c r="GP340" s="40"/>
      <c r="GQ340" s="40"/>
      <c r="GR340" s="40"/>
      <c r="GS340" s="40"/>
    </row>
    <row r="341" spans="1:201" x14ac:dyDescent="0.2">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c r="EH341" s="40"/>
      <c r="EI341" s="40"/>
      <c r="EJ341" s="40"/>
      <c r="EK341" s="40"/>
      <c r="EL341" s="40"/>
      <c r="EM341" s="40"/>
      <c r="EN341" s="40"/>
      <c r="EO341" s="40"/>
      <c r="EP341" s="40"/>
      <c r="EQ341" s="40"/>
      <c r="ER341" s="40"/>
      <c r="ES341" s="40"/>
      <c r="ET341" s="40"/>
      <c r="EU341" s="40"/>
      <c r="EV341" s="40"/>
      <c r="EW341" s="40"/>
      <c r="EX341" s="40"/>
      <c r="EY341" s="40"/>
      <c r="EZ341" s="40"/>
      <c r="FA341" s="40"/>
      <c r="FB341" s="40"/>
      <c r="FC341" s="40"/>
      <c r="FD341" s="40"/>
      <c r="FE341" s="40"/>
      <c r="FF341" s="40"/>
      <c r="FG341" s="40"/>
      <c r="FH341" s="40"/>
      <c r="FI341" s="40"/>
      <c r="FJ341" s="40"/>
      <c r="FK341" s="40"/>
      <c r="FL341" s="40"/>
      <c r="FM341" s="40"/>
      <c r="FN341" s="40"/>
      <c r="FO341" s="40"/>
      <c r="FP341" s="40"/>
      <c r="FQ341" s="40"/>
      <c r="FR341" s="40"/>
      <c r="FS341" s="40"/>
      <c r="FT341" s="40"/>
      <c r="FU341" s="40"/>
      <c r="FV341" s="40"/>
      <c r="FW341" s="40"/>
      <c r="FX341" s="40"/>
      <c r="FY341" s="40"/>
      <c r="FZ341" s="40"/>
      <c r="GA341" s="40"/>
      <c r="GB341" s="40"/>
      <c r="GC341" s="40"/>
      <c r="GD341" s="40"/>
      <c r="GE341" s="40"/>
      <c r="GF341" s="40"/>
      <c r="GG341" s="40"/>
      <c r="GH341" s="40"/>
      <c r="GI341" s="40"/>
      <c r="GJ341" s="40"/>
      <c r="GK341" s="40"/>
      <c r="GL341" s="40"/>
      <c r="GM341" s="40"/>
      <c r="GN341" s="40"/>
      <c r="GO341" s="40"/>
      <c r="GP341" s="40"/>
      <c r="GQ341" s="40"/>
      <c r="GR341" s="40"/>
      <c r="GS341" s="40"/>
    </row>
    <row r="342" spans="1:201" x14ac:dyDescent="0.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c r="FL342" s="40"/>
      <c r="FM342" s="40"/>
      <c r="FN342" s="40"/>
      <c r="FO342" s="40"/>
      <c r="FP342" s="40"/>
      <c r="FQ342" s="40"/>
      <c r="FR342" s="40"/>
      <c r="FS342" s="40"/>
      <c r="FT342" s="40"/>
      <c r="FU342" s="40"/>
      <c r="FV342" s="40"/>
      <c r="FW342" s="40"/>
      <c r="FX342" s="40"/>
      <c r="FY342" s="40"/>
      <c r="FZ342" s="40"/>
      <c r="GA342" s="40"/>
      <c r="GB342" s="40"/>
      <c r="GC342" s="40"/>
      <c r="GD342" s="40"/>
      <c r="GE342" s="40"/>
      <c r="GF342" s="40"/>
      <c r="GG342" s="40"/>
      <c r="GH342" s="40"/>
      <c r="GI342" s="40"/>
      <c r="GJ342" s="40"/>
      <c r="GK342" s="40"/>
      <c r="GL342" s="40"/>
      <c r="GM342" s="40"/>
      <c r="GN342" s="40"/>
      <c r="GO342" s="40"/>
      <c r="GP342" s="40"/>
      <c r="GQ342" s="40"/>
      <c r="GR342" s="40"/>
      <c r="GS342" s="40"/>
    </row>
    <row r="343" spans="1:201" x14ac:dyDescent="0.2">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c r="EH343" s="40"/>
      <c r="EI343" s="40"/>
      <c r="EJ343" s="40"/>
      <c r="EK343" s="40"/>
      <c r="EL343" s="40"/>
      <c r="EM343" s="40"/>
      <c r="EN343" s="40"/>
      <c r="EO343" s="40"/>
      <c r="EP343" s="40"/>
      <c r="EQ343" s="40"/>
      <c r="ER343" s="40"/>
      <c r="ES343" s="40"/>
      <c r="ET343" s="40"/>
      <c r="EU343" s="40"/>
      <c r="EV343" s="40"/>
      <c r="EW343" s="40"/>
      <c r="EX343" s="40"/>
      <c r="EY343" s="40"/>
      <c r="EZ343" s="40"/>
      <c r="FA343" s="40"/>
      <c r="FB343" s="40"/>
      <c r="FC343" s="40"/>
      <c r="FD343" s="40"/>
      <c r="FE343" s="40"/>
      <c r="FF343" s="40"/>
      <c r="FG343" s="40"/>
      <c r="FH343" s="40"/>
      <c r="FI343" s="40"/>
      <c r="FJ343" s="40"/>
      <c r="FK343" s="40"/>
      <c r="FL343" s="40"/>
      <c r="FM343" s="40"/>
      <c r="FN343" s="40"/>
      <c r="FO343" s="40"/>
      <c r="FP343" s="40"/>
      <c r="FQ343" s="40"/>
      <c r="FR343" s="40"/>
      <c r="FS343" s="40"/>
      <c r="FT343" s="40"/>
      <c r="FU343" s="40"/>
      <c r="FV343" s="40"/>
      <c r="FW343" s="40"/>
      <c r="FX343" s="40"/>
      <c r="FY343" s="40"/>
      <c r="FZ343" s="40"/>
      <c r="GA343" s="40"/>
      <c r="GB343" s="40"/>
      <c r="GC343" s="40"/>
      <c r="GD343" s="40"/>
      <c r="GE343" s="40"/>
      <c r="GF343" s="40"/>
      <c r="GG343" s="40"/>
      <c r="GH343" s="40"/>
      <c r="GI343" s="40"/>
      <c r="GJ343" s="40"/>
      <c r="GK343" s="40"/>
      <c r="GL343" s="40"/>
      <c r="GM343" s="40"/>
      <c r="GN343" s="40"/>
      <c r="GO343" s="40"/>
      <c r="GP343" s="40"/>
      <c r="GQ343" s="40"/>
      <c r="GR343" s="40"/>
      <c r="GS343" s="40"/>
    </row>
    <row r="344" spans="1:201" x14ac:dyDescent="0.2">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c r="EH344" s="40"/>
      <c r="EI344" s="40"/>
      <c r="EJ344" s="40"/>
      <c r="EK344" s="40"/>
      <c r="EL344" s="40"/>
      <c r="EM344" s="40"/>
      <c r="EN344" s="40"/>
      <c r="EO344" s="40"/>
      <c r="EP344" s="40"/>
      <c r="EQ344" s="40"/>
      <c r="ER344" s="40"/>
      <c r="ES344" s="40"/>
      <c r="ET344" s="40"/>
      <c r="EU344" s="40"/>
      <c r="EV344" s="40"/>
      <c r="EW344" s="40"/>
      <c r="EX344" s="40"/>
      <c r="EY344" s="40"/>
      <c r="EZ344" s="40"/>
      <c r="FA344" s="40"/>
      <c r="FB344" s="40"/>
      <c r="FC344" s="40"/>
      <c r="FD344" s="40"/>
      <c r="FE344" s="40"/>
      <c r="FF344" s="40"/>
      <c r="FG344" s="40"/>
      <c r="FH344" s="40"/>
      <c r="FI344" s="40"/>
      <c r="FJ344" s="40"/>
      <c r="FK344" s="40"/>
      <c r="FL344" s="40"/>
      <c r="FM344" s="40"/>
      <c r="FN344" s="40"/>
      <c r="FO344" s="40"/>
      <c r="FP344" s="40"/>
      <c r="FQ344" s="40"/>
      <c r="FR344" s="40"/>
      <c r="FS344" s="40"/>
      <c r="FT344" s="40"/>
      <c r="FU344" s="40"/>
      <c r="FV344" s="40"/>
      <c r="FW344" s="40"/>
      <c r="FX344" s="40"/>
      <c r="FY344" s="40"/>
      <c r="FZ344" s="40"/>
      <c r="GA344" s="40"/>
      <c r="GB344" s="40"/>
      <c r="GC344" s="40"/>
      <c r="GD344" s="40"/>
      <c r="GE344" s="40"/>
      <c r="GF344" s="40"/>
      <c r="GG344" s="40"/>
      <c r="GH344" s="40"/>
      <c r="GI344" s="40"/>
      <c r="GJ344" s="40"/>
      <c r="GK344" s="40"/>
      <c r="GL344" s="40"/>
      <c r="GM344" s="40"/>
      <c r="GN344" s="40"/>
      <c r="GO344" s="40"/>
      <c r="GP344" s="40"/>
      <c r="GQ344" s="40"/>
      <c r="GR344" s="40"/>
      <c r="GS344" s="40"/>
    </row>
    <row r="345" spans="1:201" x14ac:dyDescent="0.2">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c r="FM345" s="40"/>
      <c r="FN345" s="40"/>
      <c r="FO345" s="40"/>
      <c r="FP345" s="40"/>
      <c r="FQ345" s="40"/>
      <c r="FR345" s="40"/>
      <c r="FS345" s="40"/>
      <c r="FT345" s="40"/>
      <c r="FU345" s="40"/>
      <c r="FV345" s="40"/>
      <c r="FW345" s="40"/>
      <c r="FX345" s="40"/>
      <c r="FY345" s="40"/>
      <c r="FZ345" s="40"/>
      <c r="GA345" s="40"/>
      <c r="GB345" s="40"/>
      <c r="GC345" s="40"/>
      <c r="GD345" s="40"/>
      <c r="GE345" s="40"/>
      <c r="GF345" s="40"/>
      <c r="GG345" s="40"/>
      <c r="GH345" s="40"/>
      <c r="GI345" s="40"/>
      <c r="GJ345" s="40"/>
      <c r="GK345" s="40"/>
      <c r="GL345" s="40"/>
      <c r="GM345" s="40"/>
      <c r="GN345" s="40"/>
      <c r="GO345" s="40"/>
      <c r="GP345" s="40"/>
      <c r="GQ345" s="40"/>
      <c r="GR345" s="40"/>
      <c r="GS345" s="40"/>
    </row>
    <row r="346" spans="1:201" x14ac:dyDescent="0.2">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c r="EH346" s="40"/>
      <c r="EI346" s="40"/>
      <c r="EJ346" s="40"/>
      <c r="EK346" s="40"/>
      <c r="EL346" s="40"/>
      <c r="EM346" s="40"/>
      <c r="EN346" s="40"/>
      <c r="EO346" s="40"/>
      <c r="EP346" s="40"/>
      <c r="EQ346" s="40"/>
      <c r="ER346" s="40"/>
      <c r="ES346" s="40"/>
      <c r="ET346" s="40"/>
      <c r="EU346" s="40"/>
      <c r="EV346" s="40"/>
      <c r="EW346" s="40"/>
      <c r="EX346" s="40"/>
      <c r="EY346" s="40"/>
      <c r="EZ346" s="40"/>
      <c r="FA346" s="40"/>
      <c r="FB346" s="40"/>
      <c r="FC346" s="40"/>
      <c r="FD346" s="40"/>
      <c r="FE346" s="40"/>
      <c r="FF346" s="40"/>
      <c r="FG346" s="40"/>
      <c r="FH346" s="40"/>
      <c r="FI346" s="40"/>
      <c r="FJ346" s="40"/>
      <c r="FK346" s="40"/>
      <c r="FL346" s="40"/>
      <c r="FM346" s="40"/>
      <c r="FN346" s="40"/>
      <c r="FO346" s="40"/>
      <c r="FP346" s="40"/>
      <c r="FQ346" s="40"/>
      <c r="FR346" s="40"/>
      <c r="FS346" s="40"/>
      <c r="FT346" s="40"/>
      <c r="FU346" s="40"/>
      <c r="FV346" s="40"/>
      <c r="FW346" s="40"/>
      <c r="FX346" s="40"/>
      <c r="FY346" s="40"/>
      <c r="FZ346" s="40"/>
      <c r="GA346" s="40"/>
      <c r="GB346" s="40"/>
      <c r="GC346" s="40"/>
      <c r="GD346" s="40"/>
      <c r="GE346" s="40"/>
      <c r="GF346" s="40"/>
      <c r="GG346" s="40"/>
      <c r="GH346" s="40"/>
      <c r="GI346" s="40"/>
      <c r="GJ346" s="40"/>
      <c r="GK346" s="40"/>
      <c r="GL346" s="40"/>
      <c r="GM346" s="40"/>
      <c r="GN346" s="40"/>
      <c r="GO346" s="40"/>
      <c r="GP346" s="40"/>
      <c r="GQ346" s="40"/>
      <c r="GR346" s="40"/>
      <c r="GS346" s="40"/>
    </row>
    <row r="347" spans="1:201" x14ac:dyDescent="0.2">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c r="EH347" s="40"/>
      <c r="EI347" s="40"/>
      <c r="EJ347" s="40"/>
      <c r="EK347" s="40"/>
      <c r="EL347" s="40"/>
      <c r="EM347" s="40"/>
      <c r="EN347" s="40"/>
      <c r="EO347" s="40"/>
      <c r="EP347" s="40"/>
      <c r="EQ347" s="40"/>
      <c r="ER347" s="40"/>
      <c r="ES347" s="40"/>
      <c r="ET347" s="40"/>
      <c r="EU347" s="40"/>
      <c r="EV347" s="40"/>
      <c r="EW347" s="40"/>
      <c r="EX347" s="40"/>
      <c r="EY347" s="40"/>
      <c r="EZ347" s="40"/>
      <c r="FA347" s="40"/>
      <c r="FB347" s="40"/>
      <c r="FC347" s="40"/>
      <c r="FD347" s="40"/>
      <c r="FE347" s="40"/>
      <c r="FF347" s="40"/>
      <c r="FG347" s="40"/>
      <c r="FH347" s="40"/>
      <c r="FI347" s="40"/>
      <c r="FJ347" s="40"/>
      <c r="FK347" s="40"/>
      <c r="FL347" s="40"/>
      <c r="FM347" s="40"/>
      <c r="FN347" s="40"/>
      <c r="FO347" s="40"/>
      <c r="FP347" s="40"/>
      <c r="FQ347" s="40"/>
      <c r="FR347" s="40"/>
      <c r="FS347" s="40"/>
      <c r="FT347" s="40"/>
      <c r="FU347" s="40"/>
      <c r="FV347" s="40"/>
      <c r="FW347" s="40"/>
      <c r="FX347" s="40"/>
      <c r="FY347" s="40"/>
      <c r="FZ347" s="40"/>
      <c r="GA347" s="40"/>
      <c r="GB347" s="40"/>
      <c r="GC347" s="40"/>
      <c r="GD347" s="40"/>
      <c r="GE347" s="40"/>
      <c r="GF347" s="40"/>
      <c r="GG347" s="40"/>
      <c r="GH347" s="40"/>
      <c r="GI347" s="40"/>
      <c r="GJ347" s="40"/>
      <c r="GK347" s="40"/>
      <c r="GL347" s="40"/>
      <c r="GM347" s="40"/>
      <c r="GN347" s="40"/>
      <c r="GO347" s="40"/>
      <c r="GP347" s="40"/>
      <c r="GQ347" s="40"/>
      <c r="GR347" s="40"/>
      <c r="GS347" s="40"/>
    </row>
    <row r="348" spans="1:201" x14ac:dyDescent="0.2">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c r="EH348" s="40"/>
      <c r="EI348" s="40"/>
      <c r="EJ348" s="40"/>
      <c r="EK348" s="40"/>
      <c r="EL348" s="40"/>
      <c r="EM348" s="40"/>
      <c r="EN348" s="40"/>
      <c r="EO348" s="40"/>
      <c r="EP348" s="40"/>
      <c r="EQ348" s="40"/>
      <c r="ER348" s="40"/>
      <c r="ES348" s="40"/>
      <c r="ET348" s="40"/>
      <c r="EU348" s="40"/>
      <c r="EV348" s="40"/>
      <c r="EW348" s="40"/>
      <c r="EX348" s="40"/>
      <c r="EY348" s="40"/>
      <c r="EZ348" s="40"/>
      <c r="FA348" s="40"/>
      <c r="FB348" s="40"/>
      <c r="FC348" s="40"/>
      <c r="FD348" s="40"/>
      <c r="FE348" s="40"/>
      <c r="FF348" s="40"/>
      <c r="FG348" s="40"/>
      <c r="FH348" s="40"/>
      <c r="FI348" s="40"/>
      <c r="FJ348" s="40"/>
      <c r="FK348" s="40"/>
      <c r="FL348" s="40"/>
      <c r="FM348" s="40"/>
      <c r="FN348" s="40"/>
      <c r="FO348" s="40"/>
      <c r="FP348" s="40"/>
      <c r="FQ348" s="40"/>
      <c r="FR348" s="40"/>
      <c r="FS348" s="40"/>
      <c r="FT348" s="40"/>
      <c r="FU348" s="40"/>
      <c r="FV348" s="40"/>
      <c r="FW348" s="40"/>
      <c r="FX348" s="40"/>
      <c r="FY348" s="40"/>
      <c r="FZ348" s="40"/>
      <c r="GA348" s="40"/>
      <c r="GB348" s="40"/>
      <c r="GC348" s="40"/>
      <c r="GD348" s="40"/>
      <c r="GE348" s="40"/>
      <c r="GF348" s="40"/>
      <c r="GG348" s="40"/>
      <c r="GH348" s="40"/>
      <c r="GI348" s="40"/>
      <c r="GJ348" s="40"/>
      <c r="GK348" s="40"/>
      <c r="GL348" s="40"/>
      <c r="GM348" s="40"/>
      <c r="GN348" s="40"/>
      <c r="GO348" s="40"/>
      <c r="GP348" s="40"/>
      <c r="GQ348" s="40"/>
      <c r="GR348" s="40"/>
      <c r="GS348" s="40"/>
    </row>
    <row r="349" spans="1:201" x14ac:dyDescent="0.2">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c r="FM349" s="40"/>
      <c r="FN349" s="40"/>
      <c r="FO349" s="40"/>
      <c r="FP349" s="40"/>
      <c r="FQ349" s="40"/>
      <c r="FR349" s="40"/>
      <c r="FS349" s="40"/>
      <c r="FT349" s="40"/>
      <c r="FU349" s="40"/>
      <c r="FV349" s="40"/>
      <c r="FW349" s="40"/>
      <c r="FX349" s="40"/>
      <c r="FY349" s="40"/>
      <c r="FZ349" s="40"/>
      <c r="GA349" s="40"/>
      <c r="GB349" s="40"/>
      <c r="GC349" s="40"/>
      <c r="GD349" s="40"/>
      <c r="GE349" s="40"/>
      <c r="GF349" s="40"/>
      <c r="GG349" s="40"/>
      <c r="GH349" s="40"/>
      <c r="GI349" s="40"/>
      <c r="GJ349" s="40"/>
      <c r="GK349" s="40"/>
      <c r="GL349" s="40"/>
      <c r="GM349" s="40"/>
      <c r="GN349" s="40"/>
      <c r="GO349" s="40"/>
      <c r="GP349" s="40"/>
      <c r="GQ349" s="40"/>
      <c r="GR349" s="40"/>
      <c r="GS349" s="40"/>
    </row>
    <row r="350" spans="1:201" x14ac:dyDescent="0.2">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0"/>
      <c r="EU350" s="40"/>
      <c r="EV350" s="40"/>
      <c r="EW350" s="40"/>
      <c r="EX350" s="40"/>
      <c r="EY350" s="40"/>
      <c r="EZ350" s="40"/>
      <c r="FA350" s="40"/>
      <c r="FB350" s="40"/>
      <c r="FC350" s="40"/>
      <c r="FD350" s="40"/>
      <c r="FE350" s="40"/>
      <c r="FF350" s="40"/>
      <c r="FG350" s="40"/>
      <c r="FH350" s="40"/>
      <c r="FI350" s="40"/>
      <c r="FJ350" s="40"/>
      <c r="FK350" s="40"/>
      <c r="FL350" s="40"/>
      <c r="FM350" s="40"/>
      <c r="FN350" s="40"/>
      <c r="FO350" s="40"/>
      <c r="FP350" s="40"/>
      <c r="FQ350" s="40"/>
      <c r="FR350" s="40"/>
      <c r="FS350" s="40"/>
      <c r="FT350" s="40"/>
      <c r="FU350" s="40"/>
      <c r="FV350" s="40"/>
      <c r="FW350" s="40"/>
      <c r="FX350" s="40"/>
      <c r="FY350" s="40"/>
      <c r="FZ350" s="40"/>
      <c r="GA350" s="40"/>
      <c r="GB350" s="40"/>
      <c r="GC350" s="40"/>
      <c r="GD350" s="40"/>
      <c r="GE350" s="40"/>
      <c r="GF350" s="40"/>
      <c r="GG350" s="40"/>
      <c r="GH350" s="40"/>
      <c r="GI350" s="40"/>
      <c r="GJ350" s="40"/>
      <c r="GK350" s="40"/>
      <c r="GL350" s="40"/>
      <c r="GM350" s="40"/>
      <c r="GN350" s="40"/>
      <c r="GO350" s="40"/>
      <c r="GP350" s="40"/>
      <c r="GQ350" s="40"/>
      <c r="GR350" s="40"/>
      <c r="GS350" s="40"/>
    </row>
    <row r="351" spans="1:201" x14ac:dyDescent="0.2">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c r="EH351" s="40"/>
      <c r="EI351" s="40"/>
      <c r="EJ351" s="40"/>
      <c r="EK351" s="40"/>
      <c r="EL351" s="40"/>
      <c r="EM351" s="40"/>
      <c r="EN351" s="40"/>
      <c r="EO351" s="40"/>
      <c r="EP351" s="40"/>
      <c r="EQ351" s="40"/>
      <c r="ER351" s="40"/>
      <c r="ES351" s="40"/>
      <c r="ET351" s="40"/>
      <c r="EU351" s="40"/>
      <c r="EV351" s="40"/>
      <c r="EW351" s="40"/>
      <c r="EX351" s="40"/>
      <c r="EY351" s="40"/>
      <c r="EZ351" s="40"/>
      <c r="FA351" s="40"/>
      <c r="FB351" s="40"/>
      <c r="FC351" s="40"/>
      <c r="FD351" s="40"/>
      <c r="FE351" s="40"/>
      <c r="FF351" s="40"/>
      <c r="FG351" s="40"/>
      <c r="FH351" s="40"/>
      <c r="FI351" s="40"/>
      <c r="FJ351" s="40"/>
      <c r="FK351" s="40"/>
      <c r="FL351" s="40"/>
      <c r="FM351" s="40"/>
      <c r="FN351" s="40"/>
      <c r="FO351" s="40"/>
      <c r="FP351" s="40"/>
      <c r="FQ351" s="40"/>
      <c r="FR351" s="40"/>
      <c r="FS351" s="40"/>
      <c r="FT351" s="40"/>
      <c r="FU351" s="40"/>
      <c r="FV351" s="40"/>
      <c r="FW351" s="40"/>
      <c r="FX351" s="40"/>
      <c r="FY351" s="40"/>
      <c r="FZ351" s="40"/>
      <c r="GA351" s="40"/>
      <c r="GB351" s="40"/>
      <c r="GC351" s="40"/>
      <c r="GD351" s="40"/>
      <c r="GE351" s="40"/>
      <c r="GF351" s="40"/>
      <c r="GG351" s="40"/>
      <c r="GH351" s="40"/>
      <c r="GI351" s="40"/>
      <c r="GJ351" s="40"/>
      <c r="GK351" s="40"/>
      <c r="GL351" s="40"/>
      <c r="GM351" s="40"/>
      <c r="GN351" s="40"/>
      <c r="GO351" s="40"/>
      <c r="GP351" s="40"/>
      <c r="GQ351" s="40"/>
      <c r="GR351" s="40"/>
      <c r="GS351" s="40"/>
    </row>
    <row r="352" spans="1:201" x14ac:dyDescent="0.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c r="EH352" s="40"/>
      <c r="EI352" s="40"/>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40"/>
      <c r="FM352" s="40"/>
      <c r="FN352" s="40"/>
      <c r="FO352" s="40"/>
      <c r="FP352" s="40"/>
      <c r="FQ352" s="40"/>
      <c r="FR352" s="40"/>
      <c r="FS352" s="40"/>
      <c r="FT352" s="40"/>
      <c r="FU352" s="40"/>
      <c r="FV352" s="40"/>
      <c r="FW352" s="40"/>
      <c r="FX352" s="40"/>
      <c r="FY352" s="40"/>
      <c r="FZ352" s="40"/>
      <c r="GA352" s="40"/>
      <c r="GB352" s="40"/>
      <c r="GC352" s="40"/>
      <c r="GD352" s="40"/>
      <c r="GE352" s="40"/>
      <c r="GF352" s="40"/>
      <c r="GG352" s="40"/>
      <c r="GH352" s="40"/>
      <c r="GI352" s="40"/>
      <c r="GJ352" s="40"/>
      <c r="GK352" s="40"/>
      <c r="GL352" s="40"/>
      <c r="GM352" s="40"/>
      <c r="GN352" s="40"/>
      <c r="GO352" s="40"/>
      <c r="GP352" s="40"/>
      <c r="GQ352" s="40"/>
      <c r="GR352" s="40"/>
      <c r="GS352" s="40"/>
    </row>
    <row r="353" spans="1:201" x14ac:dyDescent="0.2">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c r="EH353" s="40"/>
      <c r="EI353" s="40"/>
      <c r="EJ353" s="40"/>
      <c r="EK353" s="40"/>
      <c r="EL353" s="40"/>
      <c r="EM353" s="40"/>
      <c r="EN353" s="40"/>
      <c r="EO353" s="40"/>
      <c r="EP353" s="40"/>
      <c r="EQ353" s="40"/>
      <c r="ER353" s="40"/>
      <c r="ES353" s="40"/>
      <c r="ET353" s="40"/>
      <c r="EU353" s="40"/>
      <c r="EV353" s="40"/>
      <c r="EW353" s="40"/>
      <c r="EX353" s="40"/>
      <c r="EY353" s="40"/>
      <c r="EZ353" s="40"/>
      <c r="FA353" s="40"/>
      <c r="FB353" s="40"/>
      <c r="FC353" s="40"/>
      <c r="FD353" s="40"/>
      <c r="FE353" s="40"/>
      <c r="FF353" s="40"/>
      <c r="FG353" s="40"/>
      <c r="FH353" s="40"/>
      <c r="FI353" s="40"/>
      <c r="FJ353" s="40"/>
      <c r="FK353" s="40"/>
      <c r="FL353" s="40"/>
      <c r="FM353" s="40"/>
      <c r="FN353" s="40"/>
      <c r="FO353" s="40"/>
      <c r="FP353" s="40"/>
      <c r="FQ353" s="40"/>
      <c r="FR353" s="40"/>
      <c r="FS353" s="40"/>
      <c r="FT353" s="40"/>
      <c r="FU353" s="40"/>
      <c r="FV353" s="40"/>
      <c r="FW353" s="40"/>
      <c r="FX353" s="40"/>
      <c r="FY353" s="40"/>
      <c r="FZ353" s="40"/>
      <c r="GA353" s="40"/>
      <c r="GB353" s="40"/>
      <c r="GC353" s="40"/>
      <c r="GD353" s="40"/>
      <c r="GE353" s="40"/>
      <c r="GF353" s="40"/>
      <c r="GG353" s="40"/>
      <c r="GH353" s="40"/>
      <c r="GI353" s="40"/>
      <c r="GJ353" s="40"/>
      <c r="GK353" s="40"/>
      <c r="GL353" s="40"/>
      <c r="GM353" s="40"/>
      <c r="GN353" s="40"/>
      <c r="GO353" s="40"/>
      <c r="GP353" s="40"/>
      <c r="GQ353" s="40"/>
      <c r="GR353" s="40"/>
      <c r="GS353" s="40"/>
    </row>
    <row r="354" spans="1:201" x14ac:dyDescent="0.2">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c r="EH354" s="40"/>
      <c r="EI354" s="40"/>
      <c r="EJ354" s="40"/>
      <c r="EK354" s="40"/>
      <c r="EL354" s="40"/>
      <c r="EM354" s="40"/>
      <c r="EN354" s="40"/>
      <c r="EO354" s="40"/>
      <c r="EP354" s="40"/>
      <c r="EQ354" s="40"/>
      <c r="ER354" s="40"/>
      <c r="ES354" s="40"/>
      <c r="ET354" s="40"/>
      <c r="EU354" s="40"/>
      <c r="EV354" s="40"/>
      <c r="EW354" s="40"/>
      <c r="EX354" s="40"/>
      <c r="EY354" s="40"/>
      <c r="EZ354" s="40"/>
      <c r="FA354" s="40"/>
      <c r="FB354" s="40"/>
      <c r="FC354" s="40"/>
      <c r="FD354" s="40"/>
      <c r="FE354" s="40"/>
      <c r="FF354" s="40"/>
      <c r="FG354" s="40"/>
      <c r="FH354" s="40"/>
      <c r="FI354" s="40"/>
      <c r="FJ354" s="40"/>
      <c r="FK354" s="40"/>
      <c r="FL354" s="40"/>
      <c r="FM354" s="40"/>
      <c r="FN354" s="40"/>
      <c r="FO354" s="40"/>
      <c r="FP354" s="40"/>
      <c r="FQ354" s="40"/>
      <c r="FR354" s="40"/>
      <c r="FS354" s="40"/>
      <c r="FT354" s="40"/>
      <c r="FU354" s="40"/>
      <c r="FV354" s="40"/>
      <c r="FW354" s="40"/>
      <c r="FX354" s="40"/>
      <c r="FY354" s="40"/>
      <c r="FZ354" s="40"/>
      <c r="GA354" s="40"/>
      <c r="GB354" s="40"/>
      <c r="GC354" s="40"/>
      <c r="GD354" s="40"/>
      <c r="GE354" s="40"/>
      <c r="GF354" s="40"/>
      <c r="GG354" s="40"/>
      <c r="GH354" s="40"/>
      <c r="GI354" s="40"/>
      <c r="GJ354" s="40"/>
      <c r="GK354" s="40"/>
      <c r="GL354" s="40"/>
      <c r="GM354" s="40"/>
      <c r="GN354" s="40"/>
      <c r="GO354" s="40"/>
      <c r="GP354" s="40"/>
      <c r="GQ354" s="40"/>
      <c r="GR354" s="40"/>
      <c r="GS354" s="40"/>
    </row>
    <row r="355" spans="1:201" x14ac:dyDescent="0.2">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c r="EH355" s="40"/>
      <c r="EI355" s="40"/>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40"/>
      <c r="FM355" s="40"/>
      <c r="FN355" s="40"/>
      <c r="FO355" s="40"/>
      <c r="FP355" s="40"/>
      <c r="FQ355" s="40"/>
      <c r="FR355" s="40"/>
      <c r="FS355" s="40"/>
      <c r="FT355" s="40"/>
      <c r="FU355" s="40"/>
      <c r="FV355" s="40"/>
      <c r="FW355" s="40"/>
      <c r="FX355" s="40"/>
      <c r="FY355" s="40"/>
      <c r="FZ355" s="40"/>
      <c r="GA355" s="40"/>
      <c r="GB355" s="40"/>
      <c r="GC355" s="40"/>
      <c r="GD355" s="40"/>
      <c r="GE355" s="40"/>
      <c r="GF355" s="40"/>
      <c r="GG355" s="40"/>
      <c r="GH355" s="40"/>
      <c r="GI355" s="40"/>
      <c r="GJ355" s="40"/>
      <c r="GK355" s="40"/>
      <c r="GL355" s="40"/>
      <c r="GM355" s="40"/>
      <c r="GN355" s="40"/>
      <c r="GO355" s="40"/>
      <c r="GP355" s="40"/>
      <c r="GQ355" s="40"/>
      <c r="GR355" s="40"/>
      <c r="GS355" s="40"/>
    </row>
    <row r="356" spans="1:201" x14ac:dyDescent="0.2">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c r="EH356" s="40"/>
      <c r="EI356" s="40"/>
      <c r="EJ356" s="40"/>
      <c r="EK356" s="40"/>
      <c r="EL356" s="40"/>
      <c r="EM356" s="40"/>
      <c r="EN356" s="40"/>
      <c r="EO356" s="40"/>
      <c r="EP356" s="40"/>
      <c r="EQ356" s="40"/>
      <c r="ER356" s="40"/>
      <c r="ES356" s="40"/>
      <c r="ET356" s="40"/>
      <c r="EU356" s="40"/>
      <c r="EV356" s="40"/>
      <c r="EW356" s="40"/>
      <c r="EX356" s="40"/>
      <c r="EY356" s="40"/>
      <c r="EZ356" s="40"/>
      <c r="FA356" s="40"/>
      <c r="FB356" s="40"/>
      <c r="FC356" s="40"/>
      <c r="FD356" s="40"/>
      <c r="FE356" s="40"/>
      <c r="FF356" s="40"/>
      <c r="FG356" s="40"/>
      <c r="FH356" s="40"/>
      <c r="FI356" s="40"/>
      <c r="FJ356" s="40"/>
      <c r="FK356" s="40"/>
      <c r="FL356" s="40"/>
      <c r="FM356" s="40"/>
      <c r="FN356" s="40"/>
      <c r="FO356" s="40"/>
      <c r="FP356" s="40"/>
      <c r="FQ356" s="40"/>
      <c r="FR356" s="40"/>
      <c r="FS356" s="40"/>
      <c r="FT356" s="40"/>
      <c r="FU356" s="40"/>
      <c r="FV356" s="40"/>
      <c r="FW356" s="40"/>
      <c r="FX356" s="40"/>
      <c r="FY356" s="40"/>
      <c r="FZ356" s="40"/>
      <c r="GA356" s="40"/>
      <c r="GB356" s="40"/>
      <c r="GC356" s="40"/>
      <c r="GD356" s="40"/>
      <c r="GE356" s="40"/>
      <c r="GF356" s="40"/>
      <c r="GG356" s="40"/>
      <c r="GH356" s="40"/>
      <c r="GI356" s="40"/>
      <c r="GJ356" s="40"/>
      <c r="GK356" s="40"/>
      <c r="GL356" s="40"/>
      <c r="GM356" s="40"/>
      <c r="GN356" s="40"/>
      <c r="GO356" s="40"/>
      <c r="GP356" s="40"/>
      <c r="GQ356" s="40"/>
      <c r="GR356" s="40"/>
      <c r="GS356" s="40"/>
    </row>
    <row r="357" spans="1:201" x14ac:dyDescent="0.2">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c r="EH357" s="40"/>
      <c r="EI357" s="40"/>
      <c r="EJ357" s="40"/>
      <c r="EK357" s="40"/>
      <c r="EL357" s="40"/>
      <c r="EM357" s="40"/>
      <c r="EN357" s="40"/>
      <c r="EO357" s="40"/>
      <c r="EP357" s="40"/>
      <c r="EQ357" s="40"/>
      <c r="ER357" s="40"/>
      <c r="ES357" s="40"/>
      <c r="ET357" s="40"/>
      <c r="EU357" s="40"/>
      <c r="EV357" s="40"/>
      <c r="EW357" s="40"/>
      <c r="EX357" s="40"/>
      <c r="EY357" s="40"/>
      <c r="EZ357" s="40"/>
      <c r="FA357" s="40"/>
      <c r="FB357" s="40"/>
      <c r="FC357" s="40"/>
      <c r="FD357" s="40"/>
      <c r="FE357" s="40"/>
      <c r="FF357" s="40"/>
      <c r="FG357" s="40"/>
      <c r="FH357" s="40"/>
      <c r="FI357" s="40"/>
      <c r="FJ357" s="40"/>
      <c r="FK357" s="40"/>
      <c r="FL357" s="40"/>
      <c r="FM357" s="40"/>
      <c r="FN357" s="40"/>
      <c r="FO357" s="40"/>
      <c r="FP357" s="40"/>
      <c r="FQ357" s="40"/>
      <c r="FR357" s="40"/>
      <c r="FS357" s="40"/>
      <c r="FT357" s="40"/>
      <c r="FU357" s="40"/>
      <c r="FV357" s="40"/>
      <c r="FW357" s="40"/>
      <c r="FX357" s="40"/>
      <c r="FY357" s="40"/>
      <c r="FZ357" s="40"/>
      <c r="GA357" s="40"/>
      <c r="GB357" s="40"/>
      <c r="GC357" s="40"/>
      <c r="GD357" s="40"/>
      <c r="GE357" s="40"/>
      <c r="GF357" s="40"/>
      <c r="GG357" s="40"/>
      <c r="GH357" s="40"/>
      <c r="GI357" s="40"/>
      <c r="GJ357" s="40"/>
      <c r="GK357" s="40"/>
      <c r="GL357" s="40"/>
      <c r="GM357" s="40"/>
      <c r="GN357" s="40"/>
      <c r="GO357" s="40"/>
      <c r="GP357" s="40"/>
      <c r="GQ357" s="40"/>
      <c r="GR357" s="40"/>
      <c r="GS357" s="40"/>
    </row>
    <row r="358" spans="1:201" x14ac:dyDescent="0.2">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c r="FM358" s="40"/>
      <c r="FN358" s="40"/>
      <c r="FO358" s="40"/>
      <c r="FP358" s="40"/>
      <c r="FQ358" s="40"/>
      <c r="FR358" s="40"/>
      <c r="FS358" s="40"/>
      <c r="FT358" s="40"/>
      <c r="FU358" s="40"/>
      <c r="FV358" s="40"/>
      <c r="FW358" s="40"/>
      <c r="FX358" s="40"/>
      <c r="FY358" s="40"/>
      <c r="FZ358" s="40"/>
      <c r="GA358" s="40"/>
      <c r="GB358" s="40"/>
      <c r="GC358" s="40"/>
      <c r="GD358" s="40"/>
      <c r="GE358" s="40"/>
      <c r="GF358" s="40"/>
      <c r="GG358" s="40"/>
      <c r="GH358" s="40"/>
      <c r="GI358" s="40"/>
      <c r="GJ358" s="40"/>
      <c r="GK358" s="40"/>
      <c r="GL358" s="40"/>
      <c r="GM358" s="40"/>
      <c r="GN358" s="40"/>
      <c r="GO358" s="40"/>
      <c r="GP358" s="40"/>
      <c r="GQ358" s="40"/>
      <c r="GR358" s="40"/>
      <c r="GS358" s="40"/>
    </row>
    <row r="359" spans="1:201" x14ac:dyDescent="0.2">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c r="EH359" s="40"/>
      <c r="EI359" s="40"/>
      <c r="EJ359" s="40"/>
      <c r="EK359" s="40"/>
      <c r="EL359" s="40"/>
      <c r="EM359" s="40"/>
      <c r="EN359" s="40"/>
      <c r="EO359" s="40"/>
      <c r="EP359" s="40"/>
      <c r="EQ359" s="40"/>
      <c r="ER359" s="40"/>
      <c r="ES359" s="40"/>
      <c r="ET359" s="40"/>
      <c r="EU359" s="40"/>
      <c r="EV359" s="40"/>
      <c r="EW359" s="40"/>
      <c r="EX359" s="40"/>
      <c r="EY359" s="40"/>
      <c r="EZ359" s="40"/>
      <c r="FA359" s="40"/>
      <c r="FB359" s="40"/>
      <c r="FC359" s="40"/>
      <c r="FD359" s="40"/>
      <c r="FE359" s="40"/>
      <c r="FF359" s="40"/>
      <c r="FG359" s="40"/>
      <c r="FH359" s="40"/>
      <c r="FI359" s="40"/>
      <c r="FJ359" s="40"/>
      <c r="FK359" s="40"/>
      <c r="FL359" s="40"/>
      <c r="FM359" s="40"/>
      <c r="FN359" s="40"/>
      <c r="FO359" s="40"/>
      <c r="FP359" s="40"/>
      <c r="FQ359" s="40"/>
      <c r="FR359" s="40"/>
      <c r="FS359" s="40"/>
      <c r="FT359" s="40"/>
      <c r="FU359" s="40"/>
      <c r="FV359" s="40"/>
      <c r="FW359" s="40"/>
      <c r="FX359" s="40"/>
      <c r="FY359" s="40"/>
      <c r="FZ359" s="40"/>
      <c r="GA359" s="40"/>
      <c r="GB359" s="40"/>
      <c r="GC359" s="40"/>
      <c r="GD359" s="40"/>
      <c r="GE359" s="40"/>
      <c r="GF359" s="40"/>
      <c r="GG359" s="40"/>
      <c r="GH359" s="40"/>
      <c r="GI359" s="40"/>
      <c r="GJ359" s="40"/>
      <c r="GK359" s="40"/>
      <c r="GL359" s="40"/>
      <c r="GM359" s="40"/>
      <c r="GN359" s="40"/>
      <c r="GO359" s="40"/>
      <c r="GP359" s="40"/>
      <c r="GQ359" s="40"/>
      <c r="GR359" s="40"/>
      <c r="GS359" s="40"/>
    </row>
    <row r="360" spans="1:201" x14ac:dyDescent="0.2">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c r="FM360" s="40"/>
      <c r="FN360" s="40"/>
      <c r="FO360" s="40"/>
      <c r="FP360" s="40"/>
      <c r="FQ360" s="40"/>
      <c r="FR360" s="40"/>
      <c r="FS360" s="40"/>
      <c r="FT360" s="40"/>
      <c r="FU360" s="40"/>
      <c r="FV360" s="40"/>
      <c r="FW360" s="40"/>
      <c r="FX360" s="40"/>
      <c r="FY360" s="40"/>
      <c r="FZ360" s="40"/>
      <c r="GA360" s="40"/>
      <c r="GB360" s="40"/>
      <c r="GC360" s="40"/>
      <c r="GD360" s="40"/>
      <c r="GE360" s="40"/>
      <c r="GF360" s="40"/>
      <c r="GG360" s="40"/>
      <c r="GH360" s="40"/>
      <c r="GI360" s="40"/>
      <c r="GJ360" s="40"/>
      <c r="GK360" s="40"/>
      <c r="GL360" s="40"/>
      <c r="GM360" s="40"/>
      <c r="GN360" s="40"/>
      <c r="GO360" s="40"/>
      <c r="GP360" s="40"/>
      <c r="GQ360" s="40"/>
      <c r="GR360" s="40"/>
      <c r="GS360" s="40"/>
    </row>
    <row r="361" spans="1:201" x14ac:dyDescent="0.2">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c r="EH361" s="40"/>
      <c r="EI361" s="40"/>
      <c r="EJ361" s="40"/>
      <c r="EK361" s="40"/>
      <c r="EL361" s="40"/>
      <c r="EM361" s="40"/>
      <c r="EN361" s="40"/>
      <c r="EO361" s="40"/>
      <c r="EP361" s="40"/>
      <c r="EQ361" s="40"/>
      <c r="ER361" s="40"/>
      <c r="ES361" s="40"/>
      <c r="ET361" s="40"/>
      <c r="EU361" s="40"/>
      <c r="EV361" s="40"/>
      <c r="EW361" s="40"/>
      <c r="EX361" s="40"/>
      <c r="EY361" s="40"/>
      <c r="EZ361" s="40"/>
      <c r="FA361" s="40"/>
      <c r="FB361" s="40"/>
      <c r="FC361" s="40"/>
      <c r="FD361" s="40"/>
      <c r="FE361" s="40"/>
      <c r="FF361" s="40"/>
      <c r="FG361" s="40"/>
      <c r="FH361" s="40"/>
      <c r="FI361" s="40"/>
      <c r="FJ361" s="40"/>
      <c r="FK361" s="40"/>
      <c r="FL361" s="40"/>
      <c r="FM361" s="40"/>
      <c r="FN361" s="40"/>
      <c r="FO361" s="40"/>
      <c r="FP361" s="40"/>
      <c r="FQ361" s="40"/>
      <c r="FR361" s="40"/>
      <c r="FS361" s="40"/>
      <c r="FT361" s="40"/>
      <c r="FU361" s="40"/>
      <c r="FV361" s="40"/>
      <c r="FW361" s="40"/>
      <c r="FX361" s="40"/>
      <c r="FY361" s="40"/>
      <c r="FZ361" s="40"/>
      <c r="GA361" s="40"/>
      <c r="GB361" s="40"/>
      <c r="GC361" s="40"/>
      <c r="GD361" s="40"/>
      <c r="GE361" s="40"/>
      <c r="GF361" s="40"/>
      <c r="GG361" s="40"/>
      <c r="GH361" s="40"/>
      <c r="GI361" s="40"/>
      <c r="GJ361" s="40"/>
      <c r="GK361" s="40"/>
      <c r="GL361" s="40"/>
      <c r="GM361" s="40"/>
      <c r="GN361" s="40"/>
      <c r="GO361" s="40"/>
      <c r="GP361" s="40"/>
      <c r="GQ361" s="40"/>
      <c r="GR361" s="40"/>
      <c r="GS361" s="40"/>
    </row>
    <row r="362" spans="1:201" x14ac:dyDescent="0.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c r="EH362" s="40"/>
      <c r="EI362" s="40"/>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40"/>
      <c r="FM362" s="40"/>
      <c r="FN362" s="40"/>
      <c r="FO362" s="40"/>
      <c r="FP362" s="40"/>
      <c r="FQ362" s="40"/>
      <c r="FR362" s="40"/>
      <c r="FS362" s="40"/>
      <c r="FT362" s="40"/>
      <c r="FU362" s="40"/>
      <c r="FV362" s="40"/>
      <c r="FW362" s="40"/>
      <c r="FX362" s="40"/>
      <c r="FY362" s="40"/>
      <c r="FZ362" s="40"/>
      <c r="GA362" s="40"/>
      <c r="GB362" s="40"/>
      <c r="GC362" s="40"/>
      <c r="GD362" s="40"/>
      <c r="GE362" s="40"/>
      <c r="GF362" s="40"/>
      <c r="GG362" s="40"/>
      <c r="GH362" s="40"/>
      <c r="GI362" s="40"/>
      <c r="GJ362" s="40"/>
      <c r="GK362" s="40"/>
      <c r="GL362" s="40"/>
      <c r="GM362" s="40"/>
      <c r="GN362" s="40"/>
      <c r="GO362" s="40"/>
      <c r="GP362" s="40"/>
      <c r="GQ362" s="40"/>
      <c r="GR362" s="40"/>
      <c r="GS362" s="40"/>
    </row>
    <row r="363" spans="1:201" x14ac:dyDescent="0.2">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c r="FM363" s="40"/>
      <c r="FN363" s="40"/>
      <c r="FO363" s="40"/>
      <c r="FP363" s="40"/>
      <c r="FQ363" s="40"/>
      <c r="FR363" s="40"/>
      <c r="FS363" s="40"/>
      <c r="FT363" s="40"/>
      <c r="FU363" s="40"/>
      <c r="FV363" s="40"/>
      <c r="FW363" s="40"/>
      <c r="FX363" s="40"/>
      <c r="FY363" s="40"/>
      <c r="FZ363" s="40"/>
      <c r="GA363" s="40"/>
      <c r="GB363" s="40"/>
      <c r="GC363" s="40"/>
      <c r="GD363" s="40"/>
      <c r="GE363" s="40"/>
      <c r="GF363" s="40"/>
      <c r="GG363" s="40"/>
      <c r="GH363" s="40"/>
      <c r="GI363" s="40"/>
      <c r="GJ363" s="40"/>
      <c r="GK363" s="40"/>
      <c r="GL363" s="40"/>
      <c r="GM363" s="40"/>
      <c r="GN363" s="40"/>
      <c r="GO363" s="40"/>
      <c r="GP363" s="40"/>
      <c r="GQ363" s="40"/>
      <c r="GR363" s="40"/>
      <c r="GS363" s="40"/>
    </row>
    <row r="364" spans="1:201" x14ac:dyDescent="0.2">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c r="FM364" s="40"/>
      <c r="FN364" s="40"/>
      <c r="FO364" s="40"/>
      <c r="FP364" s="40"/>
      <c r="FQ364" s="40"/>
      <c r="FR364" s="40"/>
      <c r="FS364" s="40"/>
      <c r="FT364" s="40"/>
      <c r="FU364" s="40"/>
      <c r="FV364" s="40"/>
      <c r="FW364" s="40"/>
      <c r="FX364" s="40"/>
      <c r="FY364" s="40"/>
      <c r="FZ364" s="40"/>
      <c r="GA364" s="40"/>
      <c r="GB364" s="40"/>
      <c r="GC364" s="40"/>
      <c r="GD364" s="40"/>
      <c r="GE364" s="40"/>
      <c r="GF364" s="40"/>
      <c r="GG364" s="40"/>
      <c r="GH364" s="40"/>
      <c r="GI364" s="40"/>
      <c r="GJ364" s="40"/>
      <c r="GK364" s="40"/>
      <c r="GL364" s="40"/>
      <c r="GM364" s="40"/>
      <c r="GN364" s="40"/>
      <c r="GO364" s="40"/>
      <c r="GP364" s="40"/>
      <c r="GQ364" s="40"/>
      <c r="GR364" s="40"/>
      <c r="GS364" s="40"/>
    </row>
    <row r="365" spans="1:201" x14ac:dyDescent="0.2">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c r="FM365" s="40"/>
      <c r="FN365" s="40"/>
      <c r="FO365" s="40"/>
      <c r="FP365" s="40"/>
      <c r="FQ365" s="40"/>
      <c r="FR365" s="40"/>
      <c r="FS365" s="40"/>
      <c r="FT365" s="40"/>
      <c r="FU365" s="40"/>
      <c r="FV365" s="40"/>
      <c r="FW365" s="40"/>
      <c r="FX365" s="40"/>
      <c r="FY365" s="40"/>
      <c r="FZ365" s="40"/>
      <c r="GA365" s="40"/>
      <c r="GB365" s="40"/>
      <c r="GC365" s="40"/>
      <c r="GD365" s="40"/>
      <c r="GE365" s="40"/>
      <c r="GF365" s="40"/>
      <c r="GG365" s="40"/>
      <c r="GH365" s="40"/>
      <c r="GI365" s="40"/>
      <c r="GJ365" s="40"/>
      <c r="GK365" s="40"/>
      <c r="GL365" s="40"/>
      <c r="GM365" s="40"/>
      <c r="GN365" s="40"/>
      <c r="GO365" s="40"/>
      <c r="GP365" s="40"/>
      <c r="GQ365" s="40"/>
      <c r="GR365" s="40"/>
      <c r="GS365" s="40"/>
    </row>
    <row r="366" spans="1:201" x14ac:dyDescent="0.2">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c r="FM366" s="40"/>
      <c r="FN366" s="40"/>
      <c r="FO366" s="40"/>
      <c r="FP366" s="40"/>
      <c r="FQ366" s="40"/>
      <c r="FR366" s="40"/>
      <c r="FS366" s="40"/>
      <c r="FT366" s="40"/>
      <c r="FU366" s="40"/>
      <c r="FV366" s="40"/>
      <c r="FW366" s="40"/>
      <c r="FX366" s="40"/>
      <c r="FY366" s="40"/>
      <c r="FZ366" s="40"/>
      <c r="GA366" s="40"/>
      <c r="GB366" s="40"/>
      <c r="GC366" s="40"/>
      <c r="GD366" s="40"/>
      <c r="GE366" s="40"/>
      <c r="GF366" s="40"/>
      <c r="GG366" s="40"/>
      <c r="GH366" s="40"/>
      <c r="GI366" s="40"/>
      <c r="GJ366" s="40"/>
      <c r="GK366" s="40"/>
      <c r="GL366" s="40"/>
      <c r="GM366" s="40"/>
      <c r="GN366" s="40"/>
      <c r="GO366" s="40"/>
      <c r="GP366" s="40"/>
      <c r="GQ366" s="40"/>
      <c r="GR366" s="40"/>
      <c r="GS366" s="40"/>
    </row>
    <row r="367" spans="1:201" x14ac:dyDescent="0.2">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c r="FM367" s="40"/>
      <c r="FN367" s="40"/>
      <c r="FO367" s="40"/>
      <c r="FP367" s="40"/>
      <c r="FQ367" s="40"/>
      <c r="FR367" s="40"/>
      <c r="FS367" s="40"/>
      <c r="FT367" s="40"/>
      <c r="FU367" s="40"/>
      <c r="FV367" s="40"/>
      <c r="FW367" s="40"/>
      <c r="FX367" s="40"/>
      <c r="FY367" s="40"/>
      <c r="FZ367" s="40"/>
      <c r="GA367" s="40"/>
      <c r="GB367" s="40"/>
      <c r="GC367" s="40"/>
      <c r="GD367" s="40"/>
      <c r="GE367" s="40"/>
      <c r="GF367" s="40"/>
      <c r="GG367" s="40"/>
      <c r="GH367" s="40"/>
      <c r="GI367" s="40"/>
      <c r="GJ367" s="40"/>
      <c r="GK367" s="40"/>
      <c r="GL367" s="40"/>
      <c r="GM367" s="40"/>
      <c r="GN367" s="40"/>
      <c r="GO367" s="40"/>
      <c r="GP367" s="40"/>
      <c r="GQ367" s="40"/>
      <c r="GR367" s="40"/>
      <c r="GS367" s="40"/>
    </row>
    <row r="368" spans="1:201" x14ac:dyDescent="0.2">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row>
    <row r="369" spans="1:201" x14ac:dyDescent="0.2">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c r="FM369" s="40"/>
      <c r="FN369" s="40"/>
      <c r="FO369" s="40"/>
      <c r="FP369" s="40"/>
      <c r="FQ369" s="40"/>
      <c r="FR369" s="40"/>
      <c r="FS369" s="40"/>
      <c r="FT369" s="40"/>
      <c r="FU369" s="40"/>
      <c r="FV369" s="40"/>
      <c r="FW369" s="40"/>
      <c r="FX369" s="40"/>
      <c r="FY369" s="40"/>
      <c r="FZ369" s="40"/>
      <c r="GA369" s="40"/>
      <c r="GB369" s="40"/>
      <c r="GC369" s="40"/>
      <c r="GD369" s="40"/>
      <c r="GE369" s="40"/>
      <c r="GF369" s="40"/>
      <c r="GG369" s="40"/>
      <c r="GH369" s="40"/>
      <c r="GI369" s="40"/>
      <c r="GJ369" s="40"/>
      <c r="GK369" s="40"/>
      <c r="GL369" s="40"/>
      <c r="GM369" s="40"/>
      <c r="GN369" s="40"/>
      <c r="GO369" s="40"/>
      <c r="GP369" s="40"/>
      <c r="GQ369" s="40"/>
      <c r="GR369" s="40"/>
      <c r="GS369" s="40"/>
    </row>
    <row r="370" spans="1:201" x14ac:dyDescent="0.2">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c r="DI370" s="40"/>
      <c r="DJ370" s="40"/>
      <c r="DK370" s="40"/>
      <c r="DL370" s="40"/>
      <c r="DM370" s="40"/>
      <c r="DN370" s="40"/>
      <c r="DO370" s="40"/>
      <c r="DP370" s="40"/>
      <c r="DQ370" s="40"/>
      <c r="DR370" s="40"/>
      <c r="DS370" s="40"/>
      <c r="DT370" s="40"/>
      <c r="DU370" s="40"/>
      <c r="DV370" s="40"/>
      <c r="DW370" s="40"/>
      <c r="DX370" s="40"/>
      <c r="DY370" s="40"/>
      <c r="DZ370" s="40"/>
      <c r="EA370" s="40"/>
      <c r="EB370" s="40"/>
      <c r="EC370" s="40"/>
      <c r="ED370" s="40"/>
      <c r="EE370" s="40"/>
      <c r="EF370" s="40"/>
      <c r="EG370" s="40"/>
      <c r="EH370" s="40"/>
      <c r="EI370" s="40"/>
      <c r="EJ370" s="40"/>
      <c r="EK370" s="40"/>
      <c r="EL370" s="40"/>
      <c r="EM370" s="40"/>
      <c r="EN370" s="40"/>
      <c r="EO370" s="40"/>
      <c r="EP370" s="40"/>
      <c r="EQ370" s="40"/>
      <c r="ER370" s="40"/>
      <c r="ES370" s="40"/>
      <c r="ET370" s="40"/>
      <c r="EU370" s="40"/>
      <c r="EV370" s="40"/>
      <c r="EW370" s="40"/>
      <c r="EX370" s="40"/>
      <c r="EY370" s="40"/>
      <c r="EZ370" s="40"/>
      <c r="FA370" s="40"/>
      <c r="FB370" s="40"/>
      <c r="FC370" s="40"/>
      <c r="FD370" s="40"/>
      <c r="FE370" s="40"/>
      <c r="FF370" s="40"/>
      <c r="FG370" s="40"/>
      <c r="FH370" s="40"/>
      <c r="FI370" s="40"/>
      <c r="FJ370" s="40"/>
      <c r="FK370" s="40"/>
      <c r="FL370" s="40"/>
      <c r="FM370" s="40"/>
      <c r="FN370" s="40"/>
      <c r="FO370" s="40"/>
      <c r="FP370" s="40"/>
      <c r="FQ370" s="40"/>
      <c r="FR370" s="40"/>
      <c r="FS370" s="40"/>
      <c r="FT370" s="40"/>
      <c r="FU370" s="40"/>
      <c r="FV370" s="40"/>
      <c r="FW370" s="40"/>
      <c r="FX370" s="40"/>
      <c r="FY370" s="40"/>
      <c r="FZ370" s="40"/>
      <c r="GA370" s="40"/>
      <c r="GB370" s="40"/>
      <c r="GC370" s="40"/>
      <c r="GD370" s="40"/>
      <c r="GE370" s="40"/>
      <c r="GF370" s="40"/>
      <c r="GG370" s="40"/>
      <c r="GH370" s="40"/>
      <c r="GI370" s="40"/>
      <c r="GJ370" s="40"/>
      <c r="GK370" s="40"/>
      <c r="GL370" s="40"/>
      <c r="GM370" s="40"/>
      <c r="GN370" s="40"/>
      <c r="GO370" s="40"/>
      <c r="GP370" s="40"/>
      <c r="GQ370" s="40"/>
      <c r="GR370" s="40"/>
      <c r="GS370" s="40"/>
    </row>
    <row r="371" spans="1:201" x14ac:dyDescent="0.2">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c r="FL371" s="40"/>
      <c r="FM371" s="40"/>
      <c r="FN371" s="40"/>
      <c r="FO371" s="40"/>
      <c r="FP371" s="40"/>
      <c r="FQ371" s="40"/>
      <c r="FR371" s="40"/>
      <c r="FS371" s="40"/>
      <c r="FT371" s="40"/>
      <c r="FU371" s="40"/>
      <c r="FV371" s="40"/>
      <c r="FW371" s="40"/>
      <c r="FX371" s="40"/>
      <c r="FY371" s="40"/>
      <c r="FZ371" s="40"/>
      <c r="GA371" s="40"/>
      <c r="GB371" s="40"/>
      <c r="GC371" s="40"/>
      <c r="GD371" s="40"/>
      <c r="GE371" s="40"/>
      <c r="GF371" s="40"/>
      <c r="GG371" s="40"/>
      <c r="GH371" s="40"/>
      <c r="GI371" s="40"/>
      <c r="GJ371" s="40"/>
      <c r="GK371" s="40"/>
      <c r="GL371" s="40"/>
      <c r="GM371" s="40"/>
      <c r="GN371" s="40"/>
      <c r="GO371" s="40"/>
      <c r="GP371" s="40"/>
      <c r="GQ371" s="40"/>
      <c r="GR371" s="40"/>
      <c r="GS371" s="40"/>
    </row>
    <row r="372" spans="1:201" x14ac:dyDescent="0.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40"/>
      <c r="FM372" s="40"/>
      <c r="FN372" s="40"/>
      <c r="FO372" s="40"/>
      <c r="FP372" s="40"/>
      <c r="FQ372" s="40"/>
      <c r="FR372" s="40"/>
      <c r="FS372" s="40"/>
      <c r="FT372" s="40"/>
      <c r="FU372" s="40"/>
      <c r="FV372" s="40"/>
      <c r="FW372" s="40"/>
      <c r="FX372" s="40"/>
      <c r="FY372" s="40"/>
      <c r="FZ372" s="40"/>
      <c r="GA372" s="40"/>
      <c r="GB372" s="40"/>
      <c r="GC372" s="40"/>
      <c r="GD372" s="40"/>
      <c r="GE372" s="40"/>
      <c r="GF372" s="40"/>
      <c r="GG372" s="40"/>
      <c r="GH372" s="40"/>
      <c r="GI372" s="40"/>
      <c r="GJ372" s="40"/>
      <c r="GK372" s="40"/>
      <c r="GL372" s="40"/>
      <c r="GM372" s="40"/>
      <c r="GN372" s="40"/>
      <c r="GO372" s="40"/>
      <c r="GP372" s="40"/>
      <c r="GQ372" s="40"/>
      <c r="GR372" s="40"/>
      <c r="GS372" s="40"/>
    </row>
    <row r="373" spans="1:201" x14ac:dyDescent="0.2">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c r="DI373" s="40"/>
      <c r="DJ373" s="40"/>
      <c r="DK373" s="40"/>
      <c r="DL373" s="40"/>
      <c r="DM373" s="40"/>
      <c r="DN373" s="40"/>
      <c r="DO373" s="40"/>
      <c r="DP373" s="40"/>
      <c r="DQ373" s="40"/>
      <c r="DR373" s="40"/>
      <c r="DS373" s="40"/>
      <c r="DT373" s="40"/>
      <c r="DU373" s="40"/>
      <c r="DV373" s="40"/>
      <c r="DW373" s="40"/>
      <c r="DX373" s="40"/>
      <c r="DY373" s="40"/>
      <c r="DZ373" s="40"/>
      <c r="EA373" s="40"/>
      <c r="EB373" s="40"/>
      <c r="EC373" s="40"/>
      <c r="ED373" s="40"/>
      <c r="EE373" s="40"/>
      <c r="EF373" s="40"/>
      <c r="EG373" s="40"/>
      <c r="EH373" s="40"/>
      <c r="EI373" s="40"/>
      <c r="EJ373" s="40"/>
      <c r="EK373" s="40"/>
      <c r="EL373" s="40"/>
      <c r="EM373" s="40"/>
      <c r="EN373" s="40"/>
      <c r="EO373" s="40"/>
      <c r="EP373" s="40"/>
      <c r="EQ373" s="40"/>
      <c r="ER373" s="40"/>
      <c r="ES373" s="40"/>
      <c r="ET373" s="40"/>
      <c r="EU373" s="40"/>
      <c r="EV373" s="40"/>
      <c r="EW373" s="40"/>
      <c r="EX373" s="40"/>
      <c r="EY373" s="40"/>
      <c r="EZ373" s="40"/>
      <c r="FA373" s="40"/>
      <c r="FB373" s="40"/>
      <c r="FC373" s="40"/>
      <c r="FD373" s="40"/>
      <c r="FE373" s="40"/>
      <c r="FF373" s="40"/>
      <c r="FG373" s="40"/>
      <c r="FH373" s="40"/>
      <c r="FI373" s="40"/>
      <c r="FJ373" s="40"/>
      <c r="FK373" s="40"/>
      <c r="FL373" s="40"/>
      <c r="FM373" s="40"/>
      <c r="FN373" s="40"/>
      <c r="FO373" s="40"/>
      <c r="FP373" s="40"/>
      <c r="FQ373" s="40"/>
      <c r="FR373" s="40"/>
      <c r="FS373" s="40"/>
      <c r="FT373" s="40"/>
      <c r="FU373" s="40"/>
      <c r="FV373" s="40"/>
      <c r="FW373" s="40"/>
      <c r="FX373" s="40"/>
      <c r="FY373" s="40"/>
      <c r="FZ373" s="40"/>
      <c r="GA373" s="40"/>
      <c r="GB373" s="40"/>
      <c r="GC373" s="40"/>
      <c r="GD373" s="40"/>
      <c r="GE373" s="40"/>
      <c r="GF373" s="40"/>
      <c r="GG373" s="40"/>
      <c r="GH373" s="40"/>
      <c r="GI373" s="40"/>
      <c r="GJ373" s="40"/>
      <c r="GK373" s="40"/>
      <c r="GL373" s="40"/>
      <c r="GM373" s="40"/>
      <c r="GN373" s="40"/>
      <c r="GO373" s="40"/>
      <c r="GP373" s="40"/>
      <c r="GQ373" s="40"/>
      <c r="GR373" s="40"/>
      <c r="GS373" s="40"/>
    </row>
    <row r="374" spans="1:201" x14ac:dyDescent="0.2">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0"/>
      <c r="EU374" s="40"/>
      <c r="EV374" s="40"/>
      <c r="EW374" s="40"/>
      <c r="EX374" s="40"/>
      <c r="EY374" s="40"/>
      <c r="EZ374" s="40"/>
      <c r="FA374" s="40"/>
      <c r="FB374" s="40"/>
      <c r="FC374" s="40"/>
      <c r="FD374" s="40"/>
      <c r="FE374" s="40"/>
      <c r="FF374" s="40"/>
      <c r="FG374" s="40"/>
      <c r="FH374" s="40"/>
      <c r="FI374" s="40"/>
      <c r="FJ374" s="40"/>
      <c r="FK374" s="40"/>
      <c r="FL374" s="40"/>
      <c r="FM374" s="40"/>
      <c r="FN374" s="40"/>
      <c r="FO374" s="40"/>
      <c r="FP374" s="40"/>
      <c r="FQ374" s="40"/>
      <c r="FR374" s="40"/>
      <c r="FS374" s="40"/>
      <c r="FT374" s="40"/>
      <c r="FU374" s="40"/>
      <c r="FV374" s="40"/>
      <c r="FW374" s="40"/>
      <c r="FX374" s="40"/>
      <c r="FY374" s="40"/>
      <c r="FZ374" s="40"/>
      <c r="GA374" s="40"/>
      <c r="GB374" s="40"/>
      <c r="GC374" s="40"/>
      <c r="GD374" s="40"/>
      <c r="GE374" s="40"/>
      <c r="GF374" s="40"/>
      <c r="GG374" s="40"/>
      <c r="GH374" s="40"/>
      <c r="GI374" s="40"/>
      <c r="GJ374" s="40"/>
      <c r="GK374" s="40"/>
      <c r="GL374" s="40"/>
      <c r="GM374" s="40"/>
      <c r="GN374" s="40"/>
      <c r="GO374" s="40"/>
      <c r="GP374" s="40"/>
      <c r="GQ374" s="40"/>
      <c r="GR374" s="40"/>
      <c r="GS374" s="40"/>
    </row>
    <row r="375" spans="1:201" x14ac:dyDescent="0.2">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row>
    <row r="376" spans="1:201" x14ac:dyDescent="0.2">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c r="DI376" s="40"/>
      <c r="DJ376" s="40"/>
      <c r="DK376" s="40"/>
      <c r="DL376" s="40"/>
      <c r="DM376" s="40"/>
      <c r="DN376" s="40"/>
      <c r="DO376" s="40"/>
      <c r="DP376" s="40"/>
      <c r="DQ376" s="40"/>
      <c r="DR376" s="40"/>
      <c r="DS376" s="40"/>
      <c r="DT376" s="40"/>
      <c r="DU376" s="40"/>
      <c r="DV376" s="40"/>
      <c r="DW376" s="40"/>
      <c r="DX376" s="40"/>
      <c r="DY376" s="40"/>
      <c r="DZ376" s="40"/>
      <c r="EA376" s="40"/>
      <c r="EB376" s="40"/>
      <c r="EC376" s="40"/>
      <c r="ED376" s="40"/>
      <c r="EE376" s="40"/>
      <c r="EF376" s="40"/>
      <c r="EG376" s="40"/>
      <c r="EH376" s="40"/>
      <c r="EI376" s="40"/>
      <c r="EJ376" s="40"/>
      <c r="EK376" s="40"/>
      <c r="EL376" s="40"/>
      <c r="EM376" s="40"/>
      <c r="EN376" s="40"/>
      <c r="EO376" s="40"/>
      <c r="EP376" s="40"/>
      <c r="EQ376" s="40"/>
      <c r="ER376" s="40"/>
      <c r="ES376" s="40"/>
      <c r="ET376" s="40"/>
      <c r="EU376" s="40"/>
      <c r="EV376" s="40"/>
      <c r="EW376" s="40"/>
      <c r="EX376" s="40"/>
      <c r="EY376" s="40"/>
      <c r="EZ376" s="40"/>
      <c r="FA376" s="40"/>
      <c r="FB376" s="40"/>
      <c r="FC376" s="40"/>
      <c r="FD376" s="40"/>
      <c r="FE376" s="40"/>
      <c r="FF376" s="40"/>
      <c r="FG376" s="40"/>
      <c r="FH376" s="40"/>
      <c r="FI376" s="40"/>
      <c r="FJ376" s="40"/>
      <c r="FK376" s="40"/>
      <c r="FL376" s="40"/>
      <c r="FM376" s="40"/>
      <c r="FN376" s="40"/>
      <c r="FO376" s="40"/>
      <c r="FP376" s="40"/>
      <c r="FQ376" s="40"/>
      <c r="FR376" s="40"/>
      <c r="FS376" s="40"/>
      <c r="FT376" s="40"/>
      <c r="FU376" s="40"/>
      <c r="FV376" s="40"/>
      <c r="FW376" s="40"/>
      <c r="FX376" s="40"/>
      <c r="FY376" s="40"/>
      <c r="FZ376" s="40"/>
      <c r="GA376" s="40"/>
      <c r="GB376" s="40"/>
      <c r="GC376" s="40"/>
      <c r="GD376" s="40"/>
      <c r="GE376" s="40"/>
      <c r="GF376" s="40"/>
      <c r="GG376" s="40"/>
      <c r="GH376" s="40"/>
      <c r="GI376" s="40"/>
      <c r="GJ376" s="40"/>
      <c r="GK376" s="40"/>
      <c r="GL376" s="40"/>
      <c r="GM376" s="40"/>
      <c r="GN376" s="40"/>
      <c r="GO376" s="40"/>
      <c r="GP376" s="40"/>
      <c r="GQ376" s="40"/>
      <c r="GR376" s="40"/>
      <c r="GS376" s="40"/>
    </row>
    <row r="377" spans="1:201" x14ac:dyDescent="0.2">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c r="FM377" s="40"/>
      <c r="FN377" s="40"/>
      <c r="FO377" s="40"/>
      <c r="FP377" s="40"/>
      <c r="FQ377" s="40"/>
      <c r="FR377" s="40"/>
      <c r="FS377" s="40"/>
      <c r="FT377" s="40"/>
      <c r="FU377" s="40"/>
      <c r="FV377" s="40"/>
      <c r="FW377" s="40"/>
      <c r="FX377" s="40"/>
      <c r="FY377" s="40"/>
      <c r="FZ377" s="40"/>
      <c r="GA377" s="40"/>
      <c r="GB377" s="40"/>
      <c r="GC377" s="40"/>
      <c r="GD377" s="40"/>
      <c r="GE377" s="40"/>
      <c r="GF377" s="40"/>
      <c r="GG377" s="40"/>
      <c r="GH377" s="40"/>
      <c r="GI377" s="40"/>
      <c r="GJ377" s="40"/>
      <c r="GK377" s="40"/>
      <c r="GL377" s="40"/>
      <c r="GM377" s="40"/>
      <c r="GN377" s="40"/>
      <c r="GO377" s="40"/>
      <c r="GP377" s="40"/>
      <c r="GQ377" s="40"/>
      <c r="GR377" s="40"/>
      <c r="GS377" s="40"/>
    </row>
    <row r="378" spans="1:201" x14ac:dyDescent="0.2">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c r="FL378" s="40"/>
      <c r="FM378" s="40"/>
      <c r="FN378" s="40"/>
      <c r="FO378" s="40"/>
      <c r="FP378" s="40"/>
      <c r="FQ378" s="40"/>
      <c r="FR378" s="40"/>
      <c r="FS378" s="40"/>
      <c r="FT378" s="40"/>
      <c r="FU378" s="40"/>
      <c r="FV378" s="40"/>
      <c r="FW378" s="40"/>
      <c r="FX378" s="40"/>
      <c r="FY378" s="40"/>
      <c r="FZ378" s="40"/>
      <c r="GA378" s="40"/>
      <c r="GB378" s="40"/>
      <c r="GC378" s="40"/>
      <c r="GD378" s="40"/>
      <c r="GE378" s="40"/>
      <c r="GF378" s="40"/>
      <c r="GG378" s="40"/>
      <c r="GH378" s="40"/>
      <c r="GI378" s="40"/>
      <c r="GJ378" s="40"/>
      <c r="GK378" s="40"/>
      <c r="GL378" s="40"/>
      <c r="GM378" s="40"/>
      <c r="GN378" s="40"/>
      <c r="GO378" s="40"/>
      <c r="GP378" s="40"/>
      <c r="GQ378" s="40"/>
      <c r="GR378" s="40"/>
      <c r="GS378" s="40"/>
    </row>
    <row r="379" spans="1:201" x14ac:dyDescent="0.2">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c r="FM379" s="40"/>
      <c r="FN379" s="40"/>
      <c r="FO379" s="40"/>
      <c r="FP379" s="40"/>
      <c r="FQ379" s="40"/>
      <c r="FR379" s="40"/>
      <c r="FS379" s="40"/>
      <c r="FT379" s="40"/>
      <c r="FU379" s="40"/>
      <c r="FV379" s="40"/>
      <c r="FW379" s="40"/>
      <c r="FX379" s="40"/>
      <c r="FY379" s="40"/>
      <c r="FZ379" s="40"/>
      <c r="GA379" s="40"/>
      <c r="GB379" s="40"/>
      <c r="GC379" s="40"/>
      <c r="GD379" s="40"/>
      <c r="GE379" s="40"/>
      <c r="GF379" s="40"/>
      <c r="GG379" s="40"/>
      <c r="GH379" s="40"/>
      <c r="GI379" s="40"/>
      <c r="GJ379" s="40"/>
      <c r="GK379" s="40"/>
      <c r="GL379" s="40"/>
      <c r="GM379" s="40"/>
      <c r="GN379" s="40"/>
      <c r="GO379" s="40"/>
      <c r="GP379" s="40"/>
      <c r="GQ379" s="40"/>
      <c r="GR379" s="40"/>
      <c r="GS379" s="40"/>
    </row>
    <row r="380" spans="1:201" x14ac:dyDescent="0.2">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c r="DI380" s="40"/>
      <c r="DJ380" s="40"/>
      <c r="DK380" s="40"/>
      <c r="DL380" s="40"/>
      <c r="DM380" s="40"/>
      <c r="DN380" s="40"/>
      <c r="DO380" s="40"/>
      <c r="DP380" s="40"/>
      <c r="DQ380" s="40"/>
      <c r="DR380" s="40"/>
      <c r="DS380" s="40"/>
      <c r="DT380" s="40"/>
      <c r="DU380" s="40"/>
      <c r="DV380" s="40"/>
      <c r="DW380" s="40"/>
      <c r="DX380" s="40"/>
      <c r="DY380" s="40"/>
      <c r="DZ380" s="40"/>
      <c r="EA380" s="40"/>
      <c r="EB380" s="40"/>
      <c r="EC380" s="40"/>
      <c r="ED380" s="40"/>
      <c r="EE380" s="40"/>
      <c r="EF380" s="40"/>
      <c r="EG380" s="40"/>
      <c r="EH380" s="40"/>
      <c r="EI380" s="40"/>
      <c r="EJ380" s="40"/>
      <c r="EK380" s="40"/>
      <c r="EL380" s="40"/>
      <c r="EM380" s="40"/>
      <c r="EN380" s="40"/>
      <c r="EO380" s="40"/>
      <c r="EP380" s="40"/>
      <c r="EQ380" s="40"/>
      <c r="ER380" s="40"/>
      <c r="ES380" s="40"/>
      <c r="ET380" s="40"/>
      <c r="EU380" s="40"/>
      <c r="EV380" s="40"/>
      <c r="EW380" s="40"/>
      <c r="EX380" s="40"/>
      <c r="EY380" s="40"/>
      <c r="EZ380" s="40"/>
      <c r="FA380" s="40"/>
      <c r="FB380" s="40"/>
      <c r="FC380" s="40"/>
      <c r="FD380" s="40"/>
      <c r="FE380" s="40"/>
      <c r="FF380" s="40"/>
      <c r="FG380" s="40"/>
      <c r="FH380" s="40"/>
      <c r="FI380" s="40"/>
      <c r="FJ380" s="40"/>
      <c r="FK380" s="40"/>
      <c r="FL380" s="40"/>
      <c r="FM380" s="40"/>
      <c r="FN380" s="40"/>
      <c r="FO380" s="40"/>
      <c r="FP380" s="40"/>
      <c r="FQ380" s="40"/>
      <c r="FR380" s="40"/>
      <c r="FS380" s="40"/>
      <c r="FT380" s="40"/>
      <c r="FU380" s="40"/>
      <c r="FV380" s="40"/>
      <c r="FW380" s="40"/>
      <c r="FX380" s="40"/>
      <c r="FY380" s="40"/>
      <c r="FZ380" s="40"/>
      <c r="GA380" s="40"/>
      <c r="GB380" s="40"/>
      <c r="GC380" s="40"/>
      <c r="GD380" s="40"/>
      <c r="GE380" s="40"/>
      <c r="GF380" s="40"/>
      <c r="GG380" s="40"/>
      <c r="GH380" s="40"/>
      <c r="GI380" s="40"/>
      <c r="GJ380" s="40"/>
      <c r="GK380" s="40"/>
      <c r="GL380" s="40"/>
      <c r="GM380" s="40"/>
      <c r="GN380" s="40"/>
      <c r="GO380" s="40"/>
      <c r="GP380" s="40"/>
      <c r="GQ380" s="40"/>
      <c r="GR380" s="40"/>
      <c r="GS380" s="40"/>
    </row>
    <row r="381" spans="1:201" x14ac:dyDescent="0.2">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c r="DI381" s="40"/>
      <c r="DJ381" s="40"/>
      <c r="DK381" s="40"/>
      <c r="DL381" s="40"/>
      <c r="DM381" s="40"/>
      <c r="DN381" s="40"/>
      <c r="DO381" s="40"/>
      <c r="DP381" s="40"/>
      <c r="DQ381" s="40"/>
      <c r="DR381" s="40"/>
      <c r="DS381" s="40"/>
      <c r="DT381" s="40"/>
      <c r="DU381" s="40"/>
      <c r="DV381" s="40"/>
      <c r="DW381" s="40"/>
      <c r="DX381" s="40"/>
      <c r="DY381" s="40"/>
      <c r="DZ381" s="40"/>
      <c r="EA381" s="40"/>
      <c r="EB381" s="40"/>
      <c r="EC381" s="40"/>
      <c r="ED381" s="40"/>
      <c r="EE381" s="40"/>
      <c r="EF381" s="40"/>
      <c r="EG381" s="40"/>
      <c r="EH381" s="40"/>
      <c r="EI381" s="40"/>
      <c r="EJ381" s="40"/>
      <c r="EK381" s="40"/>
      <c r="EL381" s="40"/>
      <c r="EM381" s="40"/>
      <c r="EN381" s="40"/>
      <c r="EO381" s="40"/>
      <c r="EP381" s="40"/>
      <c r="EQ381" s="40"/>
      <c r="ER381" s="40"/>
      <c r="ES381" s="40"/>
      <c r="ET381" s="40"/>
      <c r="EU381" s="40"/>
      <c r="EV381" s="40"/>
      <c r="EW381" s="40"/>
      <c r="EX381" s="40"/>
      <c r="EY381" s="40"/>
      <c r="EZ381" s="40"/>
      <c r="FA381" s="40"/>
      <c r="FB381" s="40"/>
      <c r="FC381" s="40"/>
      <c r="FD381" s="40"/>
      <c r="FE381" s="40"/>
      <c r="FF381" s="40"/>
      <c r="FG381" s="40"/>
      <c r="FH381" s="40"/>
      <c r="FI381" s="40"/>
      <c r="FJ381" s="40"/>
      <c r="FK381" s="40"/>
      <c r="FL381" s="40"/>
      <c r="FM381" s="40"/>
      <c r="FN381" s="40"/>
      <c r="FO381" s="40"/>
      <c r="FP381" s="40"/>
      <c r="FQ381" s="40"/>
      <c r="FR381" s="40"/>
      <c r="FS381" s="40"/>
      <c r="FT381" s="40"/>
      <c r="FU381" s="40"/>
      <c r="FV381" s="40"/>
      <c r="FW381" s="40"/>
      <c r="FX381" s="40"/>
      <c r="FY381" s="40"/>
      <c r="FZ381" s="40"/>
      <c r="GA381" s="40"/>
      <c r="GB381" s="40"/>
      <c r="GC381" s="40"/>
      <c r="GD381" s="40"/>
      <c r="GE381" s="40"/>
      <c r="GF381" s="40"/>
      <c r="GG381" s="40"/>
      <c r="GH381" s="40"/>
      <c r="GI381" s="40"/>
      <c r="GJ381" s="40"/>
      <c r="GK381" s="40"/>
      <c r="GL381" s="40"/>
      <c r="GM381" s="40"/>
      <c r="GN381" s="40"/>
      <c r="GO381" s="40"/>
      <c r="GP381" s="40"/>
      <c r="GQ381" s="40"/>
      <c r="GR381" s="40"/>
      <c r="GS381" s="40"/>
    </row>
    <row r="382" spans="1:201" x14ac:dyDescent="0.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40"/>
      <c r="FM382" s="40"/>
      <c r="FN382" s="40"/>
      <c r="FO382" s="40"/>
      <c r="FP382" s="40"/>
      <c r="FQ382" s="40"/>
      <c r="FR382" s="40"/>
      <c r="FS382" s="40"/>
      <c r="FT382" s="40"/>
      <c r="FU382" s="40"/>
      <c r="FV382" s="40"/>
      <c r="FW382" s="40"/>
      <c r="FX382" s="40"/>
      <c r="FY382" s="40"/>
      <c r="FZ382" s="40"/>
      <c r="GA382" s="40"/>
      <c r="GB382" s="40"/>
      <c r="GC382" s="40"/>
      <c r="GD382" s="40"/>
      <c r="GE382" s="40"/>
      <c r="GF382" s="40"/>
      <c r="GG382" s="40"/>
      <c r="GH382" s="40"/>
      <c r="GI382" s="40"/>
      <c r="GJ382" s="40"/>
      <c r="GK382" s="40"/>
      <c r="GL382" s="40"/>
      <c r="GM382" s="40"/>
      <c r="GN382" s="40"/>
      <c r="GO382" s="40"/>
      <c r="GP382" s="40"/>
      <c r="GQ382" s="40"/>
      <c r="GR382" s="40"/>
      <c r="GS382" s="40"/>
    </row>
    <row r="383" spans="1:20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c r="FM383" s="40"/>
      <c r="FN383" s="40"/>
      <c r="FO383" s="40"/>
      <c r="FP383" s="40"/>
      <c r="FQ383" s="40"/>
      <c r="FR383" s="40"/>
      <c r="FS383" s="40"/>
      <c r="FT383" s="40"/>
      <c r="FU383" s="40"/>
      <c r="FV383" s="40"/>
      <c r="FW383" s="40"/>
      <c r="FX383" s="40"/>
      <c r="FY383" s="40"/>
      <c r="FZ383" s="40"/>
      <c r="GA383" s="40"/>
      <c r="GB383" s="40"/>
      <c r="GC383" s="40"/>
      <c r="GD383" s="40"/>
      <c r="GE383" s="40"/>
      <c r="GF383" s="40"/>
      <c r="GG383" s="40"/>
      <c r="GH383" s="40"/>
      <c r="GI383" s="40"/>
      <c r="GJ383" s="40"/>
      <c r="GK383" s="40"/>
      <c r="GL383" s="40"/>
      <c r="GM383" s="40"/>
      <c r="GN383" s="40"/>
      <c r="GO383" s="40"/>
      <c r="GP383" s="40"/>
      <c r="GQ383" s="40"/>
      <c r="GR383" s="40"/>
      <c r="GS383" s="40"/>
    </row>
    <row r="384" spans="1:201" x14ac:dyDescent="0.2">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c r="FM384" s="40"/>
      <c r="FN384" s="40"/>
      <c r="FO384" s="40"/>
      <c r="FP384" s="40"/>
      <c r="FQ384" s="40"/>
      <c r="FR384" s="40"/>
      <c r="FS384" s="40"/>
      <c r="FT384" s="40"/>
      <c r="FU384" s="40"/>
      <c r="FV384" s="40"/>
      <c r="FW384" s="40"/>
      <c r="FX384" s="40"/>
      <c r="FY384" s="40"/>
      <c r="FZ384" s="40"/>
      <c r="GA384" s="40"/>
      <c r="GB384" s="40"/>
      <c r="GC384" s="40"/>
      <c r="GD384" s="40"/>
      <c r="GE384" s="40"/>
      <c r="GF384" s="40"/>
      <c r="GG384" s="40"/>
      <c r="GH384" s="40"/>
      <c r="GI384" s="40"/>
      <c r="GJ384" s="40"/>
      <c r="GK384" s="40"/>
      <c r="GL384" s="40"/>
      <c r="GM384" s="40"/>
      <c r="GN384" s="40"/>
      <c r="GO384" s="40"/>
      <c r="GP384" s="40"/>
      <c r="GQ384" s="40"/>
      <c r="GR384" s="40"/>
      <c r="GS384" s="40"/>
    </row>
    <row r="385" spans="1:201" x14ac:dyDescent="0.2">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c r="FM385" s="40"/>
      <c r="FN385" s="40"/>
      <c r="FO385" s="40"/>
      <c r="FP385" s="40"/>
      <c r="FQ385" s="40"/>
      <c r="FR385" s="40"/>
      <c r="FS385" s="40"/>
      <c r="FT385" s="40"/>
      <c r="FU385" s="40"/>
      <c r="FV385" s="40"/>
      <c r="FW385" s="40"/>
      <c r="FX385" s="40"/>
      <c r="FY385" s="40"/>
      <c r="FZ385" s="40"/>
      <c r="GA385" s="40"/>
      <c r="GB385" s="40"/>
      <c r="GC385" s="40"/>
      <c r="GD385" s="40"/>
      <c r="GE385" s="40"/>
      <c r="GF385" s="40"/>
      <c r="GG385" s="40"/>
      <c r="GH385" s="40"/>
      <c r="GI385" s="40"/>
      <c r="GJ385" s="40"/>
      <c r="GK385" s="40"/>
      <c r="GL385" s="40"/>
      <c r="GM385" s="40"/>
      <c r="GN385" s="40"/>
      <c r="GO385" s="40"/>
      <c r="GP385" s="40"/>
      <c r="GQ385" s="40"/>
      <c r="GR385" s="40"/>
      <c r="GS385" s="40"/>
    </row>
    <row r="386" spans="1:201" x14ac:dyDescent="0.2">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c r="FM386" s="40"/>
      <c r="FN386" s="40"/>
      <c r="FO386" s="40"/>
      <c r="FP386" s="40"/>
      <c r="FQ386" s="40"/>
      <c r="FR386" s="40"/>
      <c r="FS386" s="40"/>
      <c r="FT386" s="40"/>
      <c r="FU386" s="40"/>
      <c r="FV386" s="40"/>
      <c r="FW386" s="40"/>
      <c r="FX386" s="40"/>
      <c r="FY386" s="40"/>
      <c r="FZ386" s="40"/>
      <c r="GA386" s="40"/>
      <c r="GB386" s="40"/>
      <c r="GC386" s="40"/>
      <c r="GD386" s="40"/>
      <c r="GE386" s="40"/>
      <c r="GF386" s="40"/>
      <c r="GG386" s="40"/>
      <c r="GH386" s="40"/>
      <c r="GI386" s="40"/>
      <c r="GJ386" s="40"/>
      <c r="GK386" s="40"/>
      <c r="GL386" s="40"/>
      <c r="GM386" s="40"/>
      <c r="GN386" s="40"/>
      <c r="GO386" s="40"/>
      <c r="GP386" s="40"/>
      <c r="GQ386" s="40"/>
      <c r="GR386" s="40"/>
      <c r="GS386" s="40"/>
    </row>
    <row r="387" spans="1:201" x14ac:dyDescent="0.2">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c r="FM387" s="40"/>
      <c r="FN387" s="40"/>
      <c r="FO387" s="40"/>
      <c r="FP387" s="40"/>
      <c r="FQ387" s="40"/>
      <c r="FR387" s="40"/>
      <c r="FS387" s="40"/>
      <c r="FT387" s="40"/>
      <c r="FU387" s="40"/>
      <c r="FV387" s="40"/>
      <c r="FW387" s="40"/>
      <c r="FX387" s="40"/>
      <c r="FY387" s="40"/>
      <c r="FZ387" s="40"/>
      <c r="GA387" s="40"/>
      <c r="GB387" s="40"/>
      <c r="GC387" s="40"/>
      <c r="GD387" s="40"/>
      <c r="GE387" s="40"/>
      <c r="GF387" s="40"/>
      <c r="GG387" s="40"/>
      <c r="GH387" s="40"/>
      <c r="GI387" s="40"/>
      <c r="GJ387" s="40"/>
      <c r="GK387" s="40"/>
      <c r="GL387" s="40"/>
      <c r="GM387" s="40"/>
      <c r="GN387" s="40"/>
      <c r="GO387" s="40"/>
      <c r="GP387" s="40"/>
      <c r="GQ387" s="40"/>
      <c r="GR387" s="40"/>
      <c r="GS387" s="40"/>
    </row>
    <row r="388" spans="1:201" x14ac:dyDescent="0.2">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c r="FM388" s="40"/>
      <c r="FN388" s="40"/>
      <c r="FO388" s="40"/>
      <c r="FP388" s="40"/>
      <c r="FQ388" s="40"/>
      <c r="FR388" s="40"/>
      <c r="FS388" s="40"/>
      <c r="FT388" s="40"/>
      <c r="FU388" s="40"/>
      <c r="FV388" s="40"/>
      <c r="FW388" s="40"/>
      <c r="FX388" s="40"/>
      <c r="FY388" s="40"/>
      <c r="FZ388" s="40"/>
      <c r="GA388" s="40"/>
      <c r="GB388" s="40"/>
      <c r="GC388" s="40"/>
      <c r="GD388" s="40"/>
      <c r="GE388" s="40"/>
      <c r="GF388" s="40"/>
      <c r="GG388" s="40"/>
      <c r="GH388" s="40"/>
      <c r="GI388" s="40"/>
      <c r="GJ388" s="40"/>
      <c r="GK388" s="40"/>
      <c r="GL388" s="40"/>
      <c r="GM388" s="40"/>
      <c r="GN388" s="40"/>
      <c r="GO388" s="40"/>
      <c r="GP388" s="40"/>
      <c r="GQ388" s="40"/>
      <c r="GR388" s="40"/>
      <c r="GS388" s="40"/>
    </row>
    <row r="389" spans="1:201" x14ac:dyDescent="0.2">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c r="FM389" s="40"/>
      <c r="FN389" s="40"/>
      <c r="FO389" s="40"/>
      <c r="FP389" s="40"/>
      <c r="FQ389" s="40"/>
      <c r="FR389" s="40"/>
      <c r="FS389" s="40"/>
      <c r="FT389" s="40"/>
      <c r="FU389" s="40"/>
      <c r="FV389" s="40"/>
      <c r="FW389" s="40"/>
      <c r="FX389" s="40"/>
      <c r="FY389" s="40"/>
      <c r="FZ389" s="40"/>
      <c r="GA389" s="40"/>
      <c r="GB389" s="40"/>
      <c r="GC389" s="40"/>
      <c r="GD389" s="40"/>
      <c r="GE389" s="40"/>
      <c r="GF389" s="40"/>
      <c r="GG389" s="40"/>
      <c r="GH389" s="40"/>
      <c r="GI389" s="40"/>
      <c r="GJ389" s="40"/>
      <c r="GK389" s="40"/>
      <c r="GL389" s="40"/>
      <c r="GM389" s="40"/>
      <c r="GN389" s="40"/>
      <c r="GO389" s="40"/>
      <c r="GP389" s="40"/>
      <c r="GQ389" s="40"/>
      <c r="GR389" s="40"/>
      <c r="GS389" s="40"/>
    </row>
    <row r="390" spans="1:201" x14ac:dyDescent="0.2">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c r="FM390" s="40"/>
      <c r="FN390" s="40"/>
      <c r="FO390" s="40"/>
      <c r="FP390" s="40"/>
      <c r="FQ390" s="40"/>
      <c r="FR390" s="40"/>
      <c r="FS390" s="40"/>
      <c r="FT390" s="40"/>
      <c r="FU390" s="40"/>
      <c r="FV390" s="40"/>
      <c r="FW390" s="40"/>
      <c r="FX390" s="40"/>
      <c r="FY390" s="40"/>
      <c r="FZ390" s="40"/>
      <c r="GA390" s="40"/>
      <c r="GB390" s="40"/>
      <c r="GC390" s="40"/>
      <c r="GD390" s="40"/>
      <c r="GE390" s="40"/>
      <c r="GF390" s="40"/>
      <c r="GG390" s="40"/>
      <c r="GH390" s="40"/>
      <c r="GI390" s="40"/>
      <c r="GJ390" s="40"/>
      <c r="GK390" s="40"/>
      <c r="GL390" s="40"/>
      <c r="GM390" s="40"/>
      <c r="GN390" s="40"/>
      <c r="GO390" s="40"/>
      <c r="GP390" s="40"/>
      <c r="GQ390" s="40"/>
      <c r="GR390" s="40"/>
      <c r="GS390" s="40"/>
    </row>
    <row r="391" spans="1:201" x14ac:dyDescent="0.2">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c r="FM391" s="40"/>
      <c r="FN391" s="40"/>
      <c r="FO391" s="40"/>
      <c r="FP391" s="40"/>
      <c r="FQ391" s="40"/>
      <c r="FR391" s="40"/>
      <c r="FS391" s="40"/>
      <c r="FT391" s="40"/>
      <c r="FU391" s="40"/>
      <c r="FV391" s="40"/>
      <c r="FW391" s="40"/>
      <c r="FX391" s="40"/>
      <c r="FY391" s="40"/>
      <c r="FZ391" s="40"/>
      <c r="GA391" s="40"/>
      <c r="GB391" s="40"/>
      <c r="GC391" s="40"/>
      <c r="GD391" s="40"/>
      <c r="GE391" s="40"/>
      <c r="GF391" s="40"/>
      <c r="GG391" s="40"/>
      <c r="GH391" s="40"/>
      <c r="GI391" s="40"/>
      <c r="GJ391" s="40"/>
      <c r="GK391" s="40"/>
      <c r="GL391" s="40"/>
      <c r="GM391" s="40"/>
      <c r="GN391" s="40"/>
      <c r="GO391" s="40"/>
      <c r="GP391" s="40"/>
      <c r="GQ391" s="40"/>
      <c r="GR391" s="40"/>
      <c r="GS391" s="40"/>
    </row>
    <row r="392" spans="1:201" x14ac:dyDescent="0.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c r="FM392" s="40"/>
      <c r="FN392" s="40"/>
      <c r="FO392" s="40"/>
      <c r="FP392" s="40"/>
      <c r="FQ392" s="40"/>
      <c r="FR392" s="40"/>
      <c r="FS392" s="40"/>
      <c r="FT392" s="40"/>
      <c r="FU392" s="40"/>
      <c r="FV392" s="40"/>
      <c r="FW392" s="40"/>
      <c r="FX392" s="40"/>
      <c r="FY392" s="40"/>
      <c r="FZ392" s="40"/>
      <c r="GA392" s="40"/>
      <c r="GB392" s="40"/>
      <c r="GC392" s="40"/>
      <c r="GD392" s="40"/>
      <c r="GE392" s="40"/>
      <c r="GF392" s="40"/>
      <c r="GG392" s="40"/>
      <c r="GH392" s="40"/>
      <c r="GI392" s="40"/>
      <c r="GJ392" s="40"/>
      <c r="GK392" s="40"/>
      <c r="GL392" s="40"/>
      <c r="GM392" s="40"/>
      <c r="GN392" s="40"/>
      <c r="GO392" s="40"/>
      <c r="GP392" s="40"/>
      <c r="GQ392" s="40"/>
      <c r="GR392" s="40"/>
      <c r="GS392" s="40"/>
    </row>
    <row r="393" spans="1:201" x14ac:dyDescent="0.2">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c r="FM393" s="40"/>
      <c r="FN393" s="40"/>
      <c r="FO393" s="40"/>
      <c r="FP393" s="40"/>
      <c r="FQ393" s="40"/>
      <c r="FR393" s="40"/>
      <c r="FS393" s="40"/>
      <c r="FT393" s="40"/>
      <c r="FU393" s="40"/>
      <c r="FV393" s="40"/>
      <c r="FW393" s="40"/>
      <c r="FX393" s="40"/>
      <c r="FY393" s="40"/>
      <c r="FZ393" s="40"/>
      <c r="GA393" s="40"/>
      <c r="GB393" s="40"/>
      <c r="GC393" s="40"/>
      <c r="GD393" s="40"/>
      <c r="GE393" s="40"/>
      <c r="GF393" s="40"/>
      <c r="GG393" s="40"/>
      <c r="GH393" s="40"/>
      <c r="GI393" s="40"/>
      <c r="GJ393" s="40"/>
      <c r="GK393" s="40"/>
      <c r="GL393" s="40"/>
      <c r="GM393" s="40"/>
      <c r="GN393" s="40"/>
      <c r="GO393" s="40"/>
      <c r="GP393" s="40"/>
      <c r="GQ393" s="40"/>
      <c r="GR393" s="40"/>
      <c r="GS393" s="40"/>
    </row>
    <row r="394" spans="1:201" x14ac:dyDescent="0.2">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c r="DI394" s="40"/>
      <c r="DJ394" s="40"/>
      <c r="DK394" s="40"/>
      <c r="DL394" s="40"/>
      <c r="DM394" s="40"/>
      <c r="DN394" s="40"/>
      <c r="DO394" s="40"/>
      <c r="DP394" s="40"/>
      <c r="DQ394" s="40"/>
      <c r="DR394" s="40"/>
      <c r="DS394" s="40"/>
      <c r="DT394" s="40"/>
      <c r="DU394" s="40"/>
      <c r="DV394" s="40"/>
      <c r="DW394" s="40"/>
      <c r="DX394" s="40"/>
      <c r="DY394" s="40"/>
      <c r="DZ394" s="40"/>
      <c r="EA394" s="40"/>
      <c r="EB394" s="40"/>
      <c r="EC394" s="40"/>
      <c r="ED394" s="40"/>
      <c r="EE394" s="40"/>
      <c r="EF394" s="40"/>
      <c r="EG394" s="40"/>
      <c r="EH394" s="40"/>
      <c r="EI394" s="40"/>
      <c r="EJ394" s="40"/>
      <c r="EK394" s="40"/>
      <c r="EL394" s="40"/>
      <c r="EM394" s="40"/>
      <c r="EN394" s="40"/>
      <c r="EO394" s="40"/>
      <c r="EP394" s="40"/>
      <c r="EQ394" s="40"/>
      <c r="ER394" s="40"/>
      <c r="ES394" s="40"/>
      <c r="ET394" s="40"/>
      <c r="EU394" s="40"/>
      <c r="EV394" s="40"/>
      <c r="EW394" s="40"/>
      <c r="EX394" s="40"/>
      <c r="EY394" s="40"/>
      <c r="EZ394" s="40"/>
      <c r="FA394" s="40"/>
      <c r="FB394" s="40"/>
      <c r="FC394" s="40"/>
      <c r="FD394" s="40"/>
      <c r="FE394" s="40"/>
      <c r="FF394" s="40"/>
      <c r="FG394" s="40"/>
      <c r="FH394" s="40"/>
      <c r="FI394" s="40"/>
      <c r="FJ394" s="40"/>
      <c r="FK394" s="40"/>
      <c r="FL394" s="40"/>
      <c r="FM394" s="40"/>
      <c r="FN394" s="40"/>
      <c r="FO394" s="40"/>
      <c r="FP394" s="40"/>
      <c r="FQ394" s="40"/>
      <c r="FR394" s="40"/>
      <c r="FS394" s="40"/>
      <c r="FT394" s="40"/>
      <c r="FU394" s="40"/>
      <c r="FV394" s="40"/>
      <c r="FW394" s="40"/>
      <c r="FX394" s="40"/>
      <c r="FY394" s="40"/>
      <c r="FZ394" s="40"/>
      <c r="GA394" s="40"/>
      <c r="GB394" s="40"/>
      <c r="GC394" s="40"/>
      <c r="GD394" s="40"/>
      <c r="GE394" s="40"/>
      <c r="GF394" s="40"/>
      <c r="GG394" s="40"/>
      <c r="GH394" s="40"/>
      <c r="GI394" s="40"/>
      <c r="GJ394" s="40"/>
      <c r="GK394" s="40"/>
      <c r="GL394" s="40"/>
      <c r="GM394" s="40"/>
      <c r="GN394" s="40"/>
      <c r="GO394" s="40"/>
      <c r="GP394" s="40"/>
      <c r="GQ394" s="40"/>
      <c r="GR394" s="40"/>
      <c r="GS394" s="40"/>
    </row>
    <row r="395" spans="1:201" x14ac:dyDescent="0.2">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c r="DV395" s="40"/>
      <c r="DW395" s="40"/>
      <c r="DX395" s="40"/>
      <c r="DY395" s="40"/>
      <c r="DZ395" s="40"/>
      <c r="EA395" s="40"/>
      <c r="EB395" s="40"/>
      <c r="EC395" s="40"/>
      <c r="ED395" s="40"/>
      <c r="EE395" s="40"/>
      <c r="EF395" s="40"/>
      <c r="EG395" s="40"/>
      <c r="EH395" s="40"/>
      <c r="EI395" s="40"/>
      <c r="EJ395" s="40"/>
      <c r="EK395" s="40"/>
      <c r="EL395" s="40"/>
      <c r="EM395" s="40"/>
      <c r="EN395" s="40"/>
      <c r="EO395" s="40"/>
      <c r="EP395" s="40"/>
      <c r="EQ395" s="40"/>
      <c r="ER395" s="40"/>
      <c r="ES395" s="40"/>
      <c r="ET395" s="40"/>
      <c r="EU395" s="40"/>
      <c r="EV395" s="40"/>
      <c r="EW395" s="40"/>
      <c r="EX395" s="40"/>
      <c r="EY395" s="40"/>
      <c r="EZ395" s="40"/>
      <c r="FA395" s="40"/>
      <c r="FB395" s="40"/>
      <c r="FC395" s="40"/>
      <c r="FD395" s="40"/>
      <c r="FE395" s="40"/>
      <c r="FF395" s="40"/>
      <c r="FG395" s="40"/>
      <c r="FH395" s="40"/>
      <c r="FI395" s="40"/>
      <c r="FJ395" s="40"/>
      <c r="FK395" s="40"/>
      <c r="FL395" s="40"/>
      <c r="FM395" s="40"/>
      <c r="FN395" s="40"/>
      <c r="FO395" s="40"/>
      <c r="FP395" s="40"/>
      <c r="FQ395" s="40"/>
      <c r="FR395" s="40"/>
      <c r="FS395" s="40"/>
      <c r="FT395" s="40"/>
      <c r="FU395" s="40"/>
      <c r="FV395" s="40"/>
      <c r="FW395" s="40"/>
      <c r="FX395" s="40"/>
      <c r="FY395" s="40"/>
      <c r="FZ395" s="40"/>
      <c r="GA395" s="40"/>
      <c r="GB395" s="40"/>
      <c r="GC395" s="40"/>
      <c r="GD395" s="40"/>
      <c r="GE395" s="40"/>
      <c r="GF395" s="40"/>
      <c r="GG395" s="40"/>
      <c r="GH395" s="40"/>
      <c r="GI395" s="40"/>
      <c r="GJ395" s="40"/>
      <c r="GK395" s="40"/>
      <c r="GL395" s="40"/>
      <c r="GM395" s="40"/>
      <c r="GN395" s="40"/>
      <c r="GO395" s="40"/>
      <c r="GP395" s="40"/>
      <c r="GQ395" s="40"/>
      <c r="GR395" s="40"/>
      <c r="GS395" s="40"/>
    </row>
    <row r="396" spans="1:201" x14ac:dyDescent="0.2">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c r="FM396" s="40"/>
      <c r="FN396" s="40"/>
      <c r="FO396" s="40"/>
      <c r="FP396" s="40"/>
      <c r="FQ396" s="40"/>
      <c r="FR396" s="40"/>
      <c r="FS396" s="40"/>
      <c r="FT396" s="40"/>
      <c r="FU396" s="40"/>
      <c r="FV396" s="40"/>
      <c r="FW396" s="40"/>
      <c r="FX396" s="40"/>
      <c r="FY396" s="40"/>
      <c r="FZ396" s="40"/>
      <c r="GA396" s="40"/>
      <c r="GB396" s="40"/>
      <c r="GC396" s="40"/>
      <c r="GD396" s="40"/>
      <c r="GE396" s="40"/>
      <c r="GF396" s="40"/>
      <c r="GG396" s="40"/>
      <c r="GH396" s="40"/>
      <c r="GI396" s="40"/>
      <c r="GJ396" s="40"/>
      <c r="GK396" s="40"/>
      <c r="GL396" s="40"/>
      <c r="GM396" s="40"/>
      <c r="GN396" s="40"/>
      <c r="GO396" s="40"/>
      <c r="GP396" s="40"/>
      <c r="GQ396" s="40"/>
      <c r="GR396" s="40"/>
      <c r="GS396" s="40"/>
    </row>
    <row r="397" spans="1:201" x14ac:dyDescent="0.2">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c r="FM397" s="40"/>
      <c r="FN397" s="40"/>
      <c r="FO397" s="40"/>
      <c r="FP397" s="40"/>
      <c r="FQ397" s="40"/>
      <c r="FR397" s="40"/>
      <c r="FS397" s="40"/>
      <c r="FT397" s="40"/>
      <c r="FU397" s="40"/>
      <c r="FV397" s="40"/>
      <c r="FW397" s="40"/>
      <c r="FX397" s="40"/>
      <c r="FY397" s="40"/>
      <c r="FZ397" s="40"/>
      <c r="GA397" s="40"/>
      <c r="GB397" s="40"/>
      <c r="GC397" s="40"/>
      <c r="GD397" s="40"/>
      <c r="GE397" s="40"/>
      <c r="GF397" s="40"/>
      <c r="GG397" s="40"/>
      <c r="GH397" s="40"/>
      <c r="GI397" s="40"/>
      <c r="GJ397" s="40"/>
      <c r="GK397" s="40"/>
      <c r="GL397" s="40"/>
      <c r="GM397" s="40"/>
      <c r="GN397" s="40"/>
      <c r="GO397" s="40"/>
      <c r="GP397" s="40"/>
      <c r="GQ397" s="40"/>
      <c r="GR397" s="40"/>
      <c r="GS397" s="40"/>
    </row>
    <row r="398" spans="1:201" x14ac:dyDescent="0.2">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c r="FM398" s="40"/>
      <c r="FN398" s="40"/>
      <c r="FO398" s="40"/>
      <c r="FP398" s="40"/>
      <c r="FQ398" s="40"/>
      <c r="FR398" s="40"/>
      <c r="FS398" s="40"/>
      <c r="FT398" s="40"/>
      <c r="FU398" s="40"/>
      <c r="FV398" s="40"/>
      <c r="FW398" s="40"/>
      <c r="FX398" s="40"/>
      <c r="FY398" s="40"/>
      <c r="FZ398" s="40"/>
      <c r="GA398" s="40"/>
      <c r="GB398" s="40"/>
      <c r="GC398" s="40"/>
      <c r="GD398" s="40"/>
      <c r="GE398" s="40"/>
      <c r="GF398" s="40"/>
      <c r="GG398" s="40"/>
      <c r="GH398" s="40"/>
      <c r="GI398" s="40"/>
      <c r="GJ398" s="40"/>
      <c r="GK398" s="40"/>
      <c r="GL398" s="40"/>
      <c r="GM398" s="40"/>
      <c r="GN398" s="40"/>
      <c r="GO398" s="40"/>
      <c r="GP398" s="40"/>
      <c r="GQ398" s="40"/>
      <c r="GR398" s="40"/>
      <c r="GS398" s="40"/>
    </row>
    <row r="399" spans="1:201" x14ac:dyDescent="0.2">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c r="FM399" s="40"/>
      <c r="FN399" s="40"/>
      <c r="FO399" s="40"/>
      <c r="FP399" s="40"/>
      <c r="FQ399" s="40"/>
      <c r="FR399" s="40"/>
      <c r="FS399" s="40"/>
      <c r="FT399" s="40"/>
      <c r="FU399" s="40"/>
      <c r="FV399" s="40"/>
      <c r="FW399" s="40"/>
      <c r="FX399" s="40"/>
      <c r="FY399" s="40"/>
      <c r="FZ399" s="40"/>
      <c r="GA399" s="40"/>
      <c r="GB399" s="40"/>
      <c r="GC399" s="40"/>
      <c r="GD399" s="40"/>
      <c r="GE399" s="40"/>
      <c r="GF399" s="40"/>
      <c r="GG399" s="40"/>
      <c r="GH399" s="40"/>
      <c r="GI399" s="40"/>
      <c r="GJ399" s="40"/>
      <c r="GK399" s="40"/>
      <c r="GL399" s="40"/>
      <c r="GM399" s="40"/>
      <c r="GN399" s="40"/>
      <c r="GO399" s="40"/>
      <c r="GP399" s="40"/>
      <c r="GQ399" s="40"/>
      <c r="GR399" s="40"/>
      <c r="GS399" s="40"/>
    </row>
    <row r="400" spans="1:201" x14ac:dyDescent="0.2">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c r="FM400" s="40"/>
      <c r="FN400" s="40"/>
      <c r="FO400" s="40"/>
      <c r="FP400" s="40"/>
      <c r="FQ400" s="40"/>
      <c r="FR400" s="40"/>
      <c r="FS400" s="40"/>
      <c r="FT400" s="40"/>
      <c r="FU400" s="40"/>
      <c r="FV400" s="40"/>
      <c r="FW400" s="40"/>
      <c r="FX400" s="40"/>
      <c r="FY400" s="40"/>
      <c r="FZ400" s="40"/>
      <c r="GA400" s="40"/>
      <c r="GB400" s="40"/>
      <c r="GC400" s="40"/>
      <c r="GD400" s="40"/>
      <c r="GE400" s="40"/>
      <c r="GF400" s="40"/>
      <c r="GG400" s="40"/>
      <c r="GH400" s="40"/>
      <c r="GI400" s="40"/>
      <c r="GJ400" s="40"/>
      <c r="GK400" s="40"/>
      <c r="GL400" s="40"/>
      <c r="GM400" s="40"/>
      <c r="GN400" s="40"/>
      <c r="GO400" s="40"/>
      <c r="GP400" s="40"/>
      <c r="GQ400" s="40"/>
      <c r="GR400" s="40"/>
      <c r="GS400" s="40"/>
    </row>
    <row r="401" spans="1:201" x14ac:dyDescent="0.2">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c r="FM401" s="40"/>
      <c r="FN401" s="40"/>
      <c r="FO401" s="40"/>
      <c r="FP401" s="40"/>
      <c r="FQ401" s="40"/>
      <c r="FR401" s="40"/>
      <c r="FS401" s="40"/>
      <c r="FT401" s="40"/>
      <c r="FU401" s="40"/>
      <c r="FV401" s="40"/>
      <c r="FW401" s="40"/>
      <c r="FX401" s="40"/>
      <c r="FY401" s="40"/>
      <c r="FZ401" s="40"/>
      <c r="GA401" s="40"/>
      <c r="GB401" s="40"/>
      <c r="GC401" s="40"/>
      <c r="GD401" s="40"/>
      <c r="GE401" s="40"/>
      <c r="GF401" s="40"/>
      <c r="GG401" s="40"/>
      <c r="GH401" s="40"/>
      <c r="GI401" s="40"/>
      <c r="GJ401" s="40"/>
      <c r="GK401" s="40"/>
      <c r="GL401" s="40"/>
      <c r="GM401" s="40"/>
      <c r="GN401" s="40"/>
      <c r="GO401" s="40"/>
      <c r="GP401" s="40"/>
      <c r="GQ401" s="40"/>
      <c r="GR401" s="40"/>
      <c r="GS401" s="40"/>
    </row>
    <row r="402" spans="1:201" x14ac:dyDescent="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c r="DI402" s="40"/>
      <c r="DJ402" s="40"/>
      <c r="DK402" s="40"/>
      <c r="DL402" s="40"/>
      <c r="DM402" s="40"/>
      <c r="DN402" s="40"/>
      <c r="DO402" s="40"/>
      <c r="DP402" s="40"/>
      <c r="DQ402" s="40"/>
      <c r="DR402" s="40"/>
      <c r="DS402" s="40"/>
      <c r="DT402" s="40"/>
      <c r="DU402" s="40"/>
      <c r="DV402" s="40"/>
      <c r="DW402" s="40"/>
      <c r="DX402" s="40"/>
      <c r="DY402" s="40"/>
      <c r="DZ402" s="40"/>
      <c r="EA402" s="40"/>
      <c r="EB402" s="40"/>
      <c r="EC402" s="40"/>
      <c r="ED402" s="40"/>
      <c r="EE402" s="40"/>
      <c r="EF402" s="40"/>
      <c r="EG402" s="40"/>
      <c r="EH402" s="40"/>
      <c r="EI402" s="40"/>
      <c r="EJ402" s="40"/>
      <c r="EK402" s="40"/>
      <c r="EL402" s="40"/>
      <c r="EM402" s="40"/>
      <c r="EN402" s="40"/>
      <c r="EO402" s="40"/>
      <c r="EP402" s="40"/>
      <c r="EQ402" s="40"/>
      <c r="ER402" s="40"/>
      <c r="ES402" s="40"/>
      <c r="ET402" s="40"/>
      <c r="EU402" s="40"/>
      <c r="EV402" s="40"/>
      <c r="EW402" s="40"/>
      <c r="EX402" s="40"/>
      <c r="EY402" s="40"/>
      <c r="EZ402" s="40"/>
      <c r="FA402" s="40"/>
      <c r="FB402" s="40"/>
      <c r="FC402" s="40"/>
      <c r="FD402" s="40"/>
      <c r="FE402" s="40"/>
      <c r="FF402" s="40"/>
      <c r="FG402" s="40"/>
      <c r="FH402" s="40"/>
      <c r="FI402" s="40"/>
      <c r="FJ402" s="40"/>
      <c r="FK402" s="40"/>
      <c r="FL402" s="40"/>
      <c r="FM402" s="40"/>
      <c r="FN402" s="40"/>
      <c r="FO402" s="40"/>
      <c r="FP402" s="40"/>
      <c r="FQ402" s="40"/>
      <c r="FR402" s="40"/>
      <c r="FS402" s="40"/>
      <c r="FT402" s="40"/>
      <c r="FU402" s="40"/>
      <c r="FV402" s="40"/>
      <c r="FW402" s="40"/>
      <c r="FX402" s="40"/>
      <c r="FY402" s="40"/>
      <c r="FZ402" s="40"/>
      <c r="GA402" s="40"/>
      <c r="GB402" s="40"/>
      <c r="GC402" s="40"/>
      <c r="GD402" s="40"/>
      <c r="GE402" s="40"/>
      <c r="GF402" s="40"/>
      <c r="GG402" s="40"/>
      <c r="GH402" s="40"/>
      <c r="GI402" s="40"/>
      <c r="GJ402" s="40"/>
      <c r="GK402" s="40"/>
      <c r="GL402" s="40"/>
      <c r="GM402" s="40"/>
      <c r="GN402" s="40"/>
      <c r="GO402" s="40"/>
      <c r="GP402" s="40"/>
      <c r="GQ402" s="40"/>
      <c r="GR402" s="40"/>
      <c r="GS402" s="40"/>
    </row>
    <row r="403" spans="1:201" x14ac:dyDescent="0.2">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c r="DI403" s="40"/>
      <c r="DJ403" s="40"/>
      <c r="DK403" s="40"/>
      <c r="DL403" s="40"/>
      <c r="DM403" s="40"/>
      <c r="DN403" s="40"/>
      <c r="DO403" s="40"/>
      <c r="DP403" s="40"/>
      <c r="DQ403" s="40"/>
      <c r="DR403" s="40"/>
      <c r="DS403" s="40"/>
      <c r="DT403" s="40"/>
      <c r="DU403" s="40"/>
      <c r="DV403" s="40"/>
      <c r="DW403" s="40"/>
      <c r="DX403" s="40"/>
      <c r="DY403" s="40"/>
      <c r="DZ403" s="40"/>
      <c r="EA403" s="40"/>
      <c r="EB403" s="40"/>
      <c r="EC403" s="40"/>
      <c r="ED403" s="40"/>
      <c r="EE403" s="40"/>
      <c r="EF403" s="40"/>
      <c r="EG403" s="40"/>
      <c r="EH403" s="40"/>
      <c r="EI403" s="40"/>
      <c r="EJ403" s="40"/>
      <c r="EK403" s="40"/>
      <c r="EL403" s="40"/>
      <c r="EM403" s="40"/>
      <c r="EN403" s="40"/>
      <c r="EO403" s="40"/>
      <c r="EP403" s="40"/>
      <c r="EQ403" s="40"/>
      <c r="ER403" s="40"/>
      <c r="ES403" s="40"/>
      <c r="ET403" s="40"/>
      <c r="EU403" s="40"/>
      <c r="EV403" s="40"/>
      <c r="EW403" s="40"/>
      <c r="EX403" s="40"/>
      <c r="EY403" s="40"/>
      <c r="EZ403" s="40"/>
      <c r="FA403" s="40"/>
      <c r="FB403" s="40"/>
      <c r="FC403" s="40"/>
      <c r="FD403" s="40"/>
      <c r="FE403" s="40"/>
      <c r="FF403" s="40"/>
      <c r="FG403" s="40"/>
      <c r="FH403" s="40"/>
      <c r="FI403" s="40"/>
      <c r="FJ403" s="40"/>
      <c r="FK403" s="40"/>
      <c r="FL403" s="40"/>
      <c r="FM403" s="40"/>
      <c r="FN403" s="40"/>
      <c r="FO403" s="40"/>
      <c r="FP403" s="40"/>
      <c r="FQ403" s="40"/>
      <c r="FR403" s="40"/>
      <c r="FS403" s="40"/>
      <c r="FT403" s="40"/>
      <c r="FU403" s="40"/>
      <c r="FV403" s="40"/>
      <c r="FW403" s="40"/>
      <c r="FX403" s="40"/>
      <c r="FY403" s="40"/>
      <c r="FZ403" s="40"/>
      <c r="GA403" s="40"/>
      <c r="GB403" s="40"/>
      <c r="GC403" s="40"/>
      <c r="GD403" s="40"/>
      <c r="GE403" s="40"/>
      <c r="GF403" s="40"/>
      <c r="GG403" s="40"/>
      <c r="GH403" s="40"/>
      <c r="GI403" s="40"/>
      <c r="GJ403" s="40"/>
      <c r="GK403" s="40"/>
      <c r="GL403" s="40"/>
      <c r="GM403" s="40"/>
      <c r="GN403" s="40"/>
      <c r="GO403" s="40"/>
      <c r="GP403" s="40"/>
      <c r="GQ403" s="40"/>
      <c r="GR403" s="40"/>
      <c r="GS403" s="40"/>
    </row>
    <row r="404" spans="1:201" x14ac:dyDescent="0.2">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c r="DI404" s="40"/>
      <c r="DJ404" s="40"/>
      <c r="DK404" s="40"/>
      <c r="DL404" s="40"/>
      <c r="DM404" s="40"/>
      <c r="DN404" s="40"/>
      <c r="DO404" s="40"/>
      <c r="DP404" s="40"/>
      <c r="DQ404" s="40"/>
      <c r="DR404" s="40"/>
      <c r="DS404" s="40"/>
      <c r="DT404" s="40"/>
      <c r="DU404" s="40"/>
      <c r="DV404" s="40"/>
      <c r="DW404" s="40"/>
      <c r="DX404" s="40"/>
      <c r="DY404" s="40"/>
      <c r="DZ404" s="40"/>
      <c r="EA404" s="40"/>
      <c r="EB404" s="40"/>
      <c r="EC404" s="40"/>
      <c r="ED404" s="40"/>
      <c r="EE404" s="40"/>
      <c r="EF404" s="40"/>
      <c r="EG404" s="40"/>
      <c r="EH404" s="40"/>
      <c r="EI404" s="40"/>
      <c r="EJ404" s="40"/>
      <c r="EK404" s="40"/>
      <c r="EL404" s="40"/>
      <c r="EM404" s="40"/>
      <c r="EN404" s="40"/>
      <c r="EO404" s="40"/>
      <c r="EP404" s="40"/>
      <c r="EQ404" s="40"/>
      <c r="ER404" s="40"/>
      <c r="ES404" s="40"/>
      <c r="ET404" s="40"/>
      <c r="EU404" s="40"/>
      <c r="EV404" s="40"/>
      <c r="EW404" s="40"/>
      <c r="EX404" s="40"/>
      <c r="EY404" s="40"/>
      <c r="EZ404" s="40"/>
      <c r="FA404" s="40"/>
      <c r="FB404" s="40"/>
      <c r="FC404" s="40"/>
      <c r="FD404" s="40"/>
      <c r="FE404" s="40"/>
      <c r="FF404" s="40"/>
      <c r="FG404" s="40"/>
      <c r="FH404" s="40"/>
      <c r="FI404" s="40"/>
      <c r="FJ404" s="40"/>
      <c r="FK404" s="40"/>
      <c r="FL404" s="40"/>
      <c r="FM404" s="40"/>
      <c r="FN404" s="40"/>
      <c r="FO404" s="40"/>
      <c r="FP404" s="40"/>
      <c r="FQ404" s="40"/>
      <c r="FR404" s="40"/>
      <c r="FS404" s="40"/>
      <c r="FT404" s="40"/>
      <c r="FU404" s="40"/>
      <c r="FV404" s="40"/>
      <c r="FW404" s="40"/>
      <c r="FX404" s="40"/>
      <c r="FY404" s="40"/>
      <c r="FZ404" s="40"/>
      <c r="GA404" s="40"/>
      <c r="GB404" s="40"/>
      <c r="GC404" s="40"/>
      <c r="GD404" s="40"/>
      <c r="GE404" s="40"/>
      <c r="GF404" s="40"/>
      <c r="GG404" s="40"/>
      <c r="GH404" s="40"/>
      <c r="GI404" s="40"/>
      <c r="GJ404" s="40"/>
      <c r="GK404" s="40"/>
      <c r="GL404" s="40"/>
      <c r="GM404" s="40"/>
      <c r="GN404" s="40"/>
      <c r="GO404" s="40"/>
      <c r="GP404" s="40"/>
      <c r="GQ404" s="40"/>
      <c r="GR404" s="40"/>
      <c r="GS404" s="40"/>
    </row>
    <row r="405" spans="1:201" x14ac:dyDescent="0.2">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c r="FM405" s="40"/>
      <c r="FN405" s="40"/>
      <c r="FO405" s="40"/>
      <c r="FP405" s="40"/>
      <c r="FQ405" s="40"/>
      <c r="FR405" s="40"/>
      <c r="FS405" s="40"/>
      <c r="FT405" s="40"/>
      <c r="FU405" s="40"/>
      <c r="FV405" s="40"/>
      <c r="FW405" s="40"/>
      <c r="FX405" s="40"/>
      <c r="FY405" s="40"/>
      <c r="FZ405" s="40"/>
      <c r="GA405" s="40"/>
      <c r="GB405" s="40"/>
      <c r="GC405" s="40"/>
      <c r="GD405" s="40"/>
      <c r="GE405" s="40"/>
      <c r="GF405" s="40"/>
      <c r="GG405" s="40"/>
      <c r="GH405" s="40"/>
      <c r="GI405" s="40"/>
      <c r="GJ405" s="40"/>
      <c r="GK405" s="40"/>
      <c r="GL405" s="40"/>
      <c r="GM405" s="40"/>
      <c r="GN405" s="40"/>
      <c r="GO405" s="40"/>
      <c r="GP405" s="40"/>
      <c r="GQ405" s="40"/>
      <c r="GR405" s="40"/>
      <c r="GS405" s="40"/>
    </row>
    <row r="406" spans="1:201" x14ac:dyDescent="0.2">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0"/>
      <c r="EU406" s="40"/>
      <c r="EV406" s="40"/>
      <c r="EW406" s="40"/>
      <c r="EX406" s="40"/>
      <c r="EY406" s="40"/>
      <c r="EZ406" s="40"/>
      <c r="FA406" s="40"/>
      <c r="FB406" s="40"/>
      <c r="FC406" s="40"/>
      <c r="FD406" s="40"/>
      <c r="FE406" s="40"/>
      <c r="FF406" s="40"/>
      <c r="FG406" s="40"/>
      <c r="FH406" s="40"/>
      <c r="FI406" s="40"/>
      <c r="FJ406" s="40"/>
      <c r="FK406" s="40"/>
      <c r="FL406" s="40"/>
      <c r="FM406" s="40"/>
      <c r="FN406" s="40"/>
      <c r="FO406" s="40"/>
      <c r="FP406" s="40"/>
      <c r="FQ406" s="40"/>
      <c r="FR406" s="40"/>
      <c r="FS406" s="40"/>
      <c r="FT406" s="40"/>
      <c r="FU406" s="40"/>
      <c r="FV406" s="40"/>
      <c r="FW406" s="40"/>
      <c r="FX406" s="40"/>
      <c r="FY406" s="40"/>
      <c r="FZ406" s="40"/>
      <c r="GA406" s="40"/>
      <c r="GB406" s="40"/>
      <c r="GC406" s="40"/>
      <c r="GD406" s="40"/>
      <c r="GE406" s="40"/>
      <c r="GF406" s="40"/>
      <c r="GG406" s="40"/>
      <c r="GH406" s="40"/>
      <c r="GI406" s="40"/>
      <c r="GJ406" s="40"/>
      <c r="GK406" s="40"/>
      <c r="GL406" s="40"/>
      <c r="GM406" s="40"/>
      <c r="GN406" s="40"/>
      <c r="GO406" s="40"/>
      <c r="GP406" s="40"/>
      <c r="GQ406" s="40"/>
      <c r="GR406" s="40"/>
      <c r="GS406" s="40"/>
    </row>
    <row r="407" spans="1:201" x14ac:dyDescent="0.2">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V407" s="40"/>
      <c r="DW407" s="40"/>
      <c r="DX407" s="40"/>
      <c r="DY407" s="40"/>
      <c r="DZ407" s="40"/>
      <c r="EA407" s="40"/>
      <c r="EB407" s="40"/>
      <c r="EC407" s="40"/>
      <c r="ED407" s="40"/>
      <c r="EE407" s="40"/>
      <c r="EF407" s="40"/>
      <c r="EG407" s="40"/>
      <c r="EH407" s="40"/>
      <c r="EI407" s="40"/>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c r="FL407" s="40"/>
      <c r="FM407" s="40"/>
      <c r="FN407" s="40"/>
      <c r="FO407" s="40"/>
      <c r="FP407" s="40"/>
      <c r="FQ407" s="40"/>
      <c r="FR407" s="40"/>
      <c r="FS407" s="40"/>
      <c r="FT407" s="40"/>
      <c r="FU407" s="40"/>
      <c r="FV407" s="40"/>
      <c r="FW407" s="40"/>
      <c r="FX407" s="40"/>
      <c r="FY407" s="40"/>
      <c r="FZ407" s="40"/>
      <c r="GA407" s="40"/>
      <c r="GB407" s="40"/>
      <c r="GC407" s="40"/>
      <c r="GD407" s="40"/>
      <c r="GE407" s="40"/>
      <c r="GF407" s="40"/>
      <c r="GG407" s="40"/>
      <c r="GH407" s="40"/>
      <c r="GI407" s="40"/>
      <c r="GJ407" s="40"/>
      <c r="GK407" s="40"/>
      <c r="GL407" s="40"/>
      <c r="GM407" s="40"/>
      <c r="GN407" s="40"/>
      <c r="GO407" s="40"/>
      <c r="GP407" s="40"/>
      <c r="GQ407" s="40"/>
      <c r="GR407" s="40"/>
      <c r="GS407" s="40"/>
    </row>
    <row r="408" spans="1:201" x14ac:dyDescent="0.2">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row>
    <row r="409" spans="1:201" x14ac:dyDescent="0.2">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c r="DI409" s="40"/>
      <c r="DJ409" s="40"/>
      <c r="DK409" s="40"/>
      <c r="DL409" s="40"/>
      <c r="DM409" s="40"/>
      <c r="DN409" s="40"/>
      <c r="DO409" s="40"/>
      <c r="DP409" s="40"/>
      <c r="DQ409" s="40"/>
      <c r="DR409" s="40"/>
      <c r="DS409" s="40"/>
      <c r="DT409" s="40"/>
      <c r="DU409" s="40"/>
      <c r="DV409" s="40"/>
      <c r="DW409" s="40"/>
      <c r="DX409" s="40"/>
      <c r="DY409" s="40"/>
      <c r="DZ409" s="40"/>
      <c r="EA409" s="40"/>
      <c r="EB409" s="40"/>
      <c r="EC409" s="40"/>
      <c r="ED409" s="40"/>
      <c r="EE409" s="40"/>
      <c r="EF409" s="40"/>
      <c r="EG409" s="40"/>
      <c r="EH409" s="40"/>
      <c r="EI409" s="40"/>
      <c r="EJ409" s="40"/>
      <c r="EK409" s="40"/>
      <c r="EL409" s="40"/>
      <c r="EM409" s="40"/>
      <c r="EN409" s="40"/>
      <c r="EO409" s="40"/>
      <c r="EP409" s="40"/>
      <c r="EQ409" s="40"/>
      <c r="ER409" s="40"/>
      <c r="ES409" s="40"/>
      <c r="ET409" s="40"/>
      <c r="EU409" s="40"/>
      <c r="EV409" s="40"/>
      <c r="EW409" s="40"/>
      <c r="EX409" s="40"/>
      <c r="EY409" s="40"/>
      <c r="EZ409" s="40"/>
      <c r="FA409" s="40"/>
      <c r="FB409" s="40"/>
      <c r="FC409" s="40"/>
      <c r="FD409" s="40"/>
      <c r="FE409" s="40"/>
      <c r="FF409" s="40"/>
      <c r="FG409" s="40"/>
      <c r="FH409" s="40"/>
      <c r="FI409" s="40"/>
      <c r="FJ409" s="40"/>
      <c r="FK409" s="40"/>
      <c r="FL409" s="40"/>
      <c r="FM409" s="40"/>
      <c r="FN409" s="40"/>
      <c r="FO409" s="40"/>
      <c r="FP409" s="40"/>
      <c r="FQ409" s="40"/>
      <c r="FR409" s="40"/>
      <c r="FS409" s="40"/>
      <c r="FT409" s="40"/>
      <c r="FU409" s="40"/>
      <c r="FV409" s="40"/>
      <c r="FW409" s="40"/>
      <c r="FX409" s="40"/>
      <c r="FY409" s="40"/>
      <c r="FZ409" s="40"/>
      <c r="GA409" s="40"/>
      <c r="GB409" s="40"/>
      <c r="GC409" s="40"/>
      <c r="GD409" s="40"/>
      <c r="GE409" s="40"/>
      <c r="GF409" s="40"/>
      <c r="GG409" s="40"/>
      <c r="GH409" s="40"/>
      <c r="GI409" s="40"/>
      <c r="GJ409" s="40"/>
      <c r="GK409" s="40"/>
      <c r="GL409" s="40"/>
      <c r="GM409" s="40"/>
      <c r="GN409" s="40"/>
      <c r="GO409" s="40"/>
      <c r="GP409" s="40"/>
      <c r="GQ409" s="40"/>
      <c r="GR409" s="40"/>
      <c r="GS409" s="40"/>
    </row>
    <row r="410" spans="1:201" x14ac:dyDescent="0.2">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40"/>
      <c r="DW410" s="40"/>
      <c r="DX410" s="40"/>
      <c r="DY410" s="40"/>
      <c r="DZ410" s="40"/>
      <c r="EA410" s="40"/>
      <c r="EB410" s="40"/>
      <c r="EC410" s="40"/>
      <c r="ED410" s="40"/>
      <c r="EE410" s="40"/>
      <c r="EF410" s="40"/>
      <c r="EG410" s="40"/>
      <c r="EH410" s="40"/>
      <c r="EI410" s="40"/>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40"/>
      <c r="FM410" s="40"/>
      <c r="FN410" s="40"/>
      <c r="FO410" s="40"/>
      <c r="FP410" s="40"/>
      <c r="FQ410" s="40"/>
      <c r="FR410" s="40"/>
      <c r="FS410" s="40"/>
      <c r="FT410" s="40"/>
      <c r="FU410" s="40"/>
      <c r="FV410" s="40"/>
      <c r="FW410" s="40"/>
      <c r="FX410" s="40"/>
      <c r="FY410" s="40"/>
      <c r="FZ410" s="40"/>
      <c r="GA410" s="40"/>
      <c r="GB410" s="40"/>
      <c r="GC410" s="40"/>
      <c r="GD410" s="40"/>
      <c r="GE410" s="40"/>
      <c r="GF410" s="40"/>
      <c r="GG410" s="40"/>
      <c r="GH410" s="40"/>
      <c r="GI410" s="40"/>
      <c r="GJ410" s="40"/>
      <c r="GK410" s="40"/>
      <c r="GL410" s="40"/>
      <c r="GM410" s="40"/>
      <c r="GN410" s="40"/>
      <c r="GO410" s="40"/>
      <c r="GP410" s="40"/>
      <c r="GQ410" s="40"/>
      <c r="GR410" s="40"/>
      <c r="GS410" s="40"/>
    </row>
    <row r="411" spans="1:201" x14ac:dyDescent="0.2">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c r="FM411" s="40"/>
      <c r="FN411" s="40"/>
      <c r="FO411" s="40"/>
      <c r="FP411" s="40"/>
      <c r="FQ411" s="40"/>
      <c r="FR411" s="40"/>
      <c r="FS411" s="40"/>
      <c r="FT411" s="40"/>
      <c r="FU411" s="40"/>
      <c r="FV411" s="40"/>
      <c r="FW411" s="40"/>
      <c r="FX411" s="40"/>
      <c r="FY411" s="40"/>
      <c r="FZ411" s="40"/>
      <c r="GA411" s="40"/>
      <c r="GB411" s="40"/>
      <c r="GC411" s="40"/>
      <c r="GD411" s="40"/>
      <c r="GE411" s="40"/>
      <c r="GF411" s="40"/>
      <c r="GG411" s="40"/>
      <c r="GH411" s="40"/>
      <c r="GI411" s="40"/>
      <c r="GJ411" s="40"/>
      <c r="GK411" s="40"/>
      <c r="GL411" s="40"/>
      <c r="GM411" s="40"/>
      <c r="GN411" s="40"/>
      <c r="GO411" s="40"/>
      <c r="GP411" s="40"/>
      <c r="GQ411" s="40"/>
      <c r="GR411" s="40"/>
      <c r="GS411" s="40"/>
    </row>
    <row r="412" spans="1:201" x14ac:dyDescent="0.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c r="DI412" s="40"/>
      <c r="DJ412" s="40"/>
      <c r="DK412" s="40"/>
      <c r="DL412" s="40"/>
      <c r="DM412" s="40"/>
      <c r="DN412" s="40"/>
      <c r="DO412" s="40"/>
      <c r="DP412" s="40"/>
      <c r="DQ412" s="40"/>
      <c r="DR412" s="40"/>
      <c r="DS412" s="40"/>
      <c r="DT412" s="40"/>
      <c r="DU412" s="40"/>
      <c r="DV412" s="40"/>
      <c r="DW412" s="40"/>
      <c r="DX412" s="40"/>
      <c r="DY412" s="40"/>
      <c r="DZ412" s="40"/>
      <c r="EA412" s="40"/>
      <c r="EB412" s="40"/>
      <c r="EC412" s="40"/>
      <c r="ED412" s="40"/>
      <c r="EE412" s="40"/>
      <c r="EF412" s="40"/>
      <c r="EG412" s="40"/>
      <c r="EH412" s="40"/>
      <c r="EI412" s="40"/>
      <c r="EJ412" s="40"/>
      <c r="EK412" s="40"/>
      <c r="EL412" s="40"/>
      <c r="EM412" s="40"/>
      <c r="EN412" s="40"/>
      <c r="EO412" s="40"/>
      <c r="EP412" s="40"/>
      <c r="EQ412" s="40"/>
      <c r="ER412" s="40"/>
      <c r="ES412" s="40"/>
      <c r="ET412" s="40"/>
      <c r="EU412" s="40"/>
      <c r="EV412" s="40"/>
      <c r="EW412" s="40"/>
      <c r="EX412" s="40"/>
      <c r="EY412" s="40"/>
      <c r="EZ412" s="40"/>
      <c r="FA412" s="40"/>
      <c r="FB412" s="40"/>
      <c r="FC412" s="40"/>
      <c r="FD412" s="40"/>
      <c r="FE412" s="40"/>
      <c r="FF412" s="40"/>
      <c r="FG412" s="40"/>
      <c r="FH412" s="40"/>
      <c r="FI412" s="40"/>
      <c r="FJ412" s="40"/>
      <c r="FK412" s="40"/>
      <c r="FL412" s="40"/>
      <c r="FM412" s="40"/>
      <c r="FN412" s="40"/>
      <c r="FO412" s="40"/>
      <c r="FP412" s="40"/>
      <c r="FQ412" s="40"/>
      <c r="FR412" s="40"/>
      <c r="FS412" s="40"/>
      <c r="FT412" s="40"/>
      <c r="FU412" s="40"/>
      <c r="FV412" s="40"/>
      <c r="FW412" s="40"/>
      <c r="FX412" s="40"/>
      <c r="FY412" s="40"/>
      <c r="FZ412" s="40"/>
      <c r="GA412" s="40"/>
      <c r="GB412" s="40"/>
      <c r="GC412" s="40"/>
      <c r="GD412" s="40"/>
      <c r="GE412" s="40"/>
      <c r="GF412" s="40"/>
      <c r="GG412" s="40"/>
      <c r="GH412" s="40"/>
      <c r="GI412" s="40"/>
      <c r="GJ412" s="40"/>
      <c r="GK412" s="40"/>
      <c r="GL412" s="40"/>
      <c r="GM412" s="40"/>
      <c r="GN412" s="40"/>
      <c r="GO412" s="40"/>
      <c r="GP412" s="40"/>
      <c r="GQ412" s="40"/>
      <c r="GR412" s="40"/>
      <c r="GS412" s="40"/>
    </row>
    <row r="413" spans="1:201" x14ac:dyDescent="0.2">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c r="DI413" s="40"/>
      <c r="DJ413" s="40"/>
      <c r="DK413" s="40"/>
      <c r="DL413" s="40"/>
      <c r="DM413" s="40"/>
      <c r="DN413" s="40"/>
      <c r="DO413" s="40"/>
      <c r="DP413" s="40"/>
      <c r="DQ413" s="40"/>
      <c r="DR413" s="40"/>
      <c r="DS413" s="40"/>
      <c r="DT413" s="40"/>
      <c r="DU413" s="40"/>
      <c r="DV413" s="40"/>
      <c r="DW413" s="40"/>
      <c r="DX413" s="40"/>
      <c r="DY413" s="40"/>
      <c r="DZ413" s="40"/>
      <c r="EA413" s="40"/>
      <c r="EB413" s="40"/>
      <c r="EC413" s="40"/>
      <c r="ED413" s="40"/>
      <c r="EE413" s="40"/>
      <c r="EF413" s="40"/>
      <c r="EG413" s="40"/>
      <c r="EH413" s="40"/>
      <c r="EI413" s="40"/>
      <c r="EJ413" s="40"/>
      <c r="EK413" s="40"/>
      <c r="EL413" s="40"/>
      <c r="EM413" s="40"/>
      <c r="EN413" s="40"/>
      <c r="EO413" s="40"/>
      <c r="EP413" s="40"/>
      <c r="EQ413" s="40"/>
      <c r="ER413" s="40"/>
      <c r="ES413" s="40"/>
      <c r="ET413" s="40"/>
      <c r="EU413" s="40"/>
      <c r="EV413" s="40"/>
      <c r="EW413" s="40"/>
      <c r="EX413" s="40"/>
      <c r="EY413" s="40"/>
      <c r="EZ413" s="40"/>
      <c r="FA413" s="40"/>
      <c r="FB413" s="40"/>
      <c r="FC413" s="40"/>
      <c r="FD413" s="40"/>
      <c r="FE413" s="40"/>
      <c r="FF413" s="40"/>
      <c r="FG413" s="40"/>
      <c r="FH413" s="40"/>
      <c r="FI413" s="40"/>
      <c r="FJ413" s="40"/>
      <c r="FK413" s="40"/>
      <c r="FL413" s="40"/>
      <c r="FM413" s="40"/>
      <c r="FN413" s="40"/>
      <c r="FO413" s="40"/>
      <c r="FP413" s="40"/>
      <c r="FQ413" s="40"/>
      <c r="FR413" s="40"/>
      <c r="FS413" s="40"/>
      <c r="FT413" s="40"/>
      <c r="FU413" s="40"/>
      <c r="FV413" s="40"/>
      <c r="FW413" s="40"/>
      <c r="FX413" s="40"/>
      <c r="FY413" s="40"/>
      <c r="FZ413" s="40"/>
      <c r="GA413" s="40"/>
      <c r="GB413" s="40"/>
      <c r="GC413" s="40"/>
      <c r="GD413" s="40"/>
      <c r="GE413" s="40"/>
      <c r="GF413" s="40"/>
      <c r="GG413" s="40"/>
      <c r="GH413" s="40"/>
      <c r="GI413" s="40"/>
      <c r="GJ413" s="40"/>
      <c r="GK413" s="40"/>
      <c r="GL413" s="40"/>
      <c r="GM413" s="40"/>
      <c r="GN413" s="40"/>
      <c r="GO413" s="40"/>
      <c r="GP413" s="40"/>
      <c r="GQ413" s="40"/>
      <c r="GR413" s="40"/>
      <c r="GS413" s="40"/>
    </row>
    <row r="414" spans="1:201" x14ac:dyDescent="0.2">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c r="FM414" s="40"/>
      <c r="FN414" s="40"/>
      <c r="FO414" s="40"/>
      <c r="FP414" s="40"/>
      <c r="FQ414" s="40"/>
      <c r="FR414" s="40"/>
      <c r="FS414" s="40"/>
      <c r="FT414" s="40"/>
      <c r="FU414" s="40"/>
      <c r="FV414" s="40"/>
      <c r="FW414" s="40"/>
      <c r="FX414" s="40"/>
      <c r="FY414" s="40"/>
      <c r="FZ414" s="40"/>
      <c r="GA414" s="40"/>
      <c r="GB414" s="40"/>
      <c r="GC414" s="40"/>
      <c r="GD414" s="40"/>
      <c r="GE414" s="40"/>
      <c r="GF414" s="40"/>
      <c r="GG414" s="40"/>
      <c r="GH414" s="40"/>
      <c r="GI414" s="40"/>
      <c r="GJ414" s="40"/>
      <c r="GK414" s="40"/>
      <c r="GL414" s="40"/>
      <c r="GM414" s="40"/>
      <c r="GN414" s="40"/>
      <c r="GO414" s="40"/>
      <c r="GP414" s="40"/>
      <c r="GQ414" s="40"/>
      <c r="GR414" s="40"/>
      <c r="GS414" s="40"/>
    </row>
    <row r="415" spans="1:201" x14ac:dyDescent="0.2">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c r="FM415" s="40"/>
      <c r="FN415" s="40"/>
      <c r="FO415" s="40"/>
      <c r="FP415" s="40"/>
      <c r="FQ415" s="40"/>
      <c r="FR415" s="40"/>
      <c r="FS415" s="40"/>
      <c r="FT415" s="40"/>
      <c r="FU415" s="40"/>
      <c r="FV415" s="40"/>
      <c r="FW415" s="40"/>
      <c r="FX415" s="40"/>
      <c r="FY415" s="40"/>
      <c r="FZ415" s="40"/>
      <c r="GA415" s="40"/>
      <c r="GB415" s="40"/>
      <c r="GC415" s="40"/>
      <c r="GD415" s="40"/>
      <c r="GE415" s="40"/>
      <c r="GF415" s="40"/>
      <c r="GG415" s="40"/>
      <c r="GH415" s="40"/>
      <c r="GI415" s="40"/>
      <c r="GJ415" s="40"/>
      <c r="GK415" s="40"/>
      <c r="GL415" s="40"/>
      <c r="GM415" s="40"/>
      <c r="GN415" s="40"/>
      <c r="GO415" s="40"/>
      <c r="GP415" s="40"/>
      <c r="GQ415" s="40"/>
      <c r="GR415" s="40"/>
      <c r="GS415" s="40"/>
    </row>
    <row r="416" spans="1:201" x14ac:dyDescent="0.2">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c r="FM416" s="40"/>
      <c r="FN416" s="40"/>
      <c r="FO416" s="40"/>
      <c r="FP416" s="40"/>
      <c r="FQ416" s="40"/>
      <c r="FR416" s="40"/>
      <c r="FS416" s="40"/>
      <c r="FT416" s="40"/>
      <c r="FU416" s="40"/>
      <c r="FV416" s="40"/>
      <c r="FW416" s="40"/>
      <c r="FX416" s="40"/>
      <c r="FY416" s="40"/>
      <c r="FZ416" s="40"/>
      <c r="GA416" s="40"/>
      <c r="GB416" s="40"/>
      <c r="GC416" s="40"/>
      <c r="GD416" s="40"/>
      <c r="GE416" s="40"/>
      <c r="GF416" s="40"/>
      <c r="GG416" s="40"/>
      <c r="GH416" s="40"/>
      <c r="GI416" s="40"/>
      <c r="GJ416" s="40"/>
      <c r="GK416" s="40"/>
      <c r="GL416" s="40"/>
      <c r="GM416" s="40"/>
      <c r="GN416" s="40"/>
      <c r="GO416" s="40"/>
      <c r="GP416" s="40"/>
      <c r="GQ416" s="40"/>
      <c r="GR416" s="40"/>
      <c r="GS416" s="40"/>
    </row>
    <row r="417" spans="1:201" x14ac:dyDescent="0.2">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c r="FM417" s="40"/>
      <c r="FN417" s="40"/>
      <c r="FO417" s="40"/>
      <c r="FP417" s="40"/>
      <c r="FQ417" s="40"/>
      <c r="FR417" s="40"/>
      <c r="FS417" s="40"/>
      <c r="FT417" s="40"/>
      <c r="FU417" s="40"/>
      <c r="FV417" s="40"/>
      <c r="FW417" s="40"/>
      <c r="FX417" s="40"/>
      <c r="FY417" s="40"/>
      <c r="FZ417" s="40"/>
      <c r="GA417" s="40"/>
      <c r="GB417" s="40"/>
      <c r="GC417" s="40"/>
      <c r="GD417" s="40"/>
      <c r="GE417" s="40"/>
      <c r="GF417" s="40"/>
      <c r="GG417" s="40"/>
      <c r="GH417" s="40"/>
      <c r="GI417" s="40"/>
      <c r="GJ417" s="40"/>
      <c r="GK417" s="40"/>
      <c r="GL417" s="40"/>
      <c r="GM417" s="40"/>
      <c r="GN417" s="40"/>
      <c r="GO417" s="40"/>
      <c r="GP417" s="40"/>
      <c r="GQ417" s="40"/>
      <c r="GR417" s="40"/>
      <c r="GS417" s="40"/>
    </row>
    <row r="418" spans="1:201" x14ac:dyDescent="0.2">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c r="FM418" s="40"/>
      <c r="FN418" s="40"/>
      <c r="FO418" s="40"/>
      <c r="FP418" s="40"/>
      <c r="FQ418" s="40"/>
      <c r="FR418" s="40"/>
      <c r="FS418" s="40"/>
      <c r="FT418" s="40"/>
      <c r="FU418" s="40"/>
      <c r="FV418" s="40"/>
      <c r="FW418" s="40"/>
      <c r="FX418" s="40"/>
      <c r="FY418" s="40"/>
      <c r="FZ418" s="40"/>
      <c r="GA418" s="40"/>
      <c r="GB418" s="40"/>
      <c r="GC418" s="40"/>
      <c r="GD418" s="40"/>
      <c r="GE418" s="40"/>
      <c r="GF418" s="40"/>
      <c r="GG418" s="40"/>
      <c r="GH418" s="40"/>
      <c r="GI418" s="40"/>
      <c r="GJ418" s="40"/>
      <c r="GK418" s="40"/>
      <c r="GL418" s="40"/>
      <c r="GM418" s="40"/>
      <c r="GN418" s="40"/>
      <c r="GO418" s="40"/>
      <c r="GP418" s="40"/>
      <c r="GQ418" s="40"/>
      <c r="GR418" s="40"/>
      <c r="GS418" s="40"/>
    </row>
    <row r="419" spans="1:201" x14ac:dyDescent="0.2">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c r="FM419" s="40"/>
      <c r="FN419" s="40"/>
      <c r="FO419" s="40"/>
      <c r="FP419" s="40"/>
      <c r="FQ419" s="40"/>
      <c r="FR419" s="40"/>
      <c r="FS419" s="40"/>
      <c r="FT419" s="40"/>
      <c r="FU419" s="40"/>
      <c r="FV419" s="40"/>
      <c r="FW419" s="40"/>
      <c r="FX419" s="40"/>
      <c r="FY419" s="40"/>
      <c r="FZ419" s="40"/>
      <c r="GA419" s="40"/>
      <c r="GB419" s="40"/>
      <c r="GC419" s="40"/>
      <c r="GD419" s="40"/>
      <c r="GE419" s="40"/>
      <c r="GF419" s="40"/>
      <c r="GG419" s="40"/>
      <c r="GH419" s="40"/>
      <c r="GI419" s="40"/>
      <c r="GJ419" s="40"/>
      <c r="GK419" s="40"/>
      <c r="GL419" s="40"/>
      <c r="GM419" s="40"/>
      <c r="GN419" s="40"/>
      <c r="GO419" s="40"/>
      <c r="GP419" s="40"/>
      <c r="GQ419" s="40"/>
      <c r="GR419" s="40"/>
      <c r="GS419" s="40"/>
    </row>
    <row r="420" spans="1:201" x14ac:dyDescent="0.2">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c r="FM420" s="40"/>
      <c r="FN420" s="40"/>
      <c r="FO420" s="40"/>
      <c r="FP420" s="40"/>
      <c r="FQ420" s="40"/>
      <c r="FR420" s="40"/>
      <c r="FS420" s="40"/>
      <c r="FT420" s="40"/>
      <c r="FU420" s="40"/>
      <c r="FV420" s="40"/>
      <c r="FW420" s="40"/>
      <c r="FX420" s="40"/>
      <c r="FY420" s="40"/>
      <c r="FZ420" s="40"/>
      <c r="GA420" s="40"/>
      <c r="GB420" s="40"/>
      <c r="GC420" s="40"/>
      <c r="GD420" s="40"/>
      <c r="GE420" s="40"/>
      <c r="GF420" s="40"/>
      <c r="GG420" s="40"/>
      <c r="GH420" s="40"/>
      <c r="GI420" s="40"/>
      <c r="GJ420" s="40"/>
      <c r="GK420" s="40"/>
      <c r="GL420" s="40"/>
      <c r="GM420" s="40"/>
      <c r="GN420" s="40"/>
      <c r="GO420" s="40"/>
      <c r="GP420" s="40"/>
      <c r="GQ420" s="40"/>
      <c r="GR420" s="40"/>
      <c r="GS420" s="40"/>
    </row>
    <row r="421" spans="1:201" x14ac:dyDescent="0.2">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c r="FM421" s="40"/>
      <c r="FN421" s="40"/>
      <c r="FO421" s="40"/>
      <c r="FP421" s="40"/>
      <c r="FQ421" s="40"/>
      <c r="FR421" s="40"/>
      <c r="FS421" s="40"/>
      <c r="FT421" s="40"/>
      <c r="FU421" s="40"/>
      <c r="FV421" s="40"/>
      <c r="FW421" s="40"/>
      <c r="FX421" s="40"/>
      <c r="FY421" s="40"/>
      <c r="FZ421" s="40"/>
      <c r="GA421" s="40"/>
      <c r="GB421" s="40"/>
      <c r="GC421" s="40"/>
      <c r="GD421" s="40"/>
      <c r="GE421" s="40"/>
      <c r="GF421" s="40"/>
      <c r="GG421" s="40"/>
      <c r="GH421" s="40"/>
      <c r="GI421" s="40"/>
      <c r="GJ421" s="40"/>
      <c r="GK421" s="40"/>
      <c r="GL421" s="40"/>
      <c r="GM421" s="40"/>
      <c r="GN421" s="40"/>
      <c r="GO421" s="40"/>
      <c r="GP421" s="40"/>
      <c r="GQ421" s="40"/>
      <c r="GR421" s="40"/>
      <c r="GS421" s="40"/>
    </row>
    <row r="422" spans="1:201" x14ac:dyDescent="0.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c r="FM422" s="40"/>
      <c r="FN422" s="40"/>
      <c r="FO422" s="40"/>
      <c r="FP422" s="40"/>
      <c r="FQ422" s="40"/>
      <c r="FR422" s="40"/>
      <c r="FS422" s="40"/>
      <c r="FT422" s="40"/>
      <c r="FU422" s="40"/>
      <c r="FV422" s="40"/>
      <c r="FW422" s="40"/>
      <c r="FX422" s="40"/>
      <c r="FY422" s="40"/>
      <c r="FZ422" s="40"/>
      <c r="GA422" s="40"/>
      <c r="GB422" s="40"/>
      <c r="GC422" s="40"/>
      <c r="GD422" s="40"/>
      <c r="GE422" s="40"/>
      <c r="GF422" s="40"/>
      <c r="GG422" s="40"/>
      <c r="GH422" s="40"/>
      <c r="GI422" s="40"/>
      <c r="GJ422" s="40"/>
      <c r="GK422" s="40"/>
      <c r="GL422" s="40"/>
      <c r="GM422" s="40"/>
      <c r="GN422" s="40"/>
      <c r="GO422" s="40"/>
      <c r="GP422" s="40"/>
      <c r="GQ422" s="40"/>
      <c r="GR422" s="40"/>
      <c r="GS422" s="40"/>
    </row>
    <row r="423" spans="1:201" x14ac:dyDescent="0.2">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c r="FM423" s="40"/>
      <c r="FN423" s="40"/>
      <c r="FO423" s="40"/>
      <c r="FP423" s="40"/>
      <c r="FQ423" s="40"/>
      <c r="FR423" s="40"/>
      <c r="FS423" s="40"/>
      <c r="FT423" s="40"/>
      <c r="FU423" s="40"/>
      <c r="FV423" s="40"/>
      <c r="FW423" s="40"/>
      <c r="FX423" s="40"/>
      <c r="FY423" s="40"/>
      <c r="FZ423" s="40"/>
      <c r="GA423" s="40"/>
      <c r="GB423" s="40"/>
      <c r="GC423" s="40"/>
      <c r="GD423" s="40"/>
      <c r="GE423" s="40"/>
      <c r="GF423" s="40"/>
      <c r="GG423" s="40"/>
      <c r="GH423" s="40"/>
      <c r="GI423" s="40"/>
      <c r="GJ423" s="40"/>
      <c r="GK423" s="40"/>
      <c r="GL423" s="40"/>
      <c r="GM423" s="40"/>
      <c r="GN423" s="40"/>
      <c r="GO423" s="40"/>
      <c r="GP423" s="40"/>
      <c r="GQ423" s="40"/>
      <c r="GR423" s="40"/>
      <c r="GS423" s="40"/>
    </row>
    <row r="424" spans="1:201" x14ac:dyDescent="0.2">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c r="FM424" s="40"/>
      <c r="FN424" s="40"/>
      <c r="FO424" s="40"/>
      <c r="FP424" s="40"/>
      <c r="FQ424" s="40"/>
      <c r="FR424" s="40"/>
      <c r="FS424" s="40"/>
      <c r="FT424" s="40"/>
      <c r="FU424" s="40"/>
      <c r="FV424" s="40"/>
      <c r="FW424" s="40"/>
      <c r="FX424" s="40"/>
      <c r="FY424" s="40"/>
      <c r="FZ424" s="40"/>
      <c r="GA424" s="40"/>
      <c r="GB424" s="40"/>
      <c r="GC424" s="40"/>
      <c r="GD424" s="40"/>
      <c r="GE424" s="40"/>
      <c r="GF424" s="40"/>
      <c r="GG424" s="40"/>
      <c r="GH424" s="40"/>
      <c r="GI424" s="40"/>
      <c r="GJ424" s="40"/>
      <c r="GK424" s="40"/>
      <c r="GL424" s="40"/>
      <c r="GM424" s="40"/>
      <c r="GN424" s="40"/>
      <c r="GO424" s="40"/>
      <c r="GP424" s="40"/>
      <c r="GQ424" s="40"/>
      <c r="GR424" s="40"/>
      <c r="GS424" s="40"/>
    </row>
    <row r="425" spans="1:201" x14ac:dyDescent="0.2">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c r="FM425" s="40"/>
      <c r="FN425" s="40"/>
      <c r="FO425" s="40"/>
      <c r="FP425" s="40"/>
      <c r="FQ425" s="40"/>
      <c r="FR425" s="40"/>
      <c r="FS425" s="40"/>
      <c r="FT425" s="40"/>
      <c r="FU425" s="40"/>
      <c r="FV425" s="40"/>
      <c r="FW425" s="40"/>
      <c r="FX425" s="40"/>
      <c r="FY425" s="40"/>
      <c r="FZ425" s="40"/>
      <c r="GA425" s="40"/>
      <c r="GB425" s="40"/>
      <c r="GC425" s="40"/>
      <c r="GD425" s="40"/>
      <c r="GE425" s="40"/>
      <c r="GF425" s="40"/>
      <c r="GG425" s="40"/>
      <c r="GH425" s="40"/>
      <c r="GI425" s="40"/>
      <c r="GJ425" s="40"/>
      <c r="GK425" s="40"/>
      <c r="GL425" s="40"/>
      <c r="GM425" s="40"/>
      <c r="GN425" s="40"/>
      <c r="GO425" s="40"/>
      <c r="GP425" s="40"/>
      <c r="GQ425" s="40"/>
      <c r="GR425" s="40"/>
      <c r="GS425" s="40"/>
    </row>
    <row r="426" spans="1:201" x14ac:dyDescent="0.2">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c r="FM426" s="40"/>
      <c r="FN426" s="40"/>
      <c r="FO426" s="40"/>
      <c r="FP426" s="40"/>
      <c r="FQ426" s="40"/>
      <c r="FR426" s="40"/>
      <c r="FS426" s="40"/>
      <c r="FT426" s="40"/>
      <c r="FU426" s="40"/>
      <c r="FV426" s="40"/>
      <c r="FW426" s="40"/>
      <c r="FX426" s="40"/>
      <c r="FY426" s="40"/>
      <c r="FZ426" s="40"/>
      <c r="GA426" s="40"/>
      <c r="GB426" s="40"/>
      <c r="GC426" s="40"/>
      <c r="GD426" s="40"/>
      <c r="GE426" s="40"/>
      <c r="GF426" s="40"/>
      <c r="GG426" s="40"/>
      <c r="GH426" s="40"/>
      <c r="GI426" s="40"/>
      <c r="GJ426" s="40"/>
      <c r="GK426" s="40"/>
      <c r="GL426" s="40"/>
      <c r="GM426" s="40"/>
      <c r="GN426" s="40"/>
      <c r="GO426" s="40"/>
      <c r="GP426" s="40"/>
      <c r="GQ426" s="40"/>
      <c r="GR426" s="40"/>
      <c r="GS426" s="40"/>
    </row>
    <row r="427" spans="1:201" x14ac:dyDescent="0.2">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c r="FM427" s="40"/>
      <c r="FN427" s="40"/>
      <c r="FO427" s="40"/>
      <c r="FP427" s="40"/>
      <c r="FQ427" s="40"/>
      <c r="FR427" s="40"/>
      <c r="FS427" s="40"/>
      <c r="FT427" s="40"/>
      <c r="FU427" s="40"/>
      <c r="FV427" s="40"/>
      <c r="FW427" s="40"/>
      <c r="FX427" s="40"/>
      <c r="FY427" s="40"/>
      <c r="FZ427" s="40"/>
      <c r="GA427" s="40"/>
      <c r="GB427" s="40"/>
      <c r="GC427" s="40"/>
      <c r="GD427" s="40"/>
      <c r="GE427" s="40"/>
      <c r="GF427" s="40"/>
      <c r="GG427" s="40"/>
      <c r="GH427" s="40"/>
      <c r="GI427" s="40"/>
      <c r="GJ427" s="40"/>
      <c r="GK427" s="40"/>
      <c r="GL427" s="40"/>
      <c r="GM427" s="40"/>
      <c r="GN427" s="40"/>
      <c r="GO427" s="40"/>
      <c r="GP427" s="40"/>
      <c r="GQ427" s="40"/>
      <c r="GR427" s="40"/>
      <c r="GS427" s="40"/>
    </row>
    <row r="428" spans="1:201" x14ac:dyDescent="0.2">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c r="FM428" s="40"/>
      <c r="FN428" s="40"/>
      <c r="FO428" s="40"/>
      <c r="FP428" s="40"/>
      <c r="FQ428" s="40"/>
      <c r="FR428" s="40"/>
      <c r="FS428" s="40"/>
      <c r="FT428" s="40"/>
      <c r="FU428" s="40"/>
      <c r="FV428" s="40"/>
      <c r="FW428" s="40"/>
      <c r="FX428" s="40"/>
      <c r="FY428" s="40"/>
      <c r="FZ428" s="40"/>
      <c r="GA428" s="40"/>
      <c r="GB428" s="40"/>
      <c r="GC428" s="40"/>
      <c r="GD428" s="40"/>
      <c r="GE428" s="40"/>
      <c r="GF428" s="40"/>
      <c r="GG428" s="40"/>
      <c r="GH428" s="40"/>
      <c r="GI428" s="40"/>
      <c r="GJ428" s="40"/>
      <c r="GK428" s="40"/>
      <c r="GL428" s="40"/>
      <c r="GM428" s="40"/>
      <c r="GN428" s="40"/>
      <c r="GO428" s="40"/>
      <c r="GP428" s="40"/>
      <c r="GQ428" s="40"/>
      <c r="GR428" s="40"/>
      <c r="GS428" s="40"/>
    </row>
    <row r="429" spans="1:201" x14ac:dyDescent="0.2">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40"/>
      <c r="FV429" s="40"/>
      <c r="FW429" s="40"/>
      <c r="FX429" s="40"/>
      <c r="FY429" s="40"/>
      <c r="FZ429" s="40"/>
      <c r="GA429" s="40"/>
      <c r="GB429" s="40"/>
      <c r="GC429" s="40"/>
      <c r="GD429" s="40"/>
      <c r="GE429" s="40"/>
      <c r="GF429" s="40"/>
      <c r="GG429" s="40"/>
      <c r="GH429" s="40"/>
      <c r="GI429" s="40"/>
      <c r="GJ429" s="40"/>
      <c r="GK429" s="40"/>
      <c r="GL429" s="40"/>
      <c r="GM429" s="40"/>
      <c r="GN429" s="40"/>
      <c r="GO429" s="40"/>
      <c r="GP429" s="40"/>
      <c r="GQ429" s="40"/>
      <c r="GR429" s="40"/>
      <c r="GS429" s="40"/>
    </row>
    <row r="430" spans="1:201" x14ac:dyDescent="0.2">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c r="FM430" s="40"/>
      <c r="FN430" s="40"/>
      <c r="FO430" s="40"/>
      <c r="FP430" s="40"/>
      <c r="FQ430" s="40"/>
      <c r="FR430" s="40"/>
      <c r="FS430" s="40"/>
      <c r="FT430" s="40"/>
      <c r="FU430" s="40"/>
      <c r="FV430" s="40"/>
      <c r="FW430" s="40"/>
      <c r="FX430" s="40"/>
      <c r="FY430" s="40"/>
      <c r="FZ430" s="40"/>
      <c r="GA430" s="40"/>
      <c r="GB430" s="40"/>
      <c r="GC430" s="40"/>
      <c r="GD430" s="40"/>
      <c r="GE430" s="40"/>
      <c r="GF430" s="40"/>
      <c r="GG430" s="40"/>
      <c r="GH430" s="40"/>
      <c r="GI430" s="40"/>
      <c r="GJ430" s="40"/>
      <c r="GK430" s="40"/>
      <c r="GL430" s="40"/>
      <c r="GM430" s="40"/>
      <c r="GN430" s="40"/>
      <c r="GO430" s="40"/>
      <c r="GP430" s="40"/>
      <c r="GQ430" s="40"/>
      <c r="GR430" s="40"/>
      <c r="GS430" s="40"/>
    </row>
    <row r="431" spans="1:201" x14ac:dyDescent="0.2">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c r="FM431" s="40"/>
      <c r="FN431" s="40"/>
      <c r="FO431" s="40"/>
      <c r="FP431" s="40"/>
      <c r="FQ431" s="40"/>
      <c r="FR431" s="40"/>
      <c r="FS431" s="40"/>
      <c r="FT431" s="40"/>
      <c r="FU431" s="40"/>
      <c r="FV431" s="40"/>
      <c r="FW431" s="40"/>
      <c r="FX431" s="40"/>
      <c r="FY431" s="40"/>
      <c r="FZ431" s="40"/>
      <c r="GA431" s="40"/>
      <c r="GB431" s="40"/>
      <c r="GC431" s="40"/>
      <c r="GD431" s="40"/>
      <c r="GE431" s="40"/>
      <c r="GF431" s="40"/>
      <c r="GG431" s="40"/>
      <c r="GH431" s="40"/>
      <c r="GI431" s="40"/>
      <c r="GJ431" s="40"/>
      <c r="GK431" s="40"/>
      <c r="GL431" s="40"/>
      <c r="GM431" s="40"/>
      <c r="GN431" s="40"/>
      <c r="GO431" s="40"/>
      <c r="GP431" s="40"/>
      <c r="GQ431" s="40"/>
      <c r="GR431" s="40"/>
      <c r="GS431" s="40"/>
    </row>
    <row r="432" spans="1:201" x14ac:dyDescent="0.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c r="FM432" s="40"/>
      <c r="FN432" s="40"/>
      <c r="FO432" s="40"/>
      <c r="FP432" s="40"/>
      <c r="FQ432" s="40"/>
      <c r="FR432" s="40"/>
      <c r="FS432" s="40"/>
      <c r="FT432" s="40"/>
      <c r="FU432" s="40"/>
      <c r="FV432" s="40"/>
      <c r="FW432" s="40"/>
      <c r="FX432" s="40"/>
      <c r="FY432" s="40"/>
      <c r="FZ432" s="40"/>
      <c r="GA432" s="40"/>
      <c r="GB432" s="40"/>
      <c r="GC432" s="40"/>
      <c r="GD432" s="40"/>
      <c r="GE432" s="40"/>
      <c r="GF432" s="40"/>
      <c r="GG432" s="40"/>
      <c r="GH432" s="40"/>
      <c r="GI432" s="40"/>
      <c r="GJ432" s="40"/>
      <c r="GK432" s="40"/>
      <c r="GL432" s="40"/>
      <c r="GM432" s="40"/>
      <c r="GN432" s="40"/>
      <c r="GO432" s="40"/>
      <c r="GP432" s="40"/>
      <c r="GQ432" s="40"/>
      <c r="GR432" s="40"/>
      <c r="GS432" s="40"/>
    </row>
    <row r="433" spans="1:201" x14ac:dyDescent="0.2">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c r="FM433" s="40"/>
      <c r="FN433" s="40"/>
      <c r="FO433" s="40"/>
      <c r="FP433" s="40"/>
      <c r="FQ433" s="40"/>
      <c r="FR433" s="40"/>
      <c r="FS433" s="40"/>
      <c r="FT433" s="40"/>
      <c r="FU433" s="40"/>
      <c r="FV433" s="40"/>
      <c r="FW433" s="40"/>
      <c r="FX433" s="40"/>
      <c r="FY433" s="40"/>
      <c r="FZ433" s="40"/>
      <c r="GA433" s="40"/>
      <c r="GB433" s="40"/>
      <c r="GC433" s="40"/>
      <c r="GD433" s="40"/>
      <c r="GE433" s="40"/>
      <c r="GF433" s="40"/>
      <c r="GG433" s="40"/>
      <c r="GH433" s="40"/>
      <c r="GI433" s="40"/>
      <c r="GJ433" s="40"/>
      <c r="GK433" s="40"/>
      <c r="GL433" s="40"/>
      <c r="GM433" s="40"/>
      <c r="GN433" s="40"/>
      <c r="GO433" s="40"/>
      <c r="GP433" s="40"/>
      <c r="GQ433" s="40"/>
      <c r="GR433" s="40"/>
      <c r="GS433" s="40"/>
    </row>
    <row r="434" spans="1:201" x14ac:dyDescent="0.2">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c r="FM434" s="40"/>
      <c r="FN434" s="40"/>
      <c r="FO434" s="40"/>
      <c r="FP434" s="40"/>
      <c r="FQ434" s="40"/>
      <c r="FR434" s="40"/>
      <c r="FS434" s="40"/>
      <c r="FT434" s="40"/>
      <c r="FU434" s="40"/>
      <c r="FV434" s="40"/>
      <c r="FW434" s="40"/>
      <c r="FX434" s="40"/>
      <c r="FY434" s="40"/>
      <c r="FZ434" s="40"/>
      <c r="GA434" s="40"/>
      <c r="GB434" s="40"/>
      <c r="GC434" s="40"/>
      <c r="GD434" s="40"/>
      <c r="GE434" s="40"/>
      <c r="GF434" s="40"/>
      <c r="GG434" s="40"/>
      <c r="GH434" s="40"/>
      <c r="GI434" s="40"/>
      <c r="GJ434" s="40"/>
      <c r="GK434" s="40"/>
      <c r="GL434" s="40"/>
      <c r="GM434" s="40"/>
      <c r="GN434" s="40"/>
      <c r="GO434" s="40"/>
      <c r="GP434" s="40"/>
      <c r="GQ434" s="40"/>
      <c r="GR434" s="40"/>
      <c r="GS434" s="40"/>
    </row>
    <row r="435" spans="1:201" x14ac:dyDescent="0.2">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c r="FM435" s="40"/>
      <c r="FN435" s="40"/>
      <c r="FO435" s="40"/>
      <c r="FP435" s="40"/>
      <c r="FQ435" s="40"/>
      <c r="FR435" s="40"/>
      <c r="FS435" s="40"/>
      <c r="FT435" s="40"/>
      <c r="FU435" s="40"/>
      <c r="FV435" s="40"/>
      <c r="FW435" s="40"/>
      <c r="FX435" s="40"/>
      <c r="FY435" s="40"/>
      <c r="FZ435" s="40"/>
      <c r="GA435" s="40"/>
      <c r="GB435" s="40"/>
      <c r="GC435" s="40"/>
      <c r="GD435" s="40"/>
      <c r="GE435" s="40"/>
      <c r="GF435" s="40"/>
      <c r="GG435" s="40"/>
      <c r="GH435" s="40"/>
      <c r="GI435" s="40"/>
      <c r="GJ435" s="40"/>
      <c r="GK435" s="40"/>
      <c r="GL435" s="40"/>
      <c r="GM435" s="40"/>
      <c r="GN435" s="40"/>
      <c r="GO435" s="40"/>
      <c r="GP435" s="40"/>
      <c r="GQ435" s="40"/>
      <c r="GR435" s="40"/>
      <c r="GS435" s="40"/>
    </row>
    <row r="436" spans="1:201" x14ac:dyDescent="0.2">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c r="FM436" s="40"/>
      <c r="FN436" s="40"/>
      <c r="FO436" s="40"/>
      <c r="FP436" s="40"/>
      <c r="FQ436" s="40"/>
      <c r="FR436" s="40"/>
      <c r="FS436" s="40"/>
      <c r="FT436" s="40"/>
      <c r="FU436" s="40"/>
      <c r="FV436" s="40"/>
      <c r="FW436" s="40"/>
      <c r="FX436" s="40"/>
      <c r="FY436" s="40"/>
      <c r="FZ436" s="40"/>
      <c r="GA436" s="40"/>
      <c r="GB436" s="40"/>
      <c r="GC436" s="40"/>
      <c r="GD436" s="40"/>
      <c r="GE436" s="40"/>
      <c r="GF436" s="40"/>
      <c r="GG436" s="40"/>
      <c r="GH436" s="40"/>
      <c r="GI436" s="40"/>
      <c r="GJ436" s="40"/>
      <c r="GK436" s="40"/>
      <c r="GL436" s="40"/>
      <c r="GM436" s="40"/>
      <c r="GN436" s="40"/>
      <c r="GO436" s="40"/>
      <c r="GP436" s="40"/>
      <c r="GQ436" s="40"/>
      <c r="GR436" s="40"/>
      <c r="GS436" s="40"/>
    </row>
    <row r="437" spans="1:20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c r="FM437" s="40"/>
      <c r="FN437" s="40"/>
      <c r="FO437" s="40"/>
      <c r="FP437" s="40"/>
      <c r="FQ437" s="40"/>
      <c r="FR437" s="40"/>
      <c r="FS437" s="40"/>
      <c r="FT437" s="40"/>
      <c r="FU437" s="40"/>
      <c r="FV437" s="40"/>
      <c r="FW437" s="40"/>
      <c r="FX437" s="40"/>
      <c r="FY437" s="40"/>
      <c r="FZ437" s="40"/>
      <c r="GA437" s="40"/>
      <c r="GB437" s="40"/>
      <c r="GC437" s="40"/>
      <c r="GD437" s="40"/>
      <c r="GE437" s="40"/>
      <c r="GF437" s="40"/>
      <c r="GG437" s="40"/>
      <c r="GH437" s="40"/>
      <c r="GI437" s="40"/>
      <c r="GJ437" s="40"/>
      <c r="GK437" s="40"/>
      <c r="GL437" s="40"/>
      <c r="GM437" s="40"/>
      <c r="GN437" s="40"/>
      <c r="GO437" s="40"/>
      <c r="GP437" s="40"/>
      <c r="GQ437" s="40"/>
      <c r="GR437" s="40"/>
      <c r="GS437" s="40"/>
    </row>
    <row r="438" spans="1:201" x14ac:dyDescent="0.2">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c r="FM438" s="40"/>
      <c r="FN438" s="40"/>
      <c r="FO438" s="40"/>
      <c r="FP438" s="40"/>
      <c r="FQ438" s="40"/>
      <c r="FR438" s="40"/>
      <c r="FS438" s="40"/>
      <c r="FT438" s="40"/>
      <c r="FU438" s="40"/>
      <c r="FV438" s="40"/>
      <c r="FW438" s="40"/>
      <c r="FX438" s="40"/>
      <c r="FY438" s="40"/>
      <c r="FZ438" s="40"/>
      <c r="GA438" s="40"/>
      <c r="GB438" s="40"/>
      <c r="GC438" s="40"/>
      <c r="GD438" s="40"/>
      <c r="GE438" s="40"/>
      <c r="GF438" s="40"/>
      <c r="GG438" s="40"/>
      <c r="GH438" s="40"/>
      <c r="GI438" s="40"/>
      <c r="GJ438" s="40"/>
      <c r="GK438" s="40"/>
      <c r="GL438" s="40"/>
      <c r="GM438" s="40"/>
      <c r="GN438" s="40"/>
      <c r="GO438" s="40"/>
      <c r="GP438" s="40"/>
      <c r="GQ438" s="40"/>
      <c r="GR438" s="40"/>
      <c r="GS438" s="40"/>
    </row>
    <row r="439" spans="1:201" x14ac:dyDescent="0.2">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c r="FM439" s="40"/>
      <c r="FN439" s="40"/>
      <c r="FO439" s="40"/>
      <c r="FP439" s="40"/>
      <c r="FQ439" s="40"/>
      <c r="FR439" s="40"/>
      <c r="FS439" s="40"/>
      <c r="FT439" s="40"/>
      <c r="FU439" s="40"/>
      <c r="FV439" s="40"/>
      <c r="FW439" s="40"/>
      <c r="FX439" s="40"/>
      <c r="FY439" s="40"/>
      <c r="FZ439" s="40"/>
      <c r="GA439" s="40"/>
      <c r="GB439" s="40"/>
      <c r="GC439" s="40"/>
      <c r="GD439" s="40"/>
      <c r="GE439" s="40"/>
      <c r="GF439" s="40"/>
      <c r="GG439" s="40"/>
      <c r="GH439" s="40"/>
      <c r="GI439" s="40"/>
      <c r="GJ439" s="40"/>
      <c r="GK439" s="40"/>
      <c r="GL439" s="40"/>
      <c r="GM439" s="40"/>
      <c r="GN439" s="40"/>
      <c r="GO439" s="40"/>
      <c r="GP439" s="40"/>
      <c r="GQ439" s="40"/>
      <c r="GR439" s="40"/>
      <c r="GS439" s="40"/>
    </row>
    <row r="440" spans="1:201" x14ac:dyDescent="0.2">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c r="FM440" s="40"/>
      <c r="FN440" s="40"/>
      <c r="FO440" s="40"/>
      <c r="FP440" s="40"/>
      <c r="FQ440" s="40"/>
      <c r="FR440" s="40"/>
      <c r="FS440" s="40"/>
      <c r="FT440" s="40"/>
      <c r="FU440" s="40"/>
      <c r="FV440" s="40"/>
      <c r="FW440" s="40"/>
      <c r="FX440" s="40"/>
      <c r="FY440" s="40"/>
      <c r="FZ440" s="40"/>
      <c r="GA440" s="40"/>
      <c r="GB440" s="40"/>
      <c r="GC440" s="40"/>
      <c r="GD440" s="40"/>
      <c r="GE440" s="40"/>
      <c r="GF440" s="40"/>
      <c r="GG440" s="40"/>
      <c r="GH440" s="40"/>
      <c r="GI440" s="40"/>
      <c r="GJ440" s="40"/>
      <c r="GK440" s="40"/>
      <c r="GL440" s="40"/>
      <c r="GM440" s="40"/>
      <c r="GN440" s="40"/>
      <c r="GO440" s="40"/>
      <c r="GP440" s="40"/>
      <c r="GQ440" s="40"/>
      <c r="GR440" s="40"/>
      <c r="GS440" s="40"/>
    </row>
    <row r="441" spans="1:201" x14ac:dyDescent="0.2">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c r="DK441" s="40"/>
      <c r="DL441" s="40"/>
      <c r="DM441" s="40"/>
      <c r="DN441" s="40"/>
      <c r="DO441" s="40"/>
      <c r="DP441" s="40"/>
      <c r="DQ441" s="40"/>
      <c r="DR441" s="40"/>
      <c r="DS441" s="40"/>
      <c r="DT441" s="40"/>
      <c r="DU441" s="40"/>
      <c r="DV441" s="40"/>
      <c r="DW441" s="40"/>
      <c r="DX441" s="40"/>
      <c r="DY441" s="40"/>
      <c r="DZ441" s="40"/>
      <c r="EA441" s="40"/>
      <c r="EB441" s="40"/>
      <c r="EC441" s="40"/>
      <c r="ED441" s="40"/>
      <c r="EE441" s="40"/>
      <c r="EF441" s="40"/>
      <c r="EG441" s="40"/>
      <c r="EH441" s="40"/>
      <c r="EI441" s="40"/>
      <c r="EJ441" s="40"/>
      <c r="EK441" s="40"/>
      <c r="EL441" s="40"/>
      <c r="EM441" s="40"/>
      <c r="EN441" s="40"/>
      <c r="EO441" s="40"/>
      <c r="EP441" s="40"/>
      <c r="EQ441" s="40"/>
      <c r="ER441" s="40"/>
      <c r="ES441" s="40"/>
      <c r="ET441" s="40"/>
      <c r="EU441" s="40"/>
      <c r="EV441" s="40"/>
      <c r="EW441" s="40"/>
      <c r="EX441" s="40"/>
      <c r="EY441" s="40"/>
      <c r="EZ441" s="40"/>
      <c r="FA441" s="40"/>
      <c r="FB441" s="40"/>
      <c r="FC441" s="40"/>
      <c r="FD441" s="40"/>
      <c r="FE441" s="40"/>
      <c r="FF441" s="40"/>
      <c r="FG441" s="40"/>
      <c r="FH441" s="40"/>
      <c r="FI441" s="40"/>
      <c r="FJ441" s="40"/>
      <c r="FK441" s="40"/>
      <c r="FL441" s="40"/>
      <c r="FM441" s="40"/>
      <c r="FN441" s="40"/>
      <c r="FO441" s="40"/>
      <c r="FP441" s="40"/>
      <c r="FQ441" s="40"/>
      <c r="FR441" s="40"/>
      <c r="FS441" s="40"/>
      <c r="FT441" s="40"/>
      <c r="FU441" s="40"/>
      <c r="FV441" s="40"/>
      <c r="FW441" s="40"/>
      <c r="FX441" s="40"/>
      <c r="FY441" s="40"/>
      <c r="FZ441" s="40"/>
      <c r="GA441" s="40"/>
      <c r="GB441" s="40"/>
      <c r="GC441" s="40"/>
      <c r="GD441" s="40"/>
      <c r="GE441" s="40"/>
      <c r="GF441" s="40"/>
      <c r="GG441" s="40"/>
      <c r="GH441" s="40"/>
      <c r="GI441" s="40"/>
      <c r="GJ441" s="40"/>
      <c r="GK441" s="40"/>
      <c r="GL441" s="40"/>
      <c r="GM441" s="40"/>
      <c r="GN441" s="40"/>
      <c r="GO441" s="40"/>
      <c r="GP441" s="40"/>
      <c r="GQ441" s="40"/>
      <c r="GR441" s="40"/>
      <c r="GS441" s="40"/>
    </row>
    <row r="442" spans="1:201" x14ac:dyDescent="0.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c r="DK442" s="40"/>
      <c r="DL442" s="40"/>
      <c r="DM442" s="40"/>
      <c r="DN442" s="40"/>
      <c r="DO442" s="40"/>
      <c r="DP442" s="40"/>
      <c r="DQ442" s="40"/>
      <c r="DR442" s="40"/>
      <c r="DS442" s="40"/>
      <c r="DT442" s="40"/>
      <c r="DU442" s="40"/>
      <c r="DV442" s="40"/>
      <c r="DW442" s="40"/>
      <c r="DX442" s="40"/>
      <c r="DY442" s="40"/>
      <c r="DZ442" s="40"/>
      <c r="EA442" s="40"/>
      <c r="EB442" s="40"/>
      <c r="EC442" s="40"/>
      <c r="ED442" s="40"/>
      <c r="EE442" s="40"/>
      <c r="EF442" s="40"/>
      <c r="EG442" s="40"/>
      <c r="EH442" s="40"/>
      <c r="EI442" s="40"/>
      <c r="EJ442" s="40"/>
      <c r="EK442" s="40"/>
      <c r="EL442" s="40"/>
      <c r="EM442" s="40"/>
      <c r="EN442" s="40"/>
      <c r="EO442" s="40"/>
      <c r="EP442" s="40"/>
      <c r="EQ442" s="40"/>
      <c r="ER442" s="40"/>
      <c r="ES442" s="40"/>
      <c r="ET442" s="40"/>
      <c r="EU442" s="40"/>
      <c r="EV442" s="40"/>
      <c r="EW442" s="40"/>
      <c r="EX442" s="40"/>
      <c r="EY442" s="40"/>
      <c r="EZ442" s="40"/>
      <c r="FA442" s="40"/>
      <c r="FB442" s="40"/>
      <c r="FC442" s="40"/>
      <c r="FD442" s="40"/>
      <c r="FE442" s="40"/>
      <c r="FF442" s="40"/>
      <c r="FG442" s="40"/>
      <c r="FH442" s="40"/>
      <c r="FI442" s="40"/>
      <c r="FJ442" s="40"/>
      <c r="FK442" s="40"/>
      <c r="FL442" s="40"/>
      <c r="FM442" s="40"/>
      <c r="FN442" s="40"/>
      <c r="FO442" s="40"/>
      <c r="FP442" s="40"/>
      <c r="FQ442" s="40"/>
      <c r="FR442" s="40"/>
      <c r="FS442" s="40"/>
      <c r="FT442" s="40"/>
      <c r="FU442" s="40"/>
      <c r="FV442" s="40"/>
      <c r="FW442" s="40"/>
      <c r="FX442" s="40"/>
      <c r="FY442" s="40"/>
      <c r="FZ442" s="40"/>
      <c r="GA442" s="40"/>
      <c r="GB442" s="40"/>
      <c r="GC442" s="40"/>
      <c r="GD442" s="40"/>
      <c r="GE442" s="40"/>
      <c r="GF442" s="40"/>
      <c r="GG442" s="40"/>
      <c r="GH442" s="40"/>
      <c r="GI442" s="40"/>
      <c r="GJ442" s="40"/>
      <c r="GK442" s="40"/>
      <c r="GL442" s="40"/>
      <c r="GM442" s="40"/>
      <c r="GN442" s="40"/>
      <c r="GO442" s="40"/>
      <c r="GP442" s="40"/>
      <c r="GQ442" s="40"/>
      <c r="GR442" s="40"/>
      <c r="GS442" s="40"/>
    </row>
    <row r="443" spans="1:201" x14ac:dyDescent="0.2">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c r="DK443" s="40"/>
      <c r="DL443" s="40"/>
      <c r="DM443" s="40"/>
      <c r="DN443" s="40"/>
      <c r="DO443" s="40"/>
      <c r="DP443" s="40"/>
      <c r="DQ443" s="40"/>
      <c r="DR443" s="40"/>
      <c r="DS443" s="40"/>
      <c r="DT443" s="40"/>
      <c r="DU443" s="40"/>
      <c r="DV443" s="40"/>
      <c r="DW443" s="40"/>
      <c r="DX443" s="40"/>
      <c r="DY443" s="40"/>
      <c r="DZ443" s="40"/>
      <c r="EA443" s="40"/>
      <c r="EB443" s="40"/>
      <c r="EC443" s="40"/>
      <c r="ED443" s="40"/>
      <c r="EE443" s="40"/>
      <c r="EF443" s="40"/>
      <c r="EG443" s="40"/>
      <c r="EH443" s="40"/>
      <c r="EI443" s="40"/>
      <c r="EJ443" s="40"/>
      <c r="EK443" s="40"/>
      <c r="EL443" s="40"/>
      <c r="EM443" s="40"/>
      <c r="EN443" s="40"/>
      <c r="EO443" s="40"/>
      <c r="EP443" s="40"/>
      <c r="EQ443" s="40"/>
      <c r="ER443" s="40"/>
      <c r="ES443" s="40"/>
      <c r="ET443" s="40"/>
      <c r="EU443" s="40"/>
      <c r="EV443" s="40"/>
      <c r="EW443" s="40"/>
      <c r="EX443" s="40"/>
      <c r="EY443" s="40"/>
      <c r="EZ443" s="40"/>
      <c r="FA443" s="40"/>
      <c r="FB443" s="40"/>
      <c r="FC443" s="40"/>
      <c r="FD443" s="40"/>
      <c r="FE443" s="40"/>
      <c r="FF443" s="40"/>
      <c r="FG443" s="40"/>
      <c r="FH443" s="40"/>
      <c r="FI443" s="40"/>
      <c r="FJ443" s="40"/>
      <c r="FK443" s="40"/>
      <c r="FL443" s="40"/>
      <c r="FM443" s="40"/>
      <c r="FN443" s="40"/>
      <c r="FO443" s="40"/>
      <c r="FP443" s="40"/>
      <c r="FQ443" s="40"/>
      <c r="FR443" s="40"/>
      <c r="FS443" s="40"/>
      <c r="FT443" s="40"/>
      <c r="FU443" s="40"/>
      <c r="FV443" s="40"/>
      <c r="FW443" s="40"/>
      <c r="FX443" s="40"/>
      <c r="FY443" s="40"/>
      <c r="FZ443" s="40"/>
      <c r="GA443" s="40"/>
      <c r="GB443" s="40"/>
      <c r="GC443" s="40"/>
      <c r="GD443" s="40"/>
      <c r="GE443" s="40"/>
      <c r="GF443" s="40"/>
      <c r="GG443" s="40"/>
      <c r="GH443" s="40"/>
      <c r="GI443" s="40"/>
      <c r="GJ443" s="40"/>
      <c r="GK443" s="40"/>
      <c r="GL443" s="40"/>
      <c r="GM443" s="40"/>
      <c r="GN443" s="40"/>
      <c r="GO443" s="40"/>
      <c r="GP443" s="40"/>
      <c r="GQ443" s="40"/>
      <c r="GR443" s="40"/>
      <c r="GS443" s="40"/>
    </row>
    <row r="444" spans="1:201" x14ac:dyDescent="0.2">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c r="DK444" s="40"/>
      <c r="DL444" s="40"/>
      <c r="DM444" s="40"/>
      <c r="DN444" s="40"/>
      <c r="DO444" s="40"/>
      <c r="DP444" s="40"/>
      <c r="DQ444" s="40"/>
      <c r="DR444" s="40"/>
      <c r="DS444" s="40"/>
      <c r="DT444" s="40"/>
      <c r="DU444" s="40"/>
      <c r="DV444" s="40"/>
      <c r="DW444" s="40"/>
      <c r="DX444" s="40"/>
      <c r="DY444" s="40"/>
      <c r="DZ444" s="40"/>
      <c r="EA444" s="40"/>
      <c r="EB444" s="40"/>
      <c r="EC444" s="40"/>
      <c r="ED444" s="40"/>
      <c r="EE444" s="40"/>
      <c r="EF444" s="40"/>
      <c r="EG444" s="40"/>
      <c r="EH444" s="40"/>
      <c r="EI444" s="40"/>
      <c r="EJ444" s="40"/>
      <c r="EK444" s="40"/>
      <c r="EL444" s="40"/>
      <c r="EM444" s="40"/>
      <c r="EN444" s="40"/>
      <c r="EO444" s="40"/>
      <c r="EP444" s="40"/>
      <c r="EQ444" s="40"/>
      <c r="ER444" s="40"/>
      <c r="ES444" s="40"/>
      <c r="ET444" s="40"/>
      <c r="EU444" s="40"/>
      <c r="EV444" s="40"/>
      <c r="EW444" s="40"/>
      <c r="EX444" s="40"/>
      <c r="EY444" s="40"/>
      <c r="EZ444" s="40"/>
      <c r="FA444" s="40"/>
      <c r="FB444" s="40"/>
      <c r="FC444" s="40"/>
      <c r="FD444" s="40"/>
      <c r="FE444" s="40"/>
      <c r="FF444" s="40"/>
      <c r="FG444" s="40"/>
      <c r="FH444" s="40"/>
      <c r="FI444" s="40"/>
      <c r="FJ444" s="40"/>
      <c r="FK444" s="40"/>
      <c r="FL444" s="40"/>
      <c r="FM444" s="40"/>
      <c r="FN444" s="40"/>
      <c r="FO444" s="40"/>
      <c r="FP444" s="40"/>
      <c r="FQ444" s="40"/>
      <c r="FR444" s="40"/>
      <c r="FS444" s="40"/>
      <c r="FT444" s="40"/>
      <c r="FU444" s="40"/>
      <c r="FV444" s="40"/>
      <c r="FW444" s="40"/>
      <c r="FX444" s="40"/>
      <c r="FY444" s="40"/>
      <c r="FZ444" s="40"/>
      <c r="GA444" s="40"/>
      <c r="GB444" s="40"/>
      <c r="GC444" s="40"/>
      <c r="GD444" s="40"/>
      <c r="GE444" s="40"/>
      <c r="GF444" s="40"/>
      <c r="GG444" s="40"/>
      <c r="GH444" s="40"/>
      <c r="GI444" s="40"/>
      <c r="GJ444" s="40"/>
      <c r="GK444" s="40"/>
      <c r="GL444" s="40"/>
      <c r="GM444" s="40"/>
      <c r="GN444" s="40"/>
      <c r="GO444" s="40"/>
      <c r="GP444" s="40"/>
      <c r="GQ444" s="40"/>
      <c r="GR444" s="40"/>
      <c r="GS444" s="40"/>
    </row>
    <row r="445" spans="1:201" x14ac:dyDescent="0.2">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c r="FM445" s="40"/>
      <c r="FN445" s="40"/>
      <c r="FO445" s="40"/>
      <c r="FP445" s="40"/>
      <c r="FQ445" s="40"/>
      <c r="FR445" s="40"/>
      <c r="FS445" s="40"/>
      <c r="FT445" s="40"/>
      <c r="FU445" s="40"/>
      <c r="FV445" s="40"/>
      <c r="FW445" s="40"/>
      <c r="FX445" s="40"/>
      <c r="FY445" s="40"/>
      <c r="FZ445" s="40"/>
      <c r="GA445" s="40"/>
      <c r="GB445" s="40"/>
      <c r="GC445" s="40"/>
      <c r="GD445" s="40"/>
      <c r="GE445" s="40"/>
      <c r="GF445" s="40"/>
      <c r="GG445" s="40"/>
      <c r="GH445" s="40"/>
      <c r="GI445" s="40"/>
      <c r="GJ445" s="40"/>
      <c r="GK445" s="40"/>
      <c r="GL445" s="40"/>
      <c r="GM445" s="40"/>
      <c r="GN445" s="40"/>
      <c r="GO445" s="40"/>
      <c r="GP445" s="40"/>
      <c r="GQ445" s="40"/>
      <c r="GR445" s="40"/>
      <c r="GS445" s="40"/>
    </row>
    <row r="446" spans="1:201" x14ac:dyDescent="0.2">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row>
    <row r="447" spans="1:201" x14ac:dyDescent="0.2">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c r="FM447" s="40"/>
      <c r="FN447" s="40"/>
      <c r="FO447" s="40"/>
      <c r="FP447" s="40"/>
      <c r="FQ447" s="40"/>
      <c r="FR447" s="40"/>
      <c r="FS447" s="40"/>
      <c r="FT447" s="40"/>
      <c r="FU447" s="40"/>
      <c r="FV447" s="40"/>
      <c r="FW447" s="40"/>
      <c r="FX447" s="40"/>
      <c r="FY447" s="40"/>
      <c r="FZ447" s="40"/>
      <c r="GA447" s="40"/>
      <c r="GB447" s="40"/>
      <c r="GC447" s="40"/>
      <c r="GD447" s="40"/>
      <c r="GE447" s="40"/>
      <c r="GF447" s="40"/>
      <c r="GG447" s="40"/>
      <c r="GH447" s="40"/>
      <c r="GI447" s="40"/>
      <c r="GJ447" s="40"/>
      <c r="GK447" s="40"/>
      <c r="GL447" s="40"/>
      <c r="GM447" s="40"/>
      <c r="GN447" s="40"/>
      <c r="GO447" s="40"/>
      <c r="GP447" s="40"/>
      <c r="GQ447" s="40"/>
      <c r="GR447" s="40"/>
      <c r="GS447" s="40"/>
    </row>
    <row r="448" spans="1:201" x14ac:dyDescent="0.2">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c r="FM448" s="40"/>
      <c r="FN448" s="40"/>
      <c r="FO448" s="40"/>
      <c r="FP448" s="40"/>
      <c r="FQ448" s="40"/>
      <c r="FR448" s="40"/>
      <c r="FS448" s="40"/>
      <c r="FT448" s="40"/>
      <c r="FU448" s="40"/>
      <c r="FV448" s="40"/>
      <c r="FW448" s="40"/>
      <c r="FX448" s="40"/>
      <c r="FY448" s="40"/>
      <c r="FZ448" s="40"/>
      <c r="GA448" s="40"/>
      <c r="GB448" s="40"/>
      <c r="GC448" s="40"/>
      <c r="GD448" s="40"/>
      <c r="GE448" s="40"/>
      <c r="GF448" s="40"/>
      <c r="GG448" s="40"/>
      <c r="GH448" s="40"/>
      <c r="GI448" s="40"/>
      <c r="GJ448" s="40"/>
      <c r="GK448" s="40"/>
      <c r="GL448" s="40"/>
      <c r="GM448" s="40"/>
      <c r="GN448" s="40"/>
      <c r="GO448" s="40"/>
      <c r="GP448" s="40"/>
      <c r="GQ448" s="40"/>
      <c r="GR448" s="40"/>
      <c r="GS448" s="40"/>
    </row>
    <row r="449" spans="1:201" x14ac:dyDescent="0.2">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c r="FM449" s="40"/>
      <c r="FN449" s="40"/>
      <c r="FO449" s="40"/>
      <c r="FP449" s="40"/>
      <c r="FQ449" s="40"/>
      <c r="FR449" s="40"/>
      <c r="FS449" s="40"/>
      <c r="FT449" s="40"/>
      <c r="FU449" s="40"/>
      <c r="FV449" s="40"/>
      <c r="FW449" s="40"/>
      <c r="FX449" s="40"/>
      <c r="FY449" s="40"/>
      <c r="FZ449" s="40"/>
      <c r="GA449" s="40"/>
      <c r="GB449" s="40"/>
      <c r="GC449" s="40"/>
      <c r="GD449" s="40"/>
      <c r="GE449" s="40"/>
      <c r="GF449" s="40"/>
      <c r="GG449" s="40"/>
      <c r="GH449" s="40"/>
      <c r="GI449" s="40"/>
      <c r="GJ449" s="40"/>
      <c r="GK449" s="40"/>
      <c r="GL449" s="40"/>
      <c r="GM449" s="40"/>
      <c r="GN449" s="40"/>
      <c r="GO449" s="40"/>
      <c r="GP449" s="40"/>
      <c r="GQ449" s="40"/>
      <c r="GR449" s="40"/>
      <c r="GS449" s="40"/>
    </row>
    <row r="450" spans="1:201" x14ac:dyDescent="0.2">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c r="FM450" s="40"/>
      <c r="FN450" s="40"/>
      <c r="FO450" s="40"/>
      <c r="FP450" s="40"/>
      <c r="FQ450" s="40"/>
      <c r="FR450" s="40"/>
      <c r="FS450" s="40"/>
      <c r="FT450" s="40"/>
      <c r="FU450" s="40"/>
      <c r="FV450" s="40"/>
      <c r="FW450" s="40"/>
      <c r="FX450" s="40"/>
      <c r="FY450" s="40"/>
      <c r="FZ450" s="40"/>
      <c r="GA450" s="40"/>
      <c r="GB450" s="40"/>
      <c r="GC450" s="40"/>
      <c r="GD450" s="40"/>
      <c r="GE450" s="40"/>
      <c r="GF450" s="40"/>
      <c r="GG450" s="40"/>
      <c r="GH450" s="40"/>
      <c r="GI450" s="40"/>
      <c r="GJ450" s="40"/>
      <c r="GK450" s="40"/>
      <c r="GL450" s="40"/>
      <c r="GM450" s="40"/>
      <c r="GN450" s="40"/>
      <c r="GO450" s="40"/>
      <c r="GP450" s="40"/>
      <c r="GQ450" s="40"/>
      <c r="GR450" s="40"/>
      <c r="GS450" s="40"/>
    </row>
    <row r="451" spans="1:201" x14ac:dyDescent="0.2">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c r="FM451" s="40"/>
      <c r="FN451" s="40"/>
      <c r="FO451" s="40"/>
      <c r="FP451" s="40"/>
      <c r="FQ451" s="40"/>
      <c r="FR451" s="40"/>
      <c r="FS451" s="40"/>
      <c r="FT451" s="40"/>
      <c r="FU451" s="40"/>
      <c r="FV451" s="40"/>
      <c r="FW451" s="40"/>
      <c r="FX451" s="40"/>
      <c r="FY451" s="40"/>
      <c r="FZ451" s="40"/>
      <c r="GA451" s="40"/>
      <c r="GB451" s="40"/>
      <c r="GC451" s="40"/>
      <c r="GD451" s="40"/>
      <c r="GE451" s="40"/>
      <c r="GF451" s="40"/>
      <c r="GG451" s="40"/>
      <c r="GH451" s="40"/>
      <c r="GI451" s="40"/>
      <c r="GJ451" s="40"/>
      <c r="GK451" s="40"/>
      <c r="GL451" s="40"/>
      <c r="GM451" s="40"/>
      <c r="GN451" s="40"/>
      <c r="GO451" s="40"/>
      <c r="GP451" s="40"/>
      <c r="GQ451" s="40"/>
      <c r="GR451" s="40"/>
      <c r="GS451" s="40"/>
    </row>
    <row r="452" spans="1:201" x14ac:dyDescent="0.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c r="FM452" s="40"/>
      <c r="FN452" s="40"/>
      <c r="FO452" s="40"/>
      <c r="FP452" s="40"/>
      <c r="FQ452" s="40"/>
      <c r="FR452" s="40"/>
      <c r="FS452" s="40"/>
      <c r="FT452" s="40"/>
      <c r="FU452" s="40"/>
      <c r="FV452" s="40"/>
      <c r="FW452" s="40"/>
      <c r="FX452" s="40"/>
      <c r="FY452" s="40"/>
      <c r="FZ452" s="40"/>
      <c r="GA452" s="40"/>
      <c r="GB452" s="40"/>
      <c r="GC452" s="40"/>
      <c r="GD452" s="40"/>
      <c r="GE452" s="40"/>
      <c r="GF452" s="40"/>
      <c r="GG452" s="40"/>
      <c r="GH452" s="40"/>
      <c r="GI452" s="40"/>
      <c r="GJ452" s="40"/>
      <c r="GK452" s="40"/>
      <c r="GL452" s="40"/>
      <c r="GM452" s="40"/>
      <c r="GN452" s="40"/>
      <c r="GO452" s="40"/>
      <c r="GP452" s="40"/>
      <c r="GQ452" s="40"/>
      <c r="GR452" s="40"/>
      <c r="GS452" s="40"/>
    </row>
    <row r="453" spans="1:201" x14ac:dyDescent="0.2">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c r="FM453" s="40"/>
      <c r="FN453" s="40"/>
      <c r="FO453" s="40"/>
      <c r="FP453" s="40"/>
      <c r="FQ453" s="40"/>
      <c r="FR453" s="40"/>
      <c r="FS453" s="40"/>
      <c r="FT453" s="40"/>
      <c r="FU453" s="40"/>
      <c r="FV453" s="40"/>
      <c r="FW453" s="40"/>
      <c r="FX453" s="40"/>
      <c r="FY453" s="40"/>
      <c r="FZ453" s="40"/>
      <c r="GA453" s="40"/>
      <c r="GB453" s="40"/>
      <c r="GC453" s="40"/>
      <c r="GD453" s="40"/>
      <c r="GE453" s="40"/>
      <c r="GF453" s="40"/>
      <c r="GG453" s="40"/>
      <c r="GH453" s="40"/>
      <c r="GI453" s="40"/>
      <c r="GJ453" s="40"/>
      <c r="GK453" s="40"/>
      <c r="GL453" s="40"/>
      <c r="GM453" s="40"/>
      <c r="GN453" s="40"/>
      <c r="GO453" s="40"/>
      <c r="GP453" s="40"/>
      <c r="GQ453" s="40"/>
      <c r="GR453" s="40"/>
      <c r="GS453" s="40"/>
    </row>
    <row r="454" spans="1:201" x14ac:dyDescent="0.2">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c r="FM454" s="40"/>
      <c r="FN454" s="40"/>
      <c r="FO454" s="40"/>
      <c r="FP454" s="40"/>
      <c r="FQ454" s="40"/>
      <c r="FR454" s="40"/>
      <c r="FS454" s="40"/>
      <c r="FT454" s="40"/>
      <c r="FU454" s="40"/>
      <c r="FV454" s="40"/>
      <c r="FW454" s="40"/>
      <c r="FX454" s="40"/>
      <c r="FY454" s="40"/>
      <c r="FZ454" s="40"/>
      <c r="GA454" s="40"/>
      <c r="GB454" s="40"/>
      <c r="GC454" s="40"/>
      <c r="GD454" s="40"/>
      <c r="GE454" s="40"/>
      <c r="GF454" s="40"/>
      <c r="GG454" s="40"/>
      <c r="GH454" s="40"/>
      <c r="GI454" s="40"/>
      <c r="GJ454" s="40"/>
      <c r="GK454" s="40"/>
      <c r="GL454" s="40"/>
      <c r="GM454" s="40"/>
      <c r="GN454" s="40"/>
      <c r="GO454" s="40"/>
      <c r="GP454" s="40"/>
      <c r="GQ454" s="40"/>
      <c r="GR454" s="40"/>
      <c r="GS454" s="40"/>
    </row>
    <row r="455" spans="1:201" x14ac:dyDescent="0.2">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c r="FL455" s="40"/>
      <c r="FM455" s="40"/>
      <c r="FN455" s="40"/>
      <c r="FO455" s="40"/>
      <c r="FP455" s="40"/>
      <c r="FQ455" s="40"/>
      <c r="FR455" s="40"/>
      <c r="FS455" s="40"/>
      <c r="FT455" s="40"/>
      <c r="FU455" s="40"/>
      <c r="FV455" s="40"/>
      <c r="FW455" s="40"/>
      <c r="FX455" s="40"/>
      <c r="FY455" s="40"/>
      <c r="FZ455" s="40"/>
      <c r="GA455" s="40"/>
      <c r="GB455" s="40"/>
      <c r="GC455" s="40"/>
      <c r="GD455" s="40"/>
      <c r="GE455" s="40"/>
      <c r="GF455" s="40"/>
      <c r="GG455" s="40"/>
      <c r="GH455" s="40"/>
      <c r="GI455" s="40"/>
      <c r="GJ455" s="40"/>
      <c r="GK455" s="40"/>
      <c r="GL455" s="40"/>
      <c r="GM455" s="40"/>
      <c r="GN455" s="40"/>
      <c r="GO455" s="40"/>
      <c r="GP455" s="40"/>
      <c r="GQ455" s="40"/>
      <c r="GR455" s="40"/>
      <c r="GS455" s="40"/>
    </row>
    <row r="456" spans="1:201" x14ac:dyDescent="0.2">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c r="DI456" s="40"/>
      <c r="DJ456" s="40"/>
      <c r="DK456" s="40"/>
      <c r="DL456" s="40"/>
      <c r="DM456" s="40"/>
      <c r="DN456" s="40"/>
      <c r="DO456" s="40"/>
      <c r="DP456" s="40"/>
      <c r="DQ456" s="40"/>
      <c r="DR456" s="40"/>
      <c r="DS456" s="40"/>
      <c r="DT456" s="40"/>
      <c r="DU456" s="40"/>
      <c r="DV456" s="40"/>
      <c r="DW456" s="40"/>
      <c r="DX456" s="40"/>
      <c r="DY456" s="40"/>
      <c r="DZ456" s="40"/>
      <c r="EA456" s="40"/>
      <c r="EB456" s="40"/>
      <c r="EC456" s="40"/>
      <c r="ED456" s="40"/>
      <c r="EE456" s="40"/>
      <c r="EF456" s="40"/>
      <c r="EG456" s="40"/>
      <c r="EH456" s="40"/>
      <c r="EI456" s="40"/>
      <c r="EJ456" s="40"/>
      <c r="EK456" s="40"/>
      <c r="EL456" s="40"/>
      <c r="EM456" s="40"/>
      <c r="EN456" s="40"/>
      <c r="EO456" s="40"/>
      <c r="EP456" s="40"/>
      <c r="EQ456" s="40"/>
      <c r="ER456" s="40"/>
      <c r="ES456" s="40"/>
      <c r="ET456" s="40"/>
      <c r="EU456" s="40"/>
      <c r="EV456" s="40"/>
      <c r="EW456" s="40"/>
      <c r="EX456" s="40"/>
      <c r="EY456" s="40"/>
      <c r="EZ456" s="40"/>
      <c r="FA456" s="40"/>
      <c r="FB456" s="40"/>
      <c r="FC456" s="40"/>
      <c r="FD456" s="40"/>
      <c r="FE456" s="40"/>
      <c r="FF456" s="40"/>
      <c r="FG456" s="40"/>
      <c r="FH456" s="40"/>
      <c r="FI456" s="40"/>
      <c r="FJ456" s="40"/>
      <c r="FK456" s="40"/>
      <c r="FL456" s="40"/>
      <c r="FM456" s="40"/>
      <c r="FN456" s="40"/>
      <c r="FO456" s="40"/>
      <c r="FP456" s="40"/>
      <c r="FQ456" s="40"/>
      <c r="FR456" s="40"/>
      <c r="FS456" s="40"/>
      <c r="FT456" s="40"/>
      <c r="FU456" s="40"/>
      <c r="FV456" s="40"/>
      <c r="FW456" s="40"/>
      <c r="FX456" s="40"/>
      <c r="FY456" s="40"/>
      <c r="FZ456" s="40"/>
      <c r="GA456" s="40"/>
      <c r="GB456" s="40"/>
      <c r="GC456" s="40"/>
      <c r="GD456" s="40"/>
      <c r="GE456" s="40"/>
      <c r="GF456" s="40"/>
      <c r="GG456" s="40"/>
      <c r="GH456" s="40"/>
      <c r="GI456" s="40"/>
      <c r="GJ456" s="40"/>
      <c r="GK456" s="40"/>
      <c r="GL456" s="40"/>
      <c r="GM456" s="40"/>
      <c r="GN456" s="40"/>
      <c r="GO456" s="40"/>
      <c r="GP456" s="40"/>
      <c r="GQ456" s="40"/>
      <c r="GR456" s="40"/>
      <c r="GS456" s="40"/>
    </row>
    <row r="457" spans="1:201" x14ac:dyDescent="0.2">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c r="FM457" s="40"/>
      <c r="FN457" s="40"/>
      <c r="FO457" s="40"/>
      <c r="FP457" s="40"/>
      <c r="FQ457" s="40"/>
      <c r="FR457" s="40"/>
      <c r="FS457" s="40"/>
      <c r="FT457" s="40"/>
      <c r="FU457" s="40"/>
      <c r="FV457" s="40"/>
      <c r="FW457" s="40"/>
      <c r="FX457" s="40"/>
      <c r="FY457" s="40"/>
      <c r="FZ457" s="40"/>
      <c r="GA457" s="40"/>
      <c r="GB457" s="40"/>
      <c r="GC457" s="40"/>
      <c r="GD457" s="40"/>
      <c r="GE457" s="40"/>
      <c r="GF457" s="40"/>
      <c r="GG457" s="40"/>
      <c r="GH457" s="40"/>
      <c r="GI457" s="40"/>
      <c r="GJ457" s="40"/>
      <c r="GK457" s="40"/>
      <c r="GL457" s="40"/>
      <c r="GM457" s="40"/>
      <c r="GN457" s="40"/>
      <c r="GO457" s="40"/>
      <c r="GP457" s="40"/>
      <c r="GQ457" s="40"/>
      <c r="GR457" s="40"/>
      <c r="GS457" s="40"/>
    </row>
    <row r="458" spans="1:201" x14ac:dyDescent="0.2">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c r="FM458" s="40"/>
      <c r="FN458" s="40"/>
      <c r="FO458" s="40"/>
      <c r="FP458" s="40"/>
      <c r="FQ458" s="40"/>
      <c r="FR458" s="40"/>
      <c r="FS458" s="40"/>
      <c r="FT458" s="40"/>
      <c r="FU458" s="40"/>
      <c r="FV458" s="40"/>
      <c r="FW458" s="40"/>
      <c r="FX458" s="40"/>
      <c r="FY458" s="40"/>
      <c r="FZ458" s="40"/>
      <c r="GA458" s="40"/>
      <c r="GB458" s="40"/>
      <c r="GC458" s="40"/>
      <c r="GD458" s="40"/>
      <c r="GE458" s="40"/>
      <c r="GF458" s="40"/>
      <c r="GG458" s="40"/>
      <c r="GH458" s="40"/>
      <c r="GI458" s="40"/>
      <c r="GJ458" s="40"/>
      <c r="GK458" s="40"/>
      <c r="GL458" s="40"/>
      <c r="GM458" s="40"/>
      <c r="GN458" s="40"/>
      <c r="GO458" s="40"/>
      <c r="GP458" s="40"/>
      <c r="GQ458" s="40"/>
      <c r="GR458" s="40"/>
      <c r="GS458" s="40"/>
    </row>
    <row r="459" spans="1:201" x14ac:dyDescent="0.2">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c r="FM459" s="40"/>
      <c r="FN459" s="40"/>
      <c r="FO459" s="40"/>
      <c r="FP459" s="40"/>
      <c r="FQ459" s="40"/>
      <c r="FR459" s="40"/>
      <c r="FS459" s="40"/>
      <c r="FT459" s="40"/>
      <c r="FU459" s="40"/>
      <c r="FV459" s="40"/>
      <c r="FW459" s="40"/>
      <c r="FX459" s="40"/>
      <c r="FY459" s="40"/>
      <c r="FZ459" s="40"/>
      <c r="GA459" s="40"/>
      <c r="GB459" s="40"/>
      <c r="GC459" s="40"/>
      <c r="GD459" s="40"/>
      <c r="GE459" s="40"/>
      <c r="GF459" s="40"/>
      <c r="GG459" s="40"/>
      <c r="GH459" s="40"/>
      <c r="GI459" s="40"/>
      <c r="GJ459" s="40"/>
      <c r="GK459" s="40"/>
      <c r="GL459" s="40"/>
      <c r="GM459" s="40"/>
      <c r="GN459" s="40"/>
      <c r="GO459" s="40"/>
      <c r="GP459" s="40"/>
      <c r="GQ459" s="40"/>
      <c r="GR459" s="40"/>
      <c r="GS459" s="40"/>
    </row>
    <row r="460" spans="1:201" x14ac:dyDescent="0.2">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c r="FM460" s="40"/>
      <c r="FN460" s="40"/>
      <c r="FO460" s="40"/>
      <c r="FP460" s="40"/>
      <c r="FQ460" s="40"/>
      <c r="FR460" s="40"/>
      <c r="FS460" s="40"/>
      <c r="FT460" s="40"/>
      <c r="FU460" s="40"/>
      <c r="FV460" s="40"/>
      <c r="FW460" s="40"/>
      <c r="FX460" s="40"/>
      <c r="FY460" s="40"/>
      <c r="FZ460" s="40"/>
      <c r="GA460" s="40"/>
      <c r="GB460" s="40"/>
      <c r="GC460" s="40"/>
      <c r="GD460" s="40"/>
      <c r="GE460" s="40"/>
      <c r="GF460" s="40"/>
      <c r="GG460" s="40"/>
      <c r="GH460" s="40"/>
      <c r="GI460" s="40"/>
      <c r="GJ460" s="40"/>
      <c r="GK460" s="40"/>
      <c r="GL460" s="40"/>
      <c r="GM460" s="40"/>
      <c r="GN460" s="40"/>
      <c r="GO460" s="40"/>
      <c r="GP460" s="40"/>
      <c r="GQ460" s="40"/>
      <c r="GR460" s="40"/>
      <c r="GS460" s="40"/>
    </row>
    <row r="461" spans="1:201" x14ac:dyDescent="0.2">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c r="FM461" s="40"/>
      <c r="FN461" s="40"/>
      <c r="FO461" s="40"/>
      <c r="FP461" s="40"/>
      <c r="FQ461" s="40"/>
      <c r="FR461" s="40"/>
      <c r="FS461" s="40"/>
      <c r="FT461" s="40"/>
      <c r="FU461" s="40"/>
      <c r="FV461" s="40"/>
      <c r="FW461" s="40"/>
      <c r="FX461" s="40"/>
      <c r="FY461" s="40"/>
      <c r="FZ461" s="40"/>
      <c r="GA461" s="40"/>
      <c r="GB461" s="40"/>
      <c r="GC461" s="40"/>
      <c r="GD461" s="40"/>
      <c r="GE461" s="40"/>
      <c r="GF461" s="40"/>
      <c r="GG461" s="40"/>
      <c r="GH461" s="40"/>
      <c r="GI461" s="40"/>
      <c r="GJ461" s="40"/>
      <c r="GK461" s="40"/>
      <c r="GL461" s="40"/>
      <c r="GM461" s="40"/>
      <c r="GN461" s="40"/>
      <c r="GO461" s="40"/>
      <c r="GP461" s="40"/>
      <c r="GQ461" s="40"/>
      <c r="GR461" s="40"/>
      <c r="GS461" s="40"/>
    </row>
    <row r="462" spans="1:201" x14ac:dyDescent="0.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c r="FM462" s="40"/>
      <c r="FN462" s="40"/>
      <c r="FO462" s="40"/>
      <c r="FP462" s="40"/>
      <c r="FQ462" s="40"/>
      <c r="FR462" s="40"/>
      <c r="FS462" s="40"/>
      <c r="FT462" s="40"/>
      <c r="FU462" s="40"/>
      <c r="FV462" s="40"/>
      <c r="FW462" s="40"/>
      <c r="FX462" s="40"/>
      <c r="FY462" s="40"/>
      <c r="FZ462" s="40"/>
      <c r="GA462" s="40"/>
      <c r="GB462" s="40"/>
      <c r="GC462" s="40"/>
      <c r="GD462" s="40"/>
      <c r="GE462" s="40"/>
      <c r="GF462" s="40"/>
      <c r="GG462" s="40"/>
      <c r="GH462" s="40"/>
      <c r="GI462" s="40"/>
      <c r="GJ462" s="40"/>
      <c r="GK462" s="40"/>
      <c r="GL462" s="40"/>
      <c r="GM462" s="40"/>
      <c r="GN462" s="40"/>
      <c r="GO462" s="40"/>
      <c r="GP462" s="40"/>
      <c r="GQ462" s="40"/>
      <c r="GR462" s="40"/>
      <c r="GS462" s="40"/>
    </row>
    <row r="463" spans="1:201" x14ac:dyDescent="0.2">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c r="FM463" s="40"/>
      <c r="FN463" s="40"/>
      <c r="FO463" s="40"/>
      <c r="FP463" s="40"/>
      <c r="FQ463" s="40"/>
      <c r="FR463" s="40"/>
      <c r="FS463" s="40"/>
      <c r="FT463" s="40"/>
      <c r="FU463" s="40"/>
      <c r="FV463" s="40"/>
      <c r="FW463" s="40"/>
      <c r="FX463" s="40"/>
      <c r="FY463" s="40"/>
      <c r="FZ463" s="40"/>
      <c r="GA463" s="40"/>
      <c r="GB463" s="40"/>
      <c r="GC463" s="40"/>
      <c r="GD463" s="40"/>
      <c r="GE463" s="40"/>
      <c r="GF463" s="40"/>
      <c r="GG463" s="40"/>
      <c r="GH463" s="40"/>
      <c r="GI463" s="40"/>
      <c r="GJ463" s="40"/>
      <c r="GK463" s="40"/>
      <c r="GL463" s="40"/>
      <c r="GM463" s="40"/>
      <c r="GN463" s="40"/>
      <c r="GO463" s="40"/>
      <c r="GP463" s="40"/>
      <c r="GQ463" s="40"/>
      <c r="GR463" s="40"/>
      <c r="GS463" s="40"/>
    </row>
    <row r="464" spans="1:201" x14ac:dyDescent="0.2">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c r="FM464" s="40"/>
      <c r="FN464" s="40"/>
      <c r="FO464" s="40"/>
      <c r="FP464" s="40"/>
      <c r="FQ464" s="40"/>
      <c r="FR464" s="40"/>
      <c r="FS464" s="40"/>
      <c r="FT464" s="40"/>
      <c r="FU464" s="40"/>
      <c r="FV464" s="40"/>
      <c r="FW464" s="40"/>
      <c r="FX464" s="40"/>
      <c r="FY464" s="40"/>
      <c r="FZ464" s="40"/>
      <c r="GA464" s="40"/>
      <c r="GB464" s="40"/>
      <c r="GC464" s="40"/>
      <c r="GD464" s="40"/>
      <c r="GE464" s="40"/>
      <c r="GF464" s="40"/>
      <c r="GG464" s="40"/>
      <c r="GH464" s="40"/>
      <c r="GI464" s="40"/>
      <c r="GJ464" s="40"/>
      <c r="GK464" s="40"/>
      <c r="GL464" s="40"/>
      <c r="GM464" s="40"/>
      <c r="GN464" s="40"/>
      <c r="GO464" s="40"/>
      <c r="GP464" s="40"/>
      <c r="GQ464" s="40"/>
      <c r="GR464" s="40"/>
      <c r="GS464" s="40"/>
    </row>
    <row r="465" spans="1:201" x14ac:dyDescent="0.2">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c r="FM465" s="40"/>
      <c r="FN465" s="40"/>
      <c r="FO465" s="40"/>
      <c r="FP465" s="40"/>
      <c r="FQ465" s="40"/>
      <c r="FR465" s="40"/>
      <c r="FS465" s="40"/>
      <c r="FT465" s="40"/>
      <c r="FU465" s="40"/>
      <c r="FV465" s="40"/>
      <c r="FW465" s="40"/>
      <c r="FX465" s="40"/>
      <c r="FY465" s="40"/>
      <c r="FZ465" s="40"/>
      <c r="GA465" s="40"/>
      <c r="GB465" s="40"/>
      <c r="GC465" s="40"/>
      <c r="GD465" s="40"/>
      <c r="GE465" s="40"/>
      <c r="GF465" s="40"/>
      <c r="GG465" s="40"/>
      <c r="GH465" s="40"/>
      <c r="GI465" s="40"/>
      <c r="GJ465" s="40"/>
      <c r="GK465" s="40"/>
      <c r="GL465" s="40"/>
      <c r="GM465" s="40"/>
      <c r="GN465" s="40"/>
      <c r="GO465" s="40"/>
      <c r="GP465" s="40"/>
      <c r="GQ465" s="40"/>
      <c r="GR465" s="40"/>
      <c r="GS465" s="40"/>
    </row>
    <row r="466" spans="1:201" x14ac:dyDescent="0.2">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c r="FM466" s="40"/>
      <c r="FN466" s="40"/>
      <c r="FO466" s="40"/>
      <c r="FP466" s="40"/>
      <c r="FQ466" s="40"/>
      <c r="FR466" s="40"/>
      <c r="FS466" s="40"/>
      <c r="FT466" s="40"/>
      <c r="FU466" s="40"/>
      <c r="FV466" s="40"/>
      <c r="FW466" s="40"/>
      <c r="FX466" s="40"/>
      <c r="FY466" s="40"/>
      <c r="FZ466" s="40"/>
      <c r="GA466" s="40"/>
      <c r="GB466" s="40"/>
      <c r="GC466" s="40"/>
      <c r="GD466" s="40"/>
      <c r="GE466" s="40"/>
      <c r="GF466" s="40"/>
      <c r="GG466" s="40"/>
      <c r="GH466" s="40"/>
      <c r="GI466" s="40"/>
      <c r="GJ466" s="40"/>
      <c r="GK466" s="40"/>
      <c r="GL466" s="40"/>
      <c r="GM466" s="40"/>
      <c r="GN466" s="40"/>
      <c r="GO466" s="40"/>
      <c r="GP466" s="40"/>
      <c r="GQ466" s="40"/>
      <c r="GR466" s="40"/>
      <c r="GS466" s="40"/>
    </row>
    <row r="467" spans="1:201" x14ac:dyDescent="0.2">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c r="FM467" s="40"/>
      <c r="FN467" s="40"/>
      <c r="FO467" s="40"/>
      <c r="FP467" s="40"/>
      <c r="FQ467" s="40"/>
      <c r="FR467" s="40"/>
      <c r="FS467" s="40"/>
      <c r="FT467" s="40"/>
      <c r="FU467" s="40"/>
      <c r="FV467" s="40"/>
      <c r="FW467" s="40"/>
      <c r="FX467" s="40"/>
      <c r="FY467" s="40"/>
      <c r="FZ467" s="40"/>
      <c r="GA467" s="40"/>
      <c r="GB467" s="40"/>
      <c r="GC467" s="40"/>
      <c r="GD467" s="40"/>
      <c r="GE467" s="40"/>
      <c r="GF467" s="40"/>
      <c r="GG467" s="40"/>
      <c r="GH467" s="40"/>
      <c r="GI467" s="40"/>
      <c r="GJ467" s="40"/>
      <c r="GK467" s="40"/>
      <c r="GL467" s="40"/>
      <c r="GM467" s="40"/>
      <c r="GN467" s="40"/>
      <c r="GO467" s="40"/>
      <c r="GP467" s="40"/>
      <c r="GQ467" s="40"/>
      <c r="GR467" s="40"/>
      <c r="GS467" s="40"/>
    </row>
    <row r="468" spans="1:201" x14ac:dyDescent="0.2">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c r="FM468" s="40"/>
      <c r="FN468" s="40"/>
      <c r="FO468" s="40"/>
      <c r="FP468" s="40"/>
      <c r="FQ468" s="40"/>
      <c r="FR468" s="40"/>
      <c r="FS468" s="40"/>
      <c r="FT468" s="40"/>
      <c r="FU468" s="40"/>
      <c r="FV468" s="40"/>
      <c r="FW468" s="40"/>
      <c r="FX468" s="40"/>
      <c r="FY468" s="40"/>
      <c r="FZ468" s="40"/>
      <c r="GA468" s="40"/>
      <c r="GB468" s="40"/>
      <c r="GC468" s="40"/>
      <c r="GD468" s="40"/>
      <c r="GE468" s="40"/>
      <c r="GF468" s="40"/>
      <c r="GG468" s="40"/>
      <c r="GH468" s="40"/>
      <c r="GI468" s="40"/>
      <c r="GJ468" s="40"/>
      <c r="GK468" s="40"/>
      <c r="GL468" s="40"/>
      <c r="GM468" s="40"/>
      <c r="GN468" s="40"/>
      <c r="GO468" s="40"/>
      <c r="GP468" s="40"/>
      <c r="GQ468" s="40"/>
      <c r="GR468" s="40"/>
      <c r="GS468" s="40"/>
    </row>
    <row r="469" spans="1:201" x14ac:dyDescent="0.2">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c r="DV469" s="40"/>
      <c r="DW469" s="40"/>
      <c r="DX469" s="40"/>
      <c r="DY469" s="40"/>
      <c r="DZ469" s="40"/>
      <c r="EA469" s="40"/>
      <c r="EB469" s="40"/>
      <c r="EC469" s="40"/>
      <c r="ED469" s="40"/>
      <c r="EE469" s="40"/>
      <c r="EF469" s="40"/>
      <c r="EG469" s="40"/>
      <c r="EH469" s="40"/>
      <c r="EI469" s="40"/>
      <c r="EJ469" s="40"/>
      <c r="EK469" s="40"/>
      <c r="EL469" s="40"/>
      <c r="EM469" s="40"/>
      <c r="EN469" s="40"/>
      <c r="EO469" s="40"/>
      <c r="EP469" s="40"/>
      <c r="EQ469" s="40"/>
      <c r="ER469" s="40"/>
      <c r="ES469" s="40"/>
      <c r="ET469" s="40"/>
      <c r="EU469" s="40"/>
      <c r="EV469" s="40"/>
      <c r="EW469" s="40"/>
      <c r="EX469" s="40"/>
      <c r="EY469" s="40"/>
      <c r="EZ469" s="40"/>
      <c r="FA469" s="40"/>
      <c r="FB469" s="40"/>
      <c r="FC469" s="40"/>
      <c r="FD469" s="40"/>
      <c r="FE469" s="40"/>
      <c r="FF469" s="40"/>
      <c r="FG469" s="40"/>
      <c r="FH469" s="40"/>
      <c r="FI469" s="40"/>
      <c r="FJ469" s="40"/>
      <c r="FK469" s="40"/>
      <c r="FL469" s="40"/>
      <c r="FM469" s="40"/>
      <c r="FN469" s="40"/>
      <c r="FO469" s="40"/>
      <c r="FP469" s="40"/>
      <c r="FQ469" s="40"/>
      <c r="FR469" s="40"/>
      <c r="FS469" s="40"/>
      <c r="FT469" s="40"/>
      <c r="FU469" s="40"/>
      <c r="FV469" s="40"/>
      <c r="FW469" s="40"/>
      <c r="FX469" s="40"/>
      <c r="FY469" s="40"/>
      <c r="FZ469" s="40"/>
      <c r="GA469" s="40"/>
      <c r="GB469" s="40"/>
      <c r="GC469" s="40"/>
      <c r="GD469" s="40"/>
      <c r="GE469" s="40"/>
      <c r="GF469" s="40"/>
      <c r="GG469" s="40"/>
      <c r="GH469" s="40"/>
      <c r="GI469" s="40"/>
      <c r="GJ469" s="40"/>
      <c r="GK469" s="40"/>
      <c r="GL469" s="40"/>
      <c r="GM469" s="40"/>
      <c r="GN469" s="40"/>
      <c r="GO469" s="40"/>
      <c r="GP469" s="40"/>
      <c r="GQ469" s="40"/>
      <c r="GR469" s="40"/>
      <c r="GS469" s="40"/>
    </row>
    <row r="470" spans="1:201" x14ac:dyDescent="0.2">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0"/>
      <c r="EU470" s="40"/>
      <c r="EV470" s="40"/>
      <c r="EW470" s="40"/>
      <c r="EX470" s="40"/>
      <c r="EY470" s="40"/>
      <c r="EZ470" s="40"/>
      <c r="FA470" s="40"/>
      <c r="FB470" s="40"/>
      <c r="FC470" s="40"/>
      <c r="FD470" s="40"/>
      <c r="FE470" s="40"/>
      <c r="FF470" s="40"/>
      <c r="FG470" s="40"/>
      <c r="FH470" s="40"/>
      <c r="FI470" s="40"/>
      <c r="FJ470" s="40"/>
      <c r="FK470" s="40"/>
      <c r="FL470" s="40"/>
      <c r="FM470" s="40"/>
      <c r="FN470" s="40"/>
      <c r="FO470" s="40"/>
      <c r="FP470" s="40"/>
      <c r="FQ470" s="40"/>
      <c r="FR470" s="40"/>
      <c r="FS470" s="40"/>
      <c r="FT470" s="40"/>
      <c r="FU470" s="40"/>
      <c r="FV470" s="40"/>
      <c r="FW470" s="40"/>
      <c r="FX470" s="40"/>
      <c r="FY470" s="40"/>
      <c r="FZ470" s="40"/>
      <c r="GA470" s="40"/>
      <c r="GB470" s="40"/>
      <c r="GC470" s="40"/>
      <c r="GD470" s="40"/>
      <c r="GE470" s="40"/>
      <c r="GF470" s="40"/>
      <c r="GG470" s="40"/>
      <c r="GH470" s="40"/>
      <c r="GI470" s="40"/>
      <c r="GJ470" s="40"/>
      <c r="GK470" s="40"/>
      <c r="GL470" s="40"/>
      <c r="GM470" s="40"/>
      <c r="GN470" s="40"/>
      <c r="GO470" s="40"/>
      <c r="GP470" s="40"/>
      <c r="GQ470" s="40"/>
      <c r="GR470" s="40"/>
      <c r="GS470" s="40"/>
    </row>
    <row r="471" spans="1:201" x14ac:dyDescent="0.2">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c r="EB471" s="40"/>
      <c r="EC471" s="40"/>
      <c r="ED471" s="40"/>
      <c r="EE471" s="40"/>
      <c r="EF471" s="40"/>
      <c r="EG471" s="40"/>
      <c r="EH471" s="40"/>
      <c r="EI471" s="40"/>
      <c r="EJ471" s="40"/>
      <c r="EK471" s="40"/>
      <c r="EL471" s="40"/>
      <c r="EM471" s="40"/>
      <c r="EN471" s="40"/>
      <c r="EO471" s="40"/>
      <c r="EP471" s="40"/>
      <c r="EQ471" s="40"/>
      <c r="ER471" s="40"/>
      <c r="ES471" s="40"/>
      <c r="ET471" s="40"/>
      <c r="EU471" s="40"/>
      <c r="EV471" s="40"/>
      <c r="EW471" s="40"/>
      <c r="EX471" s="40"/>
      <c r="EY471" s="40"/>
      <c r="EZ471" s="40"/>
      <c r="FA471" s="40"/>
      <c r="FB471" s="40"/>
      <c r="FC471" s="40"/>
      <c r="FD471" s="40"/>
      <c r="FE471" s="40"/>
      <c r="FF471" s="40"/>
      <c r="FG471" s="40"/>
      <c r="FH471" s="40"/>
      <c r="FI471" s="40"/>
      <c r="FJ471" s="40"/>
      <c r="FK471" s="40"/>
      <c r="FL471" s="40"/>
      <c r="FM471" s="40"/>
      <c r="FN471" s="40"/>
      <c r="FO471" s="40"/>
      <c r="FP471" s="40"/>
      <c r="FQ471" s="40"/>
      <c r="FR471" s="40"/>
      <c r="FS471" s="40"/>
      <c r="FT471" s="40"/>
      <c r="FU471" s="40"/>
      <c r="FV471" s="40"/>
      <c r="FW471" s="40"/>
      <c r="FX471" s="40"/>
      <c r="FY471" s="40"/>
      <c r="FZ471" s="40"/>
      <c r="GA471" s="40"/>
      <c r="GB471" s="40"/>
      <c r="GC471" s="40"/>
      <c r="GD471" s="40"/>
      <c r="GE471" s="40"/>
      <c r="GF471" s="40"/>
      <c r="GG471" s="40"/>
      <c r="GH471" s="40"/>
      <c r="GI471" s="40"/>
      <c r="GJ471" s="40"/>
      <c r="GK471" s="40"/>
      <c r="GL471" s="40"/>
      <c r="GM471" s="40"/>
      <c r="GN471" s="40"/>
      <c r="GO471" s="40"/>
      <c r="GP471" s="40"/>
      <c r="GQ471" s="40"/>
      <c r="GR471" s="40"/>
      <c r="GS471" s="40"/>
    </row>
    <row r="472" spans="1:201" x14ac:dyDescent="0.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c r="EB472" s="40"/>
      <c r="EC472" s="40"/>
      <c r="ED472" s="40"/>
      <c r="EE472" s="40"/>
      <c r="EF472" s="40"/>
      <c r="EG472" s="40"/>
      <c r="EH472" s="40"/>
      <c r="EI472" s="40"/>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c r="FL472" s="40"/>
      <c r="FM472" s="40"/>
      <c r="FN472" s="40"/>
      <c r="FO472" s="40"/>
      <c r="FP472" s="40"/>
      <c r="FQ472" s="40"/>
      <c r="FR472" s="40"/>
      <c r="FS472" s="40"/>
      <c r="FT472" s="40"/>
      <c r="FU472" s="40"/>
      <c r="FV472" s="40"/>
      <c r="FW472" s="40"/>
      <c r="FX472" s="40"/>
      <c r="FY472" s="40"/>
      <c r="FZ472" s="40"/>
      <c r="GA472" s="40"/>
      <c r="GB472" s="40"/>
      <c r="GC472" s="40"/>
      <c r="GD472" s="40"/>
      <c r="GE472" s="40"/>
      <c r="GF472" s="40"/>
      <c r="GG472" s="40"/>
      <c r="GH472" s="40"/>
      <c r="GI472" s="40"/>
      <c r="GJ472" s="40"/>
      <c r="GK472" s="40"/>
      <c r="GL472" s="40"/>
      <c r="GM472" s="40"/>
      <c r="GN472" s="40"/>
      <c r="GO472" s="40"/>
      <c r="GP472" s="40"/>
      <c r="GQ472" s="40"/>
      <c r="GR472" s="40"/>
      <c r="GS472" s="40"/>
    </row>
    <row r="473" spans="1:201" x14ac:dyDescent="0.2">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c r="EB473" s="40"/>
      <c r="EC473" s="40"/>
      <c r="ED473" s="40"/>
      <c r="EE473" s="40"/>
      <c r="EF473" s="40"/>
      <c r="EG473" s="40"/>
      <c r="EH473" s="40"/>
      <c r="EI473" s="40"/>
      <c r="EJ473" s="40"/>
      <c r="EK473" s="40"/>
      <c r="EL473" s="40"/>
      <c r="EM473" s="40"/>
      <c r="EN473" s="40"/>
      <c r="EO473" s="40"/>
      <c r="EP473" s="40"/>
      <c r="EQ473" s="40"/>
      <c r="ER473" s="40"/>
      <c r="ES473" s="40"/>
      <c r="ET473" s="40"/>
      <c r="EU473" s="40"/>
      <c r="EV473" s="40"/>
      <c r="EW473" s="40"/>
      <c r="EX473" s="40"/>
      <c r="EY473" s="40"/>
      <c r="EZ473" s="40"/>
      <c r="FA473" s="40"/>
      <c r="FB473" s="40"/>
      <c r="FC473" s="40"/>
      <c r="FD473" s="40"/>
      <c r="FE473" s="40"/>
      <c r="FF473" s="40"/>
      <c r="FG473" s="40"/>
      <c r="FH473" s="40"/>
      <c r="FI473" s="40"/>
      <c r="FJ473" s="40"/>
      <c r="FK473" s="40"/>
      <c r="FL473" s="40"/>
      <c r="FM473" s="40"/>
      <c r="FN473" s="40"/>
      <c r="FO473" s="40"/>
      <c r="FP473" s="40"/>
      <c r="FQ473" s="40"/>
      <c r="FR473" s="40"/>
      <c r="FS473" s="40"/>
      <c r="FT473" s="40"/>
      <c r="FU473" s="40"/>
      <c r="FV473" s="40"/>
      <c r="FW473" s="40"/>
      <c r="FX473" s="40"/>
      <c r="FY473" s="40"/>
      <c r="FZ473" s="40"/>
      <c r="GA473" s="40"/>
      <c r="GB473" s="40"/>
      <c r="GC473" s="40"/>
      <c r="GD473" s="40"/>
      <c r="GE473" s="40"/>
      <c r="GF473" s="40"/>
      <c r="GG473" s="40"/>
      <c r="GH473" s="40"/>
      <c r="GI473" s="40"/>
      <c r="GJ473" s="40"/>
      <c r="GK473" s="40"/>
      <c r="GL473" s="40"/>
      <c r="GM473" s="40"/>
      <c r="GN473" s="40"/>
      <c r="GO473" s="40"/>
      <c r="GP473" s="40"/>
      <c r="GQ473" s="40"/>
      <c r="GR473" s="40"/>
      <c r="GS473" s="40"/>
    </row>
    <row r="474" spans="1:201" x14ac:dyDescent="0.2">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c r="EB474" s="40"/>
      <c r="EC474" s="40"/>
      <c r="ED474" s="40"/>
      <c r="EE474" s="40"/>
      <c r="EF474" s="40"/>
      <c r="EG474" s="40"/>
      <c r="EH474" s="40"/>
      <c r="EI474" s="40"/>
      <c r="EJ474" s="40"/>
      <c r="EK474" s="40"/>
      <c r="EL474" s="40"/>
      <c r="EM474" s="40"/>
      <c r="EN474" s="40"/>
      <c r="EO474" s="40"/>
      <c r="EP474" s="40"/>
      <c r="EQ474" s="40"/>
      <c r="ER474" s="40"/>
      <c r="ES474" s="40"/>
      <c r="ET474" s="40"/>
      <c r="EU474" s="40"/>
      <c r="EV474" s="40"/>
      <c r="EW474" s="40"/>
      <c r="EX474" s="40"/>
      <c r="EY474" s="40"/>
      <c r="EZ474" s="40"/>
      <c r="FA474" s="40"/>
      <c r="FB474" s="40"/>
      <c r="FC474" s="40"/>
      <c r="FD474" s="40"/>
      <c r="FE474" s="40"/>
      <c r="FF474" s="40"/>
      <c r="FG474" s="40"/>
      <c r="FH474" s="40"/>
      <c r="FI474" s="40"/>
      <c r="FJ474" s="40"/>
      <c r="FK474" s="40"/>
      <c r="FL474" s="40"/>
      <c r="FM474" s="40"/>
      <c r="FN474" s="40"/>
      <c r="FO474" s="40"/>
      <c r="FP474" s="40"/>
      <c r="FQ474" s="40"/>
      <c r="FR474" s="40"/>
      <c r="FS474" s="40"/>
      <c r="FT474" s="40"/>
      <c r="FU474" s="40"/>
      <c r="FV474" s="40"/>
      <c r="FW474" s="40"/>
      <c r="FX474" s="40"/>
      <c r="FY474" s="40"/>
      <c r="FZ474" s="40"/>
      <c r="GA474" s="40"/>
      <c r="GB474" s="40"/>
      <c r="GC474" s="40"/>
      <c r="GD474" s="40"/>
      <c r="GE474" s="40"/>
      <c r="GF474" s="40"/>
      <c r="GG474" s="40"/>
      <c r="GH474" s="40"/>
      <c r="GI474" s="40"/>
      <c r="GJ474" s="40"/>
      <c r="GK474" s="40"/>
      <c r="GL474" s="40"/>
      <c r="GM474" s="40"/>
      <c r="GN474" s="40"/>
      <c r="GO474" s="40"/>
      <c r="GP474" s="40"/>
      <c r="GQ474" s="40"/>
      <c r="GR474" s="40"/>
      <c r="GS474" s="40"/>
    </row>
    <row r="475" spans="1:201" x14ac:dyDescent="0.2">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c r="EB475" s="40"/>
      <c r="EC475" s="40"/>
      <c r="ED475" s="40"/>
      <c r="EE475" s="40"/>
      <c r="EF475" s="40"/>
      <c r="EG475" s="40"/>
      <c r="EH475" s="40"/>
      <c r="EI475" s="40"/>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40"/>
      <c r="FM475" s="40"/>
      <c r="FN475" s="40"/>
      <c r="FO475" s="40"/>
      <c r="FP475" s="40"/>
      <c r="FQ475" s="40"/>
      <c r="FR475" s="40"/>
      <c r="FS475" s="40"/>
      <c r="FT475" s="40"/>
      <c r="FU475" s="40"/>
      <c r="FV475" s="40"/>
      <c r="FW475" s="40"/>
      <c r="FX475" s="40"/>
      <c r="FY475" s="40"/>
      <c r="FZ475" s="40"/>
      <c r="GA475" s="40"/>
      <c r="GB475" s="40"/>
      <c r="GC475" s="40"/>
      <c r="GD475" s="40"/>
      <c r="GE475" s="40"/>
      <c r="GF475" s="40"/>
      <c r="GG475" s="40"/>
      <c r="GH475" s="40"/>
      <c r="GI475" s="40"/>
      <c r="GJ475" s="40"/>
      <c r="GK475" s="40"/>
      <c r="GL475" s="40"/>
      <c r="GM475" s="40"/>
      <c r="GN475" s="40"/>
      <c r="GO475" s="40"/>
      <c r="GP475" s="40"/>
      <c r="GQ475" s="40"/>
      <c r="GR475" s="40"/>
      <c r="GS475" s="40"/>
    </row>
    <row r="476" spans="1:201" x14ac:dyDescent="0.2">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c r="EB476" s="40"/>
      <c r="EC476" s="40"/>
      <c r="ED476" s="40"/>
      <c r="EE476" s="40"/>
      <c r="EF476" s="40"/>
      <c r="EG476" s="40"/>
      <c r="EH476" s="40"/>
      <c r="EI476" s="40"/>
      <c r="EJ476" s="40"/>
      <c r="EK476" s="40"/>
      <c r="EL476" s="40"/>
      <c r="EM476" s="40"/>
      <c r="EN476" s="40"/>
      <c r="EO476" s="40"/>
      <c r="EP476" s="40"/>
      <c r="EQ476" s="40"/>
      <c r="ER476" s="40"/>
      <c r="ES476" s="40"/>
      <c r="ET476" s="40"/>
      <c r="EU476" s="40"/>
      <c r="EV476" s="40"/>
      <c r="EW476" s="40"/>
      <c r="EX476" s="40"/>
      <c r="EY476" s="40"/>
      <c r="EZ476" s="40"/>
      <c r="FA476" s="40"/>
      <c r="FB476" s="40"/>
      <c r="FC476" s="40"/>
      <c r="FD476" s="40"/>
      <c r="FE476" s="40"/>
      <c r="FF476" s="40"/>
      <c r="FG476" s="40"/>
      <c r="FH476" s="40"/>
      <c r="FI476" s="40"/>
      <c r="FJ476" s="40"/>
      <c r="FK476" s="40"/>
      <c r="FL476" s="40"/>
      <c r="FM476" s="40"/>
      <c r="FN476" s="40"/>
      <c r="FO476" s="40"/>
      <c r="FP476" s="40"/>
      <c r="FQ476" s="40"/>
      <c r="FR476" s="40"/>
      <c r="FS476" s="40"/>
      <c r="FT476" s="40"/>
      <c r="FU476" s="40"/>
      <c r="FV476" s="40"/>
      <c r="FW476" s="40"/>
      <c r="FX476" s="40"/>
      <c r="FY476" s="40"/>
      <c r="FZ476" s="40"/>
      <c r="GA476" s="40"/>
      <c r="GB476" s="40"/>
      <c r="GC476" s="40"/>
      <c r="GD476" s="40"/>
      <c r="GE476" s="40"/>
      <c r="GF476" s="40"/>
      <c r="GG476" s="40"/>
      <c r="GH476" s="40"/>
      <c r="GI476" s="40"/>
      <c r="GJ476" s="40"/>
      <c r="GK476" s="40"/>
      <c r="GL476" s="40"/>
      <c r="GM476" s="40"/>
      <c r="GN476" s="40"/>
      <c r="GO476" s="40"/>
      <c r="GP476" s="40"/>
      <c r="GQ476" s="40"/>
      <c r="GR476" s="40"/>
      <c r="GS476" s="40"/>
    </row>
    <row r="477" spans="1:201" x14ac:dyDescent="0.2">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c r="EB477" s="40"/>
      <c r="EC477" s="40"/>
      <c r="ED477" s="40"/>
      <c r="EE477" s="40"/>
      <c r="EF477" s="40"/>
      <c r="EG477" s="40"/>
      <c r="EH477" s="40"/>
      <c r="EI477" s="40"/>
      <c r="EJ477" s="40"/>
      <c r="EK477" s="40"/>
      <c r="EL477" s="40"/>
      <c r="EM477" s="40"/>
      <c r="EN477" s="40"/>
      <c r="EO477" s="40"/>
      <c r="EP477" s="40"/>
      <c r="EQ477" s="40"/>
      <c r="ER477" s="40"/>
      <c r="ES477" s="40"/>
      <c r="ET477" s="40"/>
      <c r="EU477" s="40"/>
      <c r="EV477" s="40"/>
      <c r="EW477" s="40"/>
      <c r="EX477" s="40"/>
      <c r="EY477" s="40"/>
      <c r="EZ477" s="40"/>
      <c r="FA477" s="40"/>
      <c r="FB477" s="40"/>
      <c r="FC477" s="40"/>
      <c r="FD477" s="40"/>
      <c r="FE477" s="40"/>
      <c r="FF477" s="40"/>
      <c r="FG477" s="40"/>
      <c r="FH477" s="40"/>
      <c r="FI477" s="40"/>
      <c r="FJ477" s="40"/>
      <c r="FK477" s="40"/>
      <c r="FL477" s="40"/>
      <c r="FM477" s="40"/>
      <c r="FN477" s="40"/>
      <c r="FO477" s="40"/>
      <c r="FP477" s="40"/>
      <c r="FQ477" s="40"/>
      <c r="FR477" s="40"/>
      <c r="FS477" s="40"/>
      <c r="FT477" s="40"/>
      <c r="FU477" s="40"/>
      <c r="FV477" s="40"/>
      <c r="FW477" s="40"/>
      <c r="FX477" s="40"/>
      <c r="FY477" s="40"/>
      <c r="FZ477" s="40"/>
      <c r="GA477" s="40"/>
      <c r="GB477" s="40"/>
      <c r="GC477" s="40"/>
      <c r="GD477" s="40"/>
      <c r="GE477" s="40"/>
      <c r="GF477" s="40"/>
      <c r="GG477" s="40"/>
      <c r="GH477" s="40"/>
      <c r="GI477" s="40"/>
      <c r="GJ477" s="40"/>
      <c r="GK477" s="40"/>
      <c r="GL477" s="40"/>
      <c r="GM477" s="40"/>
      <c r="GN477" s="40"/>
      <c r="GO477" s="40"/>
      <c r="GP477" s="40"/>
      <c r="GQ477" s="40"/>
      <c r="GR477" s="40"/>
      <c r="GS477" s="40"/>
    </row>
    <row r="478" spans="1:201" x14ac:dyDescent="0.2">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0"/>
      <c r="EU478" s="40"/>
      <c r="EV478" s="40"/>
      <c r="EW478" s="40"/>
      <c r="EX478" s="40"/>
      <c r="EY478" s="40"/>
      <c r="EZ478" s="40"/>
      <c r="FA478" s="40"/>
      <c r="FB478" s="40"/>
      <c r="FC478" s="40"/>
      <c r="FD478" s="40"/>
      <c r="FE478" s="40"/>
      <c r="FF478" s="40"/>
      <c r="FG478" s="40"/>
      <c r="FH478" s="40"/>
      <c r="FI478" s="40"/>
      <c r="FJ478" s="40"/>
      <c r="FK478" s="40"/>
      <c r="FL478" s="40"/>
      <c r="FM478" s="40"/>
      <c r="FN478" s="40"/>
      <c r="FO478" s="40"/>
      <c r="FP478" s="40"/>
      <c r="FQ478" s="40"/>
      <c r="FR478" s="40"/>
      <c r="FS478" s="40"/>
      <c r="FT478" s="40"/>
      <c r="FU478" s="40"/>
      <c r="FV478" s="40"/>
      <c r="FW478" s="40"/>
      <c r="FX478" s="40"/>
      <c r="FY478" s="40"/>
      <c r="FZ478" s="40"/>
      <c r="GA478" s="40"/>
      <c r="GB478" s="40"/>
      <c r="GC478" s="40"/>
      <c r="GD478" s="40"/>
      <c r="GE478" s="40"/>
      <c r="GF478" s="40"/>
      <c r="GG478" s="40"/>
      <c r="GH478" s="40"/>
      <c r="GI478" s="40"/>
      <c r="GJ478" s="40"/>
      <c r="GK478" s="40"/>
      <c r="GL478" s="40"/>
      <c r="GM478" s="40"/>
      <c r="GN478" s="40"/>
      <c r="GO478" s="40"/>
      <c r="GP478" s="40"/>
      <c r="GQ478" s="40"/>
      <c r="GR478" s="40"/>
      <c r="GS478" s="40"/>
    </row>
    <row r="479" spans="1:201" x14ac:dyDescent="0.2">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c r="EB479" s="40"/>
      <c r="EC479" s="40"/>
      <c r="ED479" s="40"/>
      <c r="EE479" s="40"/>
      <c r="EF479" s="40"/>
      <c r="EG479" s="40"/>
      <c r="EH479" s="40"/>
      <c r="EI479" s="40"/>
      <c r="EJ479" s="40"/>
      <c r="EK479" s="40"/>
      <c r="EL479" s="40"/>
      <c r="EM479" s="40"/>
      <c r="EN479" s="40"/>
      <c r="EO479" s="40"/>
      <c r="EP479" s="40"/>
      <c r="EQ479" s="40"/>
      <c r="ER479" s="40"/>
      <c r="ES479" s="40"/>
      <c r="ET479" s="40"/>
      <c r="EU479" s="40"/>
      <c r="EV479" s="40"/>
      <c r="EW479" s="40"/>
      <c r="EX479" s="40"/>
      <c r="EY479" s="40"/>
      <c r="EZ479" s="40"/>
      <c r="FA479" s="40"/>
      <c r="FB479" s="40"/>
      <c r="FC479" s="40"/>
      <c r="FD479" s="40"/>
      <c r="FE479" s="40"/>
      <c r="FF479" s="40"/>
      <c r="FG479" s="40"/>
      <c r="FH479" s="40"/>
      <c r="FI479" s="40"/>
      <c r="FJ479" s="40"/>
      <c r="FK479" s="40"/>
      <c r="FL479" s="40"/>
      <c r="FM479" s="40"/>
      <c r="FN479" s="40"/>
      <c r="FO479" s="40"/>
      <c r="FP479" s="40"/>
      <c r="FQ479" s="40"/>
      <c r="FR479" s="40"/>
      <c r="FS479" s="40"/>
      <c r="FT479" s="40"/>
      <c r="FU479" s="40"/>
      <c r="FV479" s="40"/>
      <c r="FW479" s="40"/>
      <c r="FX479" s="40"/>
      <c r="FY479" s="40"/>
      <c r="FZ479" s="40"/>
      <c r="GA479" s="40"/>
      <c r="GB479" s="40"/>
      <c r="GC479" s="40"/>
      <c r="GD479" s="40"/>
      <c r="GE479" s="40"/>
      <c r="GF479" s="40"/>
      <c r="GG479" s="40"/>
      <c r="GH479" s="40"/>
      <c r="GI479" s="40"/>
      <c r="GJ479" s="40"/>
      <c r="GK479" s="40"/>
      <c r="GL479" s="40"/>
      <c r="GM479" s="40"/>
      <c r="GN479" s="40"/>
      <c r="GO479" s="40"/>
      <c r="GP479" s="40"/>
      <c r="GQ479" s="40"/>
      <c r="GR479" s="40"/>
      <c r="GS479" s="40"/>
    </row>
    <row r="480" spans="1:201" x14ac:dyDescent="0.2">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c r="EB480" s="40"/>
      <c r="EC480" s="40"/>
      <c r="ED480" s="40"/>
      <c r="EE480" s="40"/>
      <c r="EF480" s="40"/>
      <c r="EG480" s="40"/>
      <c r="EH480" s="40"/>
      <c r="EI480" s="40"/>
      <c r="EJ480" s="40"/>
      <c r="EK480" s="40"/>
      <c r="EL480" s="40"/>
      <c r="EM480" s="40"/>
      <c r="EN480" s="40"/>
      <c r="EO480" s="40"/>
      <c r="EP480" s="40"/>
      <c r="EQ480" s="40"/>
      <c r="ER480" s="40"/>
      <c r="ES480" s="40"/>
      <c r="ET480" s="40"/>
      <c r="EU480" s="40"/>
      <c r="EV480" s="40"/>
      <c r="EW480" s="40"/>
      <c r="EX480" s="40"/>
      <c r="EY480" s="40"/>
      <c r="EZ480" s="40"/>
      <c r="FA480" s="40"/>
      <c r="FB480" s="40"/>
      <c r="FC480" s="40"/>
      <c r="FD480" s="40"/>
      <c r="FE480" s="40"/>
      <c r="FF480" s="40"/>
      <c r="FG480" s="40"/>
      <c r="FH480" s="40"/>
      <c r="FI480" s="40"/>
      <c r="FJ480" s="40"/>
      <c r="FK480" s="40"/>
      <c r="FL480" s="40"/>
      <c r="FM480" s="40"/>
      <c r="FN480" s="40"/>
      <c r="FO480" s="40"/>
      <c r="FP480" s="40"/>
      <c r="FQ480" s="40"/>
      <c r="FR480" s="40"/>
      <c r="FS480" s="40"/>
      <c r="FT480" s="40"/>
      <c r="FU480" s="40"/>
      <c r="FV480" s="40"/>
      <c r="FW480" s="40"/>
      <c r="FX480" s="40"/>
      <c r="FY480" s="40"/>
      <c r="FZ480" s="40"/>
      <c r="GA480" s="40"/>
      <c r="GB480" s="40"/>
      <c r="GC480" s="40"/>
      <c r="GD480" s="40"/>
      <c r="GE480" s="40"/>
      <c r="GF480" s="40"/>
      <c r="GG480" s="40"/>
      <c r="GH480" s="40"/>
      <c r="GI480" s="40"/>
      <c r="GJ480" s="40"/>
      <c r="GK480" s="40"/>
      <c r="GL480" s="40"/>
      <c r="GM480" s="40"/>
      <c r="GN480" s="40"/>
      <c r="GO480" s="40"/>
      <c r="GP480" s="40"/>
      <c r="GQ480" s="40"/>
      <c r="GR480" s="40"/>
      <c r="GS480" s="40"/>
    </row>
    <row r="481" spans="1:201" x14ac:dyDescent="0.2">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c r="EB481" s="40"/>
      <c r="EC481" s="40"/>
      <c r="ED481" s="40"/>
      <c r="EE481" s="40"/>
      <c r="EF481" s="40"/>
      <c r="EG481" s="40"/>
      <c r="EH481" s="40"/>
      <c r="EI481" s="40"/>
      <c r="EJ481" s="40"/>
      <c r="EK481" s="40"/>
      <c r="EL481" s="40"/>
      <c r="EM481" s="40"/>
      <c r="EN481" s="40"/>
      <c r="EO481" s="40"/>
      <c r="EP481" s="40"/>
      <c r="EQ481" s="40"/>
      <c r="ER481" s="40"/>
      <c r="ES481" s="40"/>
      <c r="ET481" s="40"/>
      <c r="EU481" s="40"/>
      <c r="EV481" s="40"/>
      <c r="EW481" s="40"/>
      <c r="EX481" s="40"/>
      <c r="EY481" s="40"/>
      <c r="EZ481" s="40"/>
      <c r="FA481" s="40"/>
      <c r="FB481" s="40"/>
      <c r="FC481" s="40"/>
      <c r="FD481" s="40"/>
      <c r="FE481" s="40"/>
      <c r="FF481" s="40"/>
      <c r="FG481" s="40"/>
      <c r="FH481" s="40"/>
      <c r="FI481" s="40"/>
      <c r="FJ481" s="40"/>
      <c r="FK481" s="40"/>
      <c r="FL481" s="40"/>
      <c r="FM481" s="40"/>
      <c r="FN481" s="40"/>
      <c r="FO481" s="40"/>
      <c r="FP481" s="40"/>
      <c r="FQ481" s="40"/>
      <c r="FR481" s="40"/>
      <c r="FS481" s="40"/>
      <c r="FT481" s="40"/>
      <c r="FU481" s="40"/>
      <c r="FV481" s="40"/>
      <c r="FW481" s="40"/>
      <c r="FX481" s="40"/>
      <c r="FY481" s="40"/>
      <c r="FZ481" s="40"/>
      <c r="GA481" s="40"/>
      <c r="GB481" s="40"/>
      <c r="GC481" s="40"/>
      <c r="GD481" s="40"/>
      <c r="GE481" s="40"/>
      <c r="GF481" s="40"/>
      <c r="GG481" s="40"/>
      <c r="GH481" s="40"/>
      <c r="GI481" s="40"/>
      <c r="GJ481" s="40"/>
      <c r="GK481" s="40"/>
      <c r="GL481" s="40"/>
      <c r="GM481" s="40"/>
      <c r="GN481" s="40"/>
      <c r="GO481" s="40"/>
      <c r="GP481" s="40"/>
      <c r="GQ481" s="40"/>
      <c r="GR481" s="40"/>
      <c r="GS481" s="40"/>
    </row>
    <row r="482" spans="1:201" x14ac:dyDescent="0.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c r="EB482" s="40"/>
      <c r="EC482" s="40"/>
      <c r="ED482" s="40"/>
      <c r="EE482" s="40"/>
      <c r="EF482" s="40"/>
      <c r="EG482" s="40"/>
      <c r="EH482" s="40"/>
      <c r="EI482" s="40"/>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40"/>
      <c r="FM482" s="40"/>
      <c r="FN482" s="40"/>
      <c r="FO482" s="40"/>
      <c r="FP482" s="40"/>
      <c r="FQ482" s="40"/>
      <c r="FR482" s="40"/>
      <c r="FS482" s="40"/>
      <c r="FT482" s="40"/>
      <c r="FU482" s="40"/>
      <c r="FV482" s="40"/>
      <c r="FW482" s="40"/>
      <c r="FX482" s="40"/>
      <c r="FY482" s="40"/>
      <c r="FZ482" s="40"/>
      <c r="GA482" s="40"/>
      <c r="GB482" s="40"/>
      <c r="GC482" s="40"/>
      <c r="GD482" s="40"/>
      <c r="GE482" s="40"/>
      <c r="GF482" s="40"/>
      <c r="GG482" s="40"/>
      <c r="GH482" s="40"/>
      <c r="GI482" s="40"/>
      <c r="GJ482" s="40"/>
      <c r="GK482" s="40"/>
      <c r="GL482" s="40"/>
      <c r="GM482" s="40"/>
      <c r="GN482" s="40"/>
      <c r="GO482" s="40"/>
      <c r="GP482" s="40"/>
      <c r="GQ482" s="40"/>
      <c r="GR482" s="40"/>
      <c r="GS482" s="40"/>
    </row>
    <row r="483" spans="1:201" x14ac:dyDescent="0.2">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c r="EB483" s="40"/>
      <c r="EC483" s="40"/>
      <c r="ED483" s="40"/>
      <c r="EE483" s="40"/>
      <c r="EF483" s="40"/>
      <c r="EG483" s="40"/>
      <c r="EH483" s="40"/>
      <c r="EI483" s="40"/>
      <c r="EJ483" s="40"/>
      <c r="EK483" s="40"/>
      <c r="EL483" s="40"/>
      <c r="EM483" s="40"/>
      <c r="EN483" s="40"/>
      <c r="EO483" s="40"/>
      <c r="EP483" s="40"/>
      <c r="EQ483" s="40"/>
      <c r="ER483" s="40"/>
      <c r="ES483" s="40"/>
      <c r="ET483" s="40"/>
      <c r="EU483" s="40"/>
      <c r="EV483" s="40"/>
      <c r="EW483" s="40"/>
      <c r="EX483" s="40"/>
      <c r="EY483" s="40"/>
      <c r="EZ483" s="40"/>
      <c r="FA483" s="40"/>
      <c r="FB483" s="40"/>
      <c r="FC483" s="40"/>
      <c r="FD483" s="40"/>
      <c r="FE483" s="40"/>
      <c r="FF483" s="40"/>
      <c r="FG483" s="40"/>
      <c r="FH483" s="40"/>
      <c r="FI483" s="40"/>
      <c r="FJ483" s="40"/>
      <c r="FK483" s="40"/>
      <c r="FL483" s="40"/>
      <c r="FM483" s="40"/>
      <c r="FN483" s="40"/>
      <c r="FO483" s="40"/>
      <c r="FP483" s="40"/>
      <c r="FQ483" s="40"/>
      <c r="FR483" s="40"/>
      <c r="FS483" s="40"/>
      <c r="FT483" s="40"/>
      <c r="FU483" s="40"/>
      <c r="FV483" s="40"/>
      <c r="FW483" s="40"/>
      <c r="FX483" s="40"/>
      <c r="FY483" s="40"/>
      <c r="FZ483" s="40"/>
      <c r="GA483" s="40"/>
      <c r="GB483" s="40"/>
      <c r="GC483" s="40"/>
      <c r="GD483" s="40"/>
      <c r="GE483" s="40"/>
      <c r="GF483" s="40"/>
      <c r="GG483" s="40"/>
      <c r="GH483" s="40"/>
      <c r="GI483" s="40"/>
      <c r="GJ483" s="40"/>
      <c r="GK483" s="40"/>
      <c r="GL483" s="40"/>
      <c r="GM483" s="40"/>
      <c r="GN483" s="40"/>
      <c r="GO483" s="40"/>
      <c r="GP483" s="40"/>
      <c r="GQ483" s="40"/>
      <c r="GR483" s="40"/>
      <c r="GS483" s="40"/>
    </row>
    <row r="484" spans="1:201" x14ac:dyDescent="0.2">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c r="EB484" s="40"/>
      <c r="EC484" s="40"/>
      <c r="ED484" s="40"/>
      <c r="EE484" s="40"/>
      <c r="EF484" s="40"/>
      <c r="EG484" s="40"/>
      <c r="EH484" s="40"/>
      <c r="EI484" s="40"/>
      <c r="EJ484" s="40"/>
      <c r="EK484" s="40"/>
      <c r="EL484" s="40"/>
      <c r="EM484" s="40"/>
      <c r="EN484" s="40"/>
      <c r="EO484" s="40"/>
      <c r="EP484" s="40"/>
      <c r="EQ484" s="40"/>
      <c r="ER484" s="40"/>
      <c r="ES484" s="40"/>
      <c r="ET484" s="40"/>
      <c r="EU484" s="40"/>
      <c r="EV484" s="40"/>
      <c r="EW484" s="40"/>
      <c r="EX484" s="40"/>
      <c r="EY484" s="40"/>
      <c r="EZ484" s="40"/>
      <c r="FA484" s="40"/>
      <c r="FB484" s="40"/>
      <c r="FC484" s="40"/>
      <c r="FD484" s="40"/>
      <c r="FE484" s="40"/>
      <c r="FF484" s="40"/>
      <c r="FG484" s="40"/>
      <c r="FH484" s="40"/>
      <c r="FI484" s="40"/>
      <c r="FJ484" s="40"/>
      <c r="FK484" s="40"/>
      <c r="FL484" s="40"/>
      <c r="FM484" s="40"/>
      <c r="FN484" s="40"/>
      <c r="FO484" s="40"/>
      <c r="FP484" s="40"/>
      <c r="FQ484" s="40"/>
      <c r="FR484" s="40"/>
      <c r="FS484" s="40"/>
      <c r="FT484" s="40"/>
      <c r="FU484" s="40"/>
      <c r="FV484" s="40"/>
      <c r="FW484" s="40"/>
      <c r="FX484" s="40"/>
      <c r="FY484" s="40"/>
      <c r="FZ484" s="40"/>
      <c r="GA484" s="40"/>
      <c r="GB484" s="40"/>
      <c r="GC484" s="40"/>
      <c r="GD484" s="40"/>
      <c r="GE484" s="40"/>
      <c r="GF484" s="40"/>
      <c r="GG484" s="40"/>
      <c r="GH484" s="40"/>
      <c r="GI484" s="40"/>
      <c r="GJ484" s="40"/>
      <c r="GK484" s="40"/>
      <c r="GL484" s="40"/>
      <c r="GM484" s="40"/>
      <c r="GN484" s="40"/>
      <c r="GO484" s="40"/>
      <c r="GP484" s="40"/>
      <c r="GQ484" s="40"/>
      <c r="GR484" s="40"/>
      <c r="GS484" s="40"/>
    </row>
    <row r="485" spans="1:201" x14ac:dyDescent="0.2">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row>
    <row r="486" spans="1:201" x14ac:dyDescent="0.2">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0"/>
      <c r="EU486" s="40"/>
      <c r="EV486" s="40"/>
      <c r="EW486" s="40"/>
      <c r="EX486" s="40"/>
      <c r="EY486" s="40"/>
      <c r="EZ486" s="40"/>
      <c r="FA486" s="40"/>
      <c r="FB486" s="40"/>
      <c r="FC486" s="40"/>
      <c r="FD486" s="40"/>
      <c r="FE486" s="40"/>
      <c r="FF486" s="40"/>
      <c r="FG486" s="40"/>
      <c r="FH486" s="40"/>
      <c r="FI486" s="40"/>
      <c r="FJ486" s="40"/>
      <c r="FK486" s="40"/>
      <c r="FL486" s="40"/>
      <c r="FM486" s="40"/>
      <c r="FN486" s="40"/>
      <c r="FO486" s="40"/>
      <c r="FP486" s="40"/>
      <c r="FQ486" s="40"/>
      <c r="FR486" s="40"/>
      <c r="FS486" s="40"/>
      <c r="FT486" s="40"/>
      <c r="FU486" s="40"/>
      <c r="FV486" s="40"/>
      <c r="FW486" s="40"/>
      <c r="FX486" s="40"/>
      <c r="FY486" s="40"/>
      <c r="FZ486" s="40"/>
      <c r="GA486" s="40"/>
      <c r="GB486" s="40"/>
      <c r="GC486" s="40"/>
      <c r="GD486" s="40"/>
      <c r="GE486" s="40"/>
      <c r="GF486" s="40"/>
      <c r="GG486" s="40"/>
      <c r="GH486" s="40"/>
      <c r="GI486" s="40"/>
      <c r="GJ486" s="40"/>
      <c r="GK486" s="40"/>
      <c r="GL486" s="40"/>
      <c r="GM486" s="40"/>
      <c r="GN486" s="40"/>
      <c r="GO486" s="40"/>
      <c r="GP486" s="40"/>
      <c r="GQ486" s="40"/>
      <c r="GR486" s="40"/>
      <c r="GS486" s="40"/>
    </row>
    <row r="487" spans="1:201" x14ac:dyDescent="0.2">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c r="EB487" s="40"/>
      <c r="EC487" s="40"/>
      <c r="ED487" s="40"/>
      <c r="EE487" s="40"/>
      <c r="EF487" s="40"/>
      <c r="EG487" s="40"/>
      <c r="EH487" s="40"/>
      <c r="EI487" s="40"/>
      <c r="EJ487" s="40"/>
      <c r="EK487" s="40"/>
      <c r="EL487" s="40"/>
      <c r="EM487" s="40"/>
      <c r="EN487" s="40"/>
      <c r="EO487" s="40"/>
      <c r="EP487" s="40"/>
      <c r="EQ487" s="40"/>
      <c r="ER487" s="40"/>
      <c r="ES487" s="40"/>
      <c r="ET487" s="40"/>
      <c r="EU487" s="40"/>
      <c r="EV487" s="40"/>
      <c r="EW487" s="40"/>
      <c r="EX487" s="40"/>
      <c r="EY487" s="40"/>
      <c r="EZ487" s="40"/>
      <c r="FA487" s="40"/>
      <c r="FB487" s="40"/>
      <c r="FC487" s="40"/>
      <c r="FD487" s="40"/>
      <c r="FE487" s="40"/>
      <c r="FF487" s="40"/>
      <c r="FG487" s="40"/>
      <c r="FH487" s="40"/>
      <c r="FI487" s="40"/>
      <c r="FJ487" s="40"/>
      <c r="FK487" s="40"/>
      <c r="FL487" s="40"/>
      <c r="FM487" s="40"/>
      <c r="FN487" s="40"/>
      <c r="FO487" s="40"/>
      <c r="FP487" s="40"/>
      <c r="FQ487" s="40"/>
      <c r="FR487" s="40"/>
      <c r="FS487" s="40"/>
      <c r="FT487" s="40"/>
      <c r="FU487" s="40"/>
      <c r="FV487" s="40"/>
      <c r="FW487" s="40"/>
      <c r="FX487" s="40"/>
      <c r="FY487" s="40"/>
      <c r="FZ487" s="40"/>
      <c r="GA487" s="40"/>
      <c r="GB487" s="40"/>
      <c r="GC487" s="40"/>
      <c r="GD487" s="40"/>
      <c r="GE487" s="40"/>
      <c r="GF487" s="40"/>
      <c r="GG487" s="40"/>
      <c r="GH487" s="40"/>
      <c r="GI487" s="40"/>
      <c r="GJ487" s="40"/>
      <c r="GK487" s="40"/>
      <c r="GL487" s="40"/>
      <c r="GM487" s="40"/>
      <c r="GN487" s="40"/>
      <c r="GO487" s="40"/>
      <c r="GP487" s="40"/>
      <c r="GQ487" s="40"/>
      <c r="GR487" s="40"/>
      <c r="GS487" s="40"/>
    </row>
    <row r="488" spans="1:201" x14ac:dyDescent="0.2">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c r="EH488" s="40"/>
      <c r="EI488" s="40"/>
      <c r="EJ488" s="40"/>
      <c r="EK488" s="40"/>
      <c r="EL488" s="40"/>
      <c r="EM488" s="40"/>
      <c r="EN488" s="40"/>
      <c r="EO488" s="40"/>
      <c r="EP488" s="40"/>
      <c r="EQ488" s="40"/>
      <c r="ER488" s="40"/>
      <c r="ES488" s="40"/>
      <c r="ET488" s="40"/>
      <c r="EU488" s="40"/>
      <c r="EV488" s="40"/>
      <c r="EW488" s="40"/>
      <c r="EX488" s="40"/>
      <c r="EY488" s="40"/>
      <c r="EZ488" s="40"/>
      <c r="FA488" s="40"/>
      <c r="FB488" s="40"/>
      <c r="FC488" s="40"/>
      <c r="FD488" s="40"/>
      <c r="FE488" s="40"/>
      <c r="FF488" s="40"/>
      <c r="FG488" s="40"/>
      <c r="FH488" s="40"/>
      <c r="FI488" s="40"/>
      <c r="FJ488" s="40"/>
      <c r="FK488" s="40"/>
      <c r="FL488" s="40"/>
      <c r="FM488" s="40"/>
      <c r="FN488" s="40"/>
      <c r="FO488" s="40"/>
      <c r="FP488" s="40"/>
      <c r="FQ488" s="40"/>
      <c r="FR488" s="40"/>
      <c r="FS488" s="40"/>
      <c r="FT488" s="40"/>
      <c r="FU488" s="40"/>
      <c r="FV488" s="40"/>
      <c r="FW488" s="40"/>
      <c r="FX488" s="40"/>
      <c r="FY488" s="40"/>
      <c r="FZ488" s="40"/>
      <c r="GA488" s="40"/>
      <c r="GB488" s="40"/>
      <c r="GC488" s="40"/>
      <c r="GD488" s="40"/>
      <c r="GE488" s="40"/>
      <c r="GF488" s="40"/>
      <c r="GG488" s="40"/>
      <c r="GH488" s="40"/>
      <c r="GI488" s="40"/>
      <c r="GJ488" s="40"/>
      <c r="GK488" s="40"/>
      <c r="GL488" s="40"/>
      <c r="GM488" s="40"/>
      <c r="GN488" s="40"/>
      <c r="GO488" s="40"/>
      <c r="GP488" s="40"/>
      <c r="GQ488" s="40"/>
      <c r="GR488" s="40"/>
      <c r="GS488" s="40"/>
    </row>
    <row r="489" spans="1:201" x14ac:dyDescent="0.2">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c r="FM489" s="40"/>
      <c r="FN489" s="40"/>
      <c r="FO489" s="40"/>
      <c r="FP489" s="40"/>
      <c r="FQ489" s="40"/>
      <c r="FR489" s="40"/>
      <c r="FS489" s="40"/>
      <c r="FT489" s="40"/>
      <c r="FU489" s="40"/>
      <c r="FV489" s="40"/>
      <c r="FW489" s="40"/>
      <c r="FX489" s="40"/>
      <c r="FY489" s="40"/>
      <c r="FZ489" s="40"/>
      <c r="GA489" s="40"/>
      <c r="GB489" s="40"/>
      <c r="GC489" s="40"/>
      <c r="GD489" s="40"/>
      <c r="GE489" s="40"/>
      <c r="GF489" s="40"/>
      <c r="GG489" s="40"/>
      <c r="GH489" s="40"/>
      <c r="GI489" s="40"/>
      <c r="GJ489" s="40"/>
      <c r="GK489" s="40"/>
      <c r="GL489" s="40"/>
      <c r="GM489" s="40"/>
      <c r="GN489" s="40"/>
      <c r="GO489" s="40"/>
      <c r="GP489" s="40"/>
      <c r="GQ489" s="40"/>
      <c r="GR489" s="40"/>
      <c r="GS489" s="40"/>
    </row>
    <row r="490" spans="1:201" x14ac:dyDescent="0.2">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c r="EH490" s="40"/>
      <c r="EI490" s="40"/>
      <c r="EJ490" s="40"/>
      <c r="EK490" s="40"/>
      <c r="EL490" s="40"/>
      <c r="EM490" s="40"/>
      <c r="EN490" s="40"/>
      <c r="EO490" s="40"/>
      <c r="EP490" s="40"/>
      <c r="EQ490" s="40"/>
      <c r="ER490" s="40"/>
      <c r="ES490" s="40"/>
      <c r="ET490" s="40"/>
      <c r="EU490" s="40"/>
      <c r="EV490" s="40"/>
      <c r="EW490" s="40"/>
      <c r="EX490" s="40"/>
      <c r="EY490" s="40"/>
      <c r="EZ490" s="40"/>
      <c r="FA490" s="40"/>
      <c r="FB490" s="40"/>
      <c r="FC490" s="40"/>
      <c r="FD490" s="40"/>
      <c r="FE490" s="40"/>
      <c r="FF490" s="40"/>
      <c r="FG490" s="40"/>
      <c r="FH490" s="40"/>
      <c r="FI490" s="40"/>
      <c r="FJ490" s="40"/>
      <c r="FK490" s="40"/>
      <c r="FL490" s="40"/>
      <c r="FM490" s="40"/>
      <c r="FN490" s="40"/>
      <c r="FO490" s="40"/>
      <c r="FP490" s="40"/>
      <c r="FQ490" s="40"/>
      <c r="FR490" s="40"/>
      <c r="FS490" s="40"/>
      <c r="FT490" s="40"/>
      <c r="FU490" s="40"/>
      <c r="FV490" s="40"/>
      <c r="FW490" s="40"/>
      <c r="FX490" s="40"/>
      <c r="FY490" s="40"/>
      <c r="FZ490" s="40"/>
      <c r="GA490" s="40"/>
      <c r="GB490" s="40"/>
      <c r="GC490" s="40"/>
      <c r="GD490" s="40"/>
      <c r="GE490" s="40"/>
      <c r="GF490" s="40"/>
      <c r="GG490" s="40"/>
      <c r="GH490" s="40"/>
      <c r="GI490" s="40"/>
      <c r="GJ490" s="40"/>
      <c r="GK490" s="40"/>
      <c r="GL490" s="40"/>
      <c r="GM490" s="40"/>
      <c r="GN490" s="40"/>
      <c r="GO490" s="40"/>
      <c r="GP490" s="40"/>
      <c r="GQ490" s="40"/>
      <c r="GR490" s="40"/>
      <c r="GS490" s="40"/>
    </row>
    <row r="491" spans="1:20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c r="FM491" s="40"/>
      <c r="FN491" s="40"/>
      <c r="FO491" s="40"/>
      <c r="FP491" s="40"/>
      <c r="FQ491" s="40"/>
      <c r="FR491" s="40"/>
      <c r="FS491" s="40"/>
      <c r="FT491" s="40"/>
      <c r="FU491" s="40"/>
      <c r="FV491" s="40"/>
      <c r="FW491" s="40"/>
      <c r="FX491" s="40"/>
      <c r="FY491" s="40"/>
      <c r="FZ491" s="40"/>
      <c r="GA491" s="40"/>
      <c r="GB491" s="40"/>
      <c r="GC491" s="40"/>
      <c r="GD491" s="40"/>
      <c r="GE491" s="40"/>
      <c r="GF491" s="40"/>
      <c r="GG491" s="40"/>
      <c r="GH491" s="40"/>
      <c r="GI491" s="40"/>
      <c r="GJ491" s="40"/>
      <c r="GK491" s="40"/>
      <c r="GL491" s="40"/>
      <c r="GM491" s="40"/>
      <c r="GN491" s="40"/>
      <c r="GO491" s="40"/>
      <c r="GP491" s="40"/>
      <c r="GQ491" s="40"/>
      <c r="GR491" s="40"/>
      <c r="GS491" s="40"/>
    </row>
    <row r="492" spans="1:201" x14ac:dyDescent="0.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c r="FM492" s="40"/>
      <c r="FN492" s="40"/>
      <c r="FO492" s="40"/>
      <c r="FP492" s="40"/>
      <c r="FQ492" s="40"/>
      <c r="FR492" s="40"/>
      <c r="FS492" s="40"/>
      <c r="FT492" s="40"/>
      <c r="FU492" s="40"/>
      <c r="FV492" s="40"/>
      <c r="FW492" s="40"/>
      <c r="FX492" s="40"/>
      <c r="FY492" s="40"/>
      <c r="FZ492" s="40"/>
      <c r="GA492" s="40"/>
      <c r="GB492" s="40"/>
      <c r="GC492" s="40"/>
      <c r="GD492" s="40"/>
      <c r="GE492" s="40"/>
      <c r="GF492" s="40"/>
      <c r="GG492" s="40"/>
      <c r="GH492" s="40"/>
      <c r="GI492" s="40"/>
      <c r="GJ492" s="40"/>
      <c r="GK492" s="40"/>
      <c r="GL492" s="40"/>
      <c r="GM492" s="40"/>
      <c r="GN492" s="40"/>
      <c r="GO492" s="40"/>
      <c r="GP492" s="40"/>
      <c r="GQ492" s="40"/>
      <c r="GR492" s="40"/>
      <c r="GS492" s="40"/>
    </row>
    <row r="493" spans="1:201" x14ac:dyDescent="0.2">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c r="FL493" s="40"/>
      <c r="FM493" s="40"/>
      <c r="FN493" s="40"/>
      <c r="FO493" s="40"/>
      <c r="FP493" s="40"/>
      <c r="FQ493" s="40"/>
      <c r="FR493" s="40"/>
      <c r="FS493" s="40"/>
      <c r="FT493" s="40"/>
      <c r="FU493" s="40"/>
      <c r="FV493" s="40"/>
      <c r="FW493" s="40"/>
      <c r="FX493" s="40"/>
      <c r="FY493" s="40"/>
      <c r="FZ493" s="40"/>
      <c r="GA493" s="40"/>
      <c r="GB493" s="40"/>
      <c r="GC493" s="40"/>
      <c r="GD493" s="40"/>
      <c r="GE493" s="40"/>
      <c r="GF493" s="40"/>
      <c r="GG493" s="40"/>
      <c r="GH493" s="40"/>
      <c r="GI493" s="40"/>
      <c r="GJ493" s="40"/>
      <c r="GK493" s="40"/>
      <c r="GL493" s="40"/>
      <c r="GM493" s="40"/>
      <c r="GN493" s="40"/>
      <c r="GO493" s="40"/>
      <c r="GP493" s="40"/>
      <c r="GQ493" s="40"/>
      <c r="GR493" s="40"/>
      <c r="GS493" s="40"/>
    </row>
    <row r="494" spans="1:201" x14ac:dyDescent="0.2">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0"/>
      <c r="EU494" s="40"/>
      <c r="EV494" s="40"/>
      <c r="EW494" s="40"/>
      <c r="EX494" s="40"/>
      <c r="EY494" s="40"/>
      <c r="EZ494" s="40"/>
      <c r="FA494" s="40"/>
      <c r="FB494" s="40"/>
      <c r="FC494" s="40"/>
      <c r="FD494" s="40"/>
      <c r="FE494" s="40"/>
      <c r="FF494" s="40"/>
      <c r="FG494" s="40"/>
      <c r="FH494" s="40"/>
      <c r="FI494" s="40"/>
      <c r="FJ494" s="40"/>
      <c r="FK494" s="40"/>
      <c r="FL494" s="40"/>
      <c r="FM494" s="40"/>
      <c r="FN494" s="40"/>
      <c r="FO494" s="40"/>
      <c r="FP494" s="40"/>
      <c r="FQ494" s="40"/>
      <c r="FR494" s="40"/>
      <c r="FS494" s="40"/>
      <c r="FT494" s="40"/>
      <c r="FU494" s="40"/>
      <c r="FV494" s="40"/>
      <c r="FW494" s="40"/>
      <c r="FX494" s="40"/>
      <c r="FY494" s="40"/>
      <c r="FZ494" s="40"/>
      <c r="GA494" s="40"/>
      <c r="GB494" s="40"/>
      <c r="GC494" s="40"/>
      <c r="GD494" s="40"/>
      <c r="GE494" s="40"/>
      <c r="GF494" s="40"/>
      <c r="GG494" s="40"/>
      <c r="GH494" s="40"/>
      <c r="GI494" s="40"/>
      <c r="GJ494" s="40"/>
      <c r="GK494" s="40"/>
      <c r="GL494" s="40"/>
      <c r="GM494" s="40"/>
      <c r="GN494" s="40"/>
      <c r="GO494" s="40"/>
      <c r="GP494" s="40"/>
      <c r="GQ494" s="40"/>
      <c r="GR494" s="40"/>
      <c r="GS494" s="40"/>
    </row>
    <row r="495" spans="1:201" x14ac:dyDescent="0.2">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c r="EH495" s="40"/>
      <c r="EI495" s="40"/>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40"/>
      <c r="FM495" s="40"/>
      <c r="FN495" s="40"/>
      <c r="FO495" s="40"/>
      <c r="FP495" s="40"/>
      <c r="FQ495" s="40"/>
      <c r="FR495" s="40"/>
      <c r="FS495" s="40"/>
      <c r="FT495" s="40"/>
      <c r="FU495" s="40"/>
      <c r="FV495" s="40"/>
      <c r="FW495" s="40"/>
      <c r="FX495" s="40"/>
      <c r="FY495" s="40"/>
      <c r="FZ495" s="40"/>
      <c r="GA495" s="40"/>
      <c r="GB495" s="40"/>
      <c r="GC495" s="40"/>
      <c r="GD495" s="40"/>
      <c r="GE495" s="40"/>
      <c r="GF495" s="40"/>
      <c r="GG495" s="40"/>
      <c r="GH495" s="40"/>
      <c r="GI495" s="40"/>
      <c r="GJ495" s="40"/>
      <c r="GK495" s="40"/>
      <c r="GL495" s="40"/>
      <c r="GM495" s="40"/>
      <c r="GN495" s="40"/>
      <c r="GO495" s="40"/>
      <c r="GP495" s="40"/>
      <c r="GQ495" s="40"/>
      <c r="GR495" s="40"/>
      <c r="GS495" s="40"/>
    </row>
    <row r="496" spans="1:201" x14ac:dyDescent="0.2">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row>
    <row r="497" spans="1:201" x14ac:dyDescent="0.2">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c r="EH497" s="40"/>
      <c r="EI497" s="40"/>
      <c r="EJ497" s="40"/>
      <c r="EK497" s="40"/>
      <c r="EL497" s="40"/>
      <c r="EM497" s="40"/>
      <c r="EN497" s="40"/>
      <c r="EO497" s="40"/>
      <c r="EP497" s="40"/>
      <c r="EQ497" s="40"/>
      <c r="ER497" s="40"/>
      <c r="ES497" s="40"/>
      <c r="ET497" s="40"/>
      <c r="EU497" s="40"/>
      <c r="EV497" s="40"/>
      <c r="EW497" s="40"/>
      <c r="EX497" s="40"/>
      <c r="EY497" s="40"/>
      <c r="EZ497" s="40"/>
      <c r="FA497" s="40"/>
      <c r="FB497" s="40"/>
      <c r="FC497" s="40"/>
      <c r="FD497" s="40"/>
      <c r="FE497" s="40"/>
      <c r="FF497" s="40"/>
      <c r="FG497" s="40"/>
      <c r="FH497" s="40"/>
      <c r="FI497" s="40"/>
      <c r="FJ497" s="40"/>
      <c r="FK497" s="40"/>
      <c r="FL497" s="40"/>
      <c r="FM497" s="40"/>
      <c r="FN497" s="40"/>
      <c r="FO497" s="40"/>
      <c r="FP497" s="40"/>
      <c r="FQ497" s="40"/>
      <c r="FR497" s="40"/>
      <c r="FS497" s="40"/>
      <c r="FT497" s="40"/>
      <c r="FU497" s="40"/>
      <c r="FV497" s="40"/>
      <c r="FW497" s="40"/>
      <c r="FX497" s="40"/>
      <c r="FY497" s="40"/>
      <c r="FZ497" s="40"/>
      <c r="GA497" s="40"/>
      <c r="GB497" s="40"/>
      <c r="GC497" s="40"/>
      <c r="GD497" s="40"/>
      <c r="GE497" s="40"/>
      <c r="GF497" s="40"/>
      <c r="GG497" s="40"/>
      <c r="GH497" s="40"/>
      <c r="GI497" s="40"/>
      <c r="GJ497" s="40"/>
      <c r="GK497" s="40"/>
      <c r="GL497" s="40"/>
      <c r="GM497" s="40"/>
      <c r="GN497" s="40"/>
      <c r="GO497" s="40"/>
      <c r="GP497" s="40"/>
      <c r="GQ497" s="40"/>
      <c r="GR497" s="40"/>
      <c r="GS497" s="40"/>
    </row>
    <row r="498" spans="1:201" x14ac:dyDescent="0.2">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c r="EH498" s="40"/>
      <c r="EI498" s="40"/>
      <c r="EJ498" s="40"/>
      <c r="EK498" s="40"/>
      <c r="EL498" s="40"/>
      <c r="EM498" s="40"/>
      <c r="EN498" s="40"/>
      <c r="EO498" s="40"/>
      <c r="EP498" s="40"/>
      <c r="EQ498" s="40"/>
      <c r="ER498" s="40"/>
      <c r="ES498" s="40"/>
      <c r="ET498" s="40"/>
      <c r="EU498" s="40"/>
      <c r="EV498" s="40"/>
      <c r="EW498" s="40"/>
      <c r="EX498" s="40"/>
      <c r="EY498" s="40"/>
      <c r="EZ498" s="40"/>
      <c r="FA498" s="40"/>
      <c r="FB498" s="40"/>
      <c r="FC498" s="40"/>
      <c r="FD498" s="40"/>
      <c r="FE498" s="40"/>
      <c r="FF498" s="40"/>
      <c r="FG498" s="40"/>
      <c r="FH498" s="40"/>
      <c r="FI498" s="40"/>
      <c r="FJ498" s="40"/>
      <c r="FK498" s="40"/>
      <c r="FL498" s="40"/>
      <c r="FM498" s="40"/>
      <c r="FN498" s="40"/>
      <c r="FO498" s="40"/>
      <c r="FP498" s="40"/>
      <c r="FQ498" s="40"/>
      <c r="FR498" s="40"/>
      <c r="FS498" s="40"/>
      <c r="FT498" s="40"/>
      <c r="FU498" s="40"/>
      <c r="FV498" s="40"/>
      <c r="FW498" s="40"/>
      <c r="FX498" s="40"/>
      <c r="FY498" s="40"/>
      <c r="FZ498" s="40"/>
      <c r="GA498" s="40"/>
      <c r="GB498" s="40"/>
      <c r="GC498" s="40"/>
      <c r="GD498" s="40"/>
      <c r="GE498" s="40"/>
      <c r="GF498" s="40"/>
      <c r="GG498" s="40"/>
      <c r="GH498" s="40"/>
      <c r="GI498" s="40"/>
      <c r="GJ498" s="40"/>
      <c r="GK498" s="40"/>
      <c r="GL498" s="40"/>
      <c r="GM498" s="40"/>
      <c r="GN498" s="40"/>
      <c r="GO498" s="40"/>
      <c r="GP498" s="40"/>
      <c r="GQ498" s="40"/>
      <c r="GR498" s="40"/>
      <c r="GS498" s="40"/>
    </row>
    <row r="499" spans="1:201" x14ac:dyDescent="0.2">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c r="EH499" s="40"/>
      <c r="EI499" s="40"/>
      <c r="EJ499" s="40"/>
      <c r="EK499" s="40"/>
      <c r="EL499" s="40"/>
      <c r="EM499" s="40"/>
      <c r="EN499" s="40"/>
      <c r="EO499" s="40"/>
      <c r="EP499" s="40"/>
      <c r="EQ499" s="40"/>
      <c r="ER499" s="40"/>
      <c r="ES499" s="40"/>
      <c r="ET499" s="40"/>
      <c r="EU499" s="40"/>
      <c r="EV499" s="40"/>
      <c r="EW499" s="40"/>
      <c r="EX499" s="40"/>
      <c r="EY499" s="40"/>
      <c r="EZ499" s="40"/>
      <c r="FA499" s="40"/>
      <c r="FB499" s="40"/>
      <c r="FC499" s="40"/>
      <c r="FD499" s="40"/>
      <c r="FE499" s="40"/>
      <c r="FF499" s="40"/>
      <c r="FG499" s="40"/>
      <c r="FH499" s="40"/>
      <c r="FI499" s="40"/>
      <c r="FJ499" s="40"/>
      <c r="FK499" s="40"/>
      <c r="FL499" s="40"/>
      <c r="FM499" s="40"/>
      <c r="FN499" s="40"/>
      <c r="FO499" s="40"/>
      <c r="FP499" s="40"/>
      <c r="FQ499" s="40"/>
      <c r="FR499" s="40"/>
      <c r="FS499" s="40"/>
      <c r="FT499" s="40"/>
      <c r="FU499" s="40"/>
      <c r="FV499" s="40"/>
      <c r="FW499" s="40"/>
      <c r="FX499" s="40"/>
      <c r="FY499" s="40"/>
      <c r="FZ499" s="40"/>
      <c r="GA499" s="40"/>
      <c r="GB499" s="40"/>
      <c r="GC499" s="40"/>
      <c r="GD499" s="40"/>
      <c r="GE499" s="40"/>
      <c r="GF499" s="40"/>
      <c r="GG499" s="40"/>
      <c r="GH499" s="40"/>
      <c r="GI499" s="40"/>
      <c r="GJ499" s="40"/>
      <c r="GK499" s="40"/>
      <c r="GL499" s="40"/>
      <c r="GM499" s="40"/>
      <c r="GN499" s="40"/>
      <c r="GO499" s="40"/>
      <c r="GP499" s="40"/>
      <c r="GQ499" s="40"/>
      <c r="GR499" s="40"/>
      <c r="GS499" s="40"/>
    </row>
    <row r="500" spans="1:201" x14ac:dyDescent="0.2">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c r="EH500" s="40"/>
      <c r="EI500" s="40"/>
      <c r="EJ500" s="40"/>
      <c r="EK500" s="40"/>
      <c r="EL500" s="40"/>
      <c r="EM500" s="40"/>
      <c r="EN500" s="40"/>
      <c r="EO500" s="40"/>
      <c r="EP500" s="40"/>
      <c r="EQ500" s="40"/>
      <c r="ER500" s="40"/>
      <c r="ES500" s="40"/>
      <c r="ET500" s="40"/>
      <c r="EU500" s="40"/>
      <c r="EV500" s="40"/>
      <c r="EW500" s="40"/>
      <c r="EX500" s="40"/>
      <c r="EY500" s="40"/>
      <c r="EZ500" s="40"/>
      <c r="FA500" s="40"/>
      <c r="FB500" s="40"/>
      <c r="FC500" s="40"/>
      <c r="FD500" s="40"/>
      <c r="FE500" s="40"/>
      <c r="FF500" s="40"/>
      <c r="FG500" s="40"/>
      <c r="FH500" s="40"/>
      <c r="FI500" s="40"/>
      <c r="FJ500" s="40"/>
      <c r="FK500" s="40"/>
      <c r="FL500" s="40"/>
      <c r="FM500" s="40"/>
      <c r="FN500" s="40"/>
      <c r="FO500" s="40"/>
      <c r="FP500" s="40"/>
      <c r="FQ500" s="40"/>
      <c r="FR500" s="40"/>
      <c r="FS500" s="40"/>
      <c r="FT500" s="40"/>
      <c r="FU500" s="40"/>
      <c r="FV500" s="40"/>
      <c r="FW500" s="40"/>
      <c r="FX500" s="40"/>
      <c r="FY500" s="40"/>
      <c r="FZ500" s="40"/>
      <c r="GA500" s="40"/>
      <c r="GB500" s="40"/>
      <c r="GC500" s="40"/>
      <c r="GD500" s="40"/>
      <c r="GE500" s="40"/>
      <c r="GF500" s="40"/>
      <c r="GG500" s="40"/>
      <c r="GH500" s="40"/>
      <c r="GI500" s="40"/>
      <c r="GJ500" s="40"/>
      <c r="GK500" s="40"/>
      <c r="GL500" s="40"/>
      <c r="GM500" s="40"/>
      <c r="GN500" s="40"/>
      <c r="GO500" s="40"/>
      <c r="GP500" s="40"/>
      <c r="GQ500" s="40"/>
      <c r="GR500" s="40"/>
      <c r="GS500" s="40"/>
    </row>
    <row r="501" spans="1:201" x14ac:dyDescent="0.2">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c r="EH501" s="40"/>
      <c r="EI501" s="40"/>
      <c r="EJ501" s="40"/>
      <c r="EK501" s="40"/>
      <c r="EL501" s="40"/>
      <c r="EM501" s="40"/>
      <c r="EN501" s="40"/>
      <c r="EO501" s="40"/>
      <c r="EP501" s="40"/>
      <c r="EQ501" s="40"/>
      <c r="ER501" s="40"/>
      <c r="ES501" s="40"/>
      <c r="ET501" s="40"/>
      <c r="EU501" s="40"/>
      <c r="EV501" s="40"/>
      <c r="EW501" s="40"/>
      <c r="EX501" s="40"/>
      <c r="EY501" s="40"/>
      <c r="EZ501" s="40"/>
      <c r="FA501" s="40"/>
      <c r="FB501" s="40"/>
      <c r="FC501" s="40"/>
      <c r="FD501" s="40"/>
      <c r="FE501" s="40"/>
      <c r="FF501" s="40"/>
      <c r="FG501" s="40"/>
      <c r="FH501" s="40"/>
      <c r="FI501" s="40"/>
      <c r="FJ501" s="40"/>
      <c r="FK501" s="40"/>
      <c r="FL501" s="40"/>
      <c r="FM501" s="40"/>
      <c r="FN501" s="40"/>
      <c r="FO501" s="40"/>
      <c r="FP501" s="40"/>
      <c r="FQ501" s="40"/>
      <c r="FR501" s="40"/>
      <c r="FS501" s="40"/>
      <c r="FT501" s="40"/>
      <c r="FU501" s="40"/>
      <c r="FV501" s="40"/>
      <c r="FW501" s="40"/>
      <c r="FX501" s="40"/>
      <c r="FY501" s="40"/>
      <c r="FZ501" s="40"/>
      <c r="GA501" s="40"/>
      <c r="GB501" s="40"/>
      <c r="GC501" s="40"/>
      <c r="GD501" s="40"/>
      <c r="GE501" s="40"/>
      <c r="GF501" s="40"/>
      <c r="GG501" s="40"/>
      <c r="GH501" s="40"/>
      <c r="GI501" s="40"/>
      <c r="GJ501" s="40"/>
      <c r="GK501" s="40"/>
      <c r="GL501" s="40"/>
      <c r="GM501" s="40"/>
      <c r="GN501" s="40"/>
      <c r="GO501" s="40"/>
      <c r="GP501" s="40"/>
      <c r="GQ501" s="40"/>
      <c r="GR501" s="40"/>
      <c r="GS501" s="40"/>
    </row>
    <row r="502" spans="1:201" x14ac:dyDescent="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c r="EH502" s="40"/>
      <c r="EI502" s="40"/>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40"/>
      <c r="FM502" s="40"/>
      <c r="FN502" s="40"/>
      <c r="FO502" s="40"/>
      <c r="FP502" s="40"/>
      <c r="FQ502" s="40"/>
      <c r="FR502" s="40"/>
      <c r="FS502" s="40"/>
      <c r="FT502" s="40"/>
      <c r="FU502" s="40"/>
      <c r="FV502" s="40"/>
      <c r="FW502" s="40"/>
      <c r="FX502" s="40"/>
      <c r="FY502" s="40"/>
      <c r="FZ502" s="40"/>
      <c r="GA502" s="40"/>
      <c r="GB502" s="40"/>
      <c r="GC502" s="40"/>
      <c r="GD502" s="40"/>
      <c r="GE502" s="40"/>
      <c r="GF502" s="40"/>
      <c r="GG502" s="40"/>
      <c r="GH502" s="40"/>
      <c r="GI502" s="40"/>
      <c r="GJ502" s="40"/>
      <c r="GK502" s="40"/>
      <c r="GL502" s="40"/>
      <c r="GM502" s="40"/>
      <c r="GN502" s="40"/>
      <c r="GO502" s="40"/>
      <c r="GP502" s="40"/>
      <c r="GQ502" s="40"/>
      <c r="GR502" s="40"/>
      <c r="GS502" s="40"/>
    </row>
    <row r="503" spans="1:201" x14ac:dyDescent="0.2">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c r="FM503" s="40"/>
      <c r="FN503" s="40"/>
      <c r="FO503" s="40"/>
      <c r="FP503" s="40"/>
      <c r="FQ503" s="40"/>
      <c r="FR503" s="40"/>
      <c r="FS503" s="40"/>
      <c r="FT503" s="40"/>
      <c r="FU503" s="40"/>
      <c r="FV503" s="40"/>
      <c r="FW503" s="40"/>
      <c r="FX503" s="40"/>
      <c r="FY503" s="40"/>
      <c r="FZ503" s="40"/>
      <c r="GA503" s="40"/>
      <c r="GB503" s="40"/>
      <c r="GC503" s="40"/>
      <c r="GD503" s="40"/>
      <c r="GE503" s="40"/>
      <c r="GF503" s="40"/>
      <c r="GG503" s="40"/>
      <c r="GH503" s="40"/>
      <c r="GI503" s="40"/>
      <c r="GJ503" s="40"/>
      <c r="GK503" s="40"/>
      <c r="GL503" s="40"/>
      <c r="GM503" s="40"/>
      <c r="GN503" s="40"/>
      <c r="GO503" s="40"/>
      <c r="GP503" s="40"/>
      <c r="GQ503" s="40"/>
      <c r="GR503" s="40"/>
      <c r="GS503" s="40"/>
    </row>
    <row r="504" spans="1:201" x14ac:dyDescent="0.2">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c r="EH504" s="40"/>
      <c r="EI504" s="40"/>
      <c r="EJ504" s="40"/>
      <c r="EK504" s="40"/>
      <c r="EL504" s="40"/>
      <c r="EM504" s="40"/>
      <c r="EN504" s="40"/>
      <c r="EO504" s="40"/>
      <c r="EP504" s="40"/>
      <c r="EQ504" s="40"/>
      <c r="ER504" s="40"/>
      <c r="ES504" s="40"/>
      <c r="ET504" s="40"/>
      <c r="EU504" s="40"/>
      <c r="EV504" s="40"/>
      <c r="EW504" s="40"/>
      <c r="EX504" s="40"/>
      <c r="EY504" s="40"/>
      <c r="EZ504" s="40"/>
      <c r="FA504" s="40"/>
      <c r="FB504" s="40"/>
      <c r="FC504" s="40"/>
      <c r="FD504" s="40"/>
      <c r="FE504" s="40"/>
      <c r="FF504" s="40"/>
      <c r="FG504" s="40"/>
      <c r="FH504" s="40"/>
      <c r="FI504" s="40"/>
      <c r="FJ504" s="40"/>
      <c r="FK504" s="40"/>
      <c r="FL504" s="40"/>
      <c r="FM504" s="40"/>
      <c r="FN504" s="40"/>
      <c r="FO504" s="40"/>
      <c r="FP504" s="40"/>
      <c r="FQ504" s="40"/>
      <c r="FR504" s="40"/>
      <c r="FS504" s="40"/>
      <c r="FT504" s="40"/>
      <c r="FU504" s="40"/>
      <c r="FV504" s="40"/>
      <c r="FW504" s="40"/>
      <c r="FX504" s="40"/>
      <c r="FY504" s="40"/>
      <c r="FZ504" s="40"/>
      <c r="GA504" s="40"/>
      <c r="GB504" s="40"/>
      <c r="GC504" s="40"/>
      <c r="GD504" s="40"/>
      <c r="GE504" s="40"/>
      <c r="GF504" s="40"/>
      <c r="GG504" s="40"/>
      <c r="GH504" s="40"/>
      <c r="GI504" s="40"/>
      <c r="GJ504" s="40"/>
      <c r="GK504" s="40"/>
      <c r="GL504" s="40"/>
      <c r="GM504" s="40"/>
      <c r="GN504" s="40"/>
      <c r="GO504" s="40"/>
      <c r="GP504" s="40"/>
      <c r="GQ504" s="40"/>
      <c r="GR504" s="40"/>
      <c r="GS504" s="40"/>
    </row>
    <row r="505" spans="1:201" x14ac:dyDescent="0.2">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c r="EH505" s="40"/>
      <c r="EI505" s="40"/>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40"/>
      <c r="FM505" s="40"/>
      <c r="FN505" s="40"/>
      <c r="FO505" s="40"/>
      <c r="FP505" s="40"/>
      <c r="FQ505" s="40"/>
      <c r="FR505" s="40"/>
      <c r="FS505" s="40"/>
      <c r="FT505" s="40"/>
      <c r="FU505" s="40"/>
      <c r="FV505" s="40"/>
      <c r="FW505" s="40"/>
      <c r="FX505" s="40"/>
      <c r="FY505" s="40"/>
      <c r="FZ505" s="40"/>
      <c r="GA505" s="40"/>
      <c r="GB505" s="40"/>
      <c r="GC505" s="40"/>
      <c r="GD505" s="40"/>
      <c r="GE505" s="40"/>
      <c r="GF505" s="40"/>
      <c r="GG505" s="40"/>
      <c r="GH505" s="40"/>
      <c r="GI505" s="40"/>
      <c r="GJ505" s="40"/>
      <c r="GK505" s="40"/>
      <c r="GL505" s="40"/>
      <c r="GM505" s="40"/>
      <c r="GN505" s="40"/>
      <c r="GO505" s="40"/>
      <c r="GP505" s="40"/>
      <c r="GQ505" s="40"/>
      <c r="GR505" s="40"/>
      <c r="GS505" s="40"/>
    </row>
    <row r="506" spans="1:201" x14ac:dyDescent="0.2">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c r="EH506" s="40"/>
      <c r="EI506" s="40"/>
      <c r="EJ506" s="40"/>
      <c r="EK506" s="40"/>
      <c r="EL506" s="40"/>
      <c r="EM506" s="40"/>
      <c r="EN506" s="40"/>
      <c r="EO506" s="40"/>
      <c r="EP506" s="40"/>
      <c r="EQ506" s="40"/>
      <c r="ER506" s="40"/>
      <c r="ES506" s="40"/>
      <c r="ET506" s="40"/>
      <c r="EU506" s="40"/>
      <c r="EV506" s="40"/>
      <c r="EW506" s="40"/>
      <c r="EX506" s="40"/>
      <c r="EY506" s="40"/>
      <c r="EZ506" s="40"/>
      <c r="FA506" s="40"/>
      <c r="FB506" s="40"/>
      <c r="FC506" s="40"/>
      <c r="FD506" s="40"/>
      <c r="FE506" s="40"/>
      <c r="FF506" s="40"/>
      <c r="FG506" s="40"/>
      <c r="FH506" s="40"/>
      <c r="FI506" s="40"/>
      <c r="FJ506" s="40"/>
      <c r="FK506" s="40"/>
      <c r="FL506" s="40"/>
      <c r="FM506" s="40"/>
      <c r="FN506" s="40"/>
      <c r="FO506" s="40"/>
      <c r="FP506" s="40"/>
      <c r="FQ506" s="40"/>
      <c r="FR506" s="40"/>
      <c r="FS506" s="40"/>
      <c r="FT506" s="40"/>
      <c r="FU506" s="40"/>
      <c r="FV506" s="40"/>
      <c r="FW506" s="40"/>
      <c r="FX506" s="40"/>
      <c r="FY506" s="40"/>
      <c r="FZ506" s="40"/>
      <c r="GA506" s="40"/>
      <c r="GB506" s="40"/>
      <c r="GC506" s="40"/>
      <c r="GD506" s="40"/>
      <c r="GE506" s="40"/>
      <c r="GF506" s="40"/>
      <c r="GG506" s="40"/>
      <c r="GH506" s="40"/>
      <c r="GI506" s="40"/>
      <c r="GJ506" s="40"/>
      <c r="GK506" s="40"/>
      <c r="GL506" s="40"/>
      <c r="GM506" s="40"/>
      <c r="GN506" s="40"/>
      <c r="GO506" s="40"/>
      <c r="GP506" s="40"/>
      <c r="GQ506" s="40"/>
      <c r="GR506" s="40"/>
      <c r="GS506" s="40"/>
    </row>
    <row r="507" spans="1:201" x14ac:dyDescent="0.2">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c r="EH507" s="40"/>
      <c r="EI507" s="40"/>
      <c r="EJ507" s="40"/>
      <c r="EK507" s="40"/>
      <c r="EL507" s="40"/>
      <c r="EM507" s="40"/>
      <c r="EN507" s="40"/>
      <c r="EO507" s="40"/>
      <c r="EP507" s="40"/>
      <c r="EQ507" s="40"/>
      <c r="ER507" s="40"/>
      <c r="ES507" s="40"/>
      <c r="ET507" s="40"/>
      <c r="EU507" s="40"/>
      <c r="EV507" s="40"/>
      <c r="EW507" s="40"/>
      <c r="EX507" s="40"/>
      <c r="EY507" s="40"/>
      <c r="EZ507" s="40"/>
      <c r="FA507" s="40"/>
      <c r="FB507" s="40"/>
      <c r="FC507" s="40"/>
      <c r="FD507" s="40"/>
      <c r="FE507" s="40"/>
      <c r="FF507" s="40"/>
      <c r="FG507" s="40"/>
      <c r="FH507" s="40"/>
      <c r="FI507" s="40"/>
      <c r="FJ507" s="40"/>
      <c r="FK507" s="40"/>
      <c r="FL507" s="40"/>
      <c r="FM507" s="40"/>
      <c r="FN507" s="40"/>
      <c r="FO507" s="40"/>
      <c r="FP507" s="40"/>
      <c r="FQ507" s="40"/>
      <c r="FR507" s="40"/>
      <c r="FS507" s="40"/>
      <c r="FT507" s="40"/>
      <c r="FU507" s="40"/>
      <c r="FV507" s="40"/>
      <c r="FW507" s="40"/>
      <c r="FX507" s="40"/>
      <c r="FY507" s="40"/>
      <c r="FZ507" s="40"/>
      <c r="GA507" s="40"/>
      <c r="GB507" s="40"/>
      <c r="GC507" s="40"/>
      <c r="GD507" s="40"/>
      <c r="GE507" s="40"/>
      <c r="GF507" s="40"/>
      <c r="GG507" s="40"/>
      <c r="GH507" s="40"/>
      <c r="GI507" s="40"/>
      <c r="GJ507" s="40"/>
      <c r="GK507" s="40"/>
      <c r="GL507" s="40"/>
      <c r="GM507" s="40"/>
      <c r="GN507" s="40"/>
      <c r="GO507" s="40"/>
      <c r="GP507" s="40"/>
      <c r="GQ507" s="40"/>
      <c r="GR507" s="40"/>
      <c r="GS507" s="40"/>
    </row>
    <row r="508" spans="1:201" x14ac:dyDescent="0.2">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c r="EH508" s="40"/>
      <c r="EI508" s="40"/>
      <c r="EJ508" s="40"/>
      <c r="EK508" s="40"/>
      <c r="EL508" s="40"/>
      <c r="EM508" s="40"/>
      <c r="EN508" s="40"/>
      <c r="EO508" s="40"/>
      <c r="EP508" s="40"/>
      <c r="EQ508" s="40"/>
      <c r="ER508" s="40"/>
      <c r="ES508" s="40"/>
      <c r="ET508" s="40"/>
      <c r="EU508" s="40"/>
      <c r="EV508" s="40"/>
      <c r="EW508" s="40"/>
      <c r="EX508" s="40"/>
      <c r="EY508" s="40"/>
      <c r="EZ508" s="40"/>
      <c r="FA508" s="40"/>
      <c r="FB508" s="40"/>
      <c r="FC508" s="40"/>
      <c r="FD508" s="40"/>
      <c r="FE508" s="40"/>
      <c r="FF508" s="40"/>
      <c r="FG508" s="40"/>
      <c r="FH508" s="40"/>
      <c r="FI508" s="40"/>
      <c r="FJ508" s="40"/>
      <c r="FK508" s="40"/>
      <c r="FL508" s="40"/>
      <c r="FM508" s="40"/>
      <c r="FN508" s="40"/>
      <c r="FO508" s="40"/>
      <c r="FP508" s="40"/>
      <c r="FQ508" s="40"/>
      <c r="FR508" s="40"/>
      <c r="FS508" s="40"/>
      <c r="FT508" s="40"/>
      <c r="FU508" s="40"/>
      <c r="FV508" s="40"/>
      <c r="FW508" s="40"/>
      <c r="FX508" s="40"/>
      <c r="FY508" s="40"/>
      <c r="FZ508" s="40"/>
      <c r="GA508" s="40"/>
      <c r="GB508" s="40"/>
      <c r="GC508" s="40"/>
      <c r="GD508" s="40"/>
      <c r="GE508" s="40"/>
      <c r="GF508" s="40"/>
      <c r="GG508" s="40"/>
      <c r="GH508" s="40"/>
      <c r="GI508" s="40"/>
      <c r="GJ508" s="40"/>
      <c r="GK508" s="40"/>
      <c r="GL508" s="40"/>
      <c r="GM508" s="40"/>
      <c r="GN508" s="40"/>
      <c r="GO508" s="40"/>
      <c r="GP508" s="40"/>
      <c r="GQ508" s="40"/>
      <c r="GR508" s="40"/>
      <c r="GS508" s="40"/>
    </row>
    <row r="509" spans="1:201" x14ac:dyDescent="0.2">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c r="EH509" s="40"/>
      <c r="EI509" s="40"/>
      <c r="EJ509" s="40"/>
      <c r="EK509" s="40"/>
      <c r="EL509" s="40"/>
      <c r="EM509" s="40"/>
      <c r="EN509" s="40"/>
      <c r="EO509" s="40"/>
      <c r="EP509" s="40"/>
      <c r="EQ509" s="40"/>
      <c r="ER509" s="40"/>
      <c r="ES509" s="40"/>
      <c r="ET509" s="40"/>
      <c r="EU509" s="40"/>
      <c r="EV509" s="40"/>
      <c r="EW509" s="40"/>
      <c r="EX509" s="40"/>
      <c r="EY509" s="40"/>
      <c r="EZ509" s="40"/>
      <c r="FA509" s="40"/>
      <c r="FB509" s="40"/>
      <c r="FC509" s="40"/>
      <c r="FD509" s="40"/>
      <c r="FE509" s="40"/>
      <c r="FF509" s="40"/>
      <c r="FG509" s="40"/>
      <c r="FH509" s="40"/>
      <c r="FI509" s="40"/>
      <c r="FJ509" s="40"/>
      <c r="FK509" s="40"/>
      <c r="FL509" s="40"/>
      <c r="FM509" s="40"/>
      <c r="FN509" s="40"/>
      <c r="FO509" s="40"/>
      <c r="FP509" s="40"/>
      <c r="FQ509" s="40"/>
      <c r="FR509" s="40"/>
      <c r="FS509" s="40"/>
      <c r="FT509" s="40"/>
      <c r="FU509" s="40"/>
      <c r="FV509" s="40"/>
      <c r="FW509" s="40"/>
      <c r="FX509" s="40"/>
      <c r="FY509" s="40"/>
      <c r="FZ509" s="40"/>
      <c r="GA509" s="40"/>
      <c r="GB509" s="40"/>
      <c r="GC509" s="40"/>
      <c r="GD509" s="40"/>
      <c r="GE509" s="40"/>
      <c r="GF509" s="40"/>
      <c r="GG509" s="40"/>
      <c r="GH509" s="40"/>
      <c r="GI509" s="40"/>
      <c r="GJ509" s="40"/>
      <c r="GK509" s="40"/>
      <c r="GL509" s="40"/>
      <c r="GM509" s="40"/>
      <c r="GN509" s="40"/>
      <c r="GO509" s="40"/>
      <c r="GP509" s="40"/>
      <c r="GQ509" s="40"/>
      <c r="GR509" s="40"/>
      <c r="GS509" s="40"/>
    </row>
    <row r="510" spans="1:201" x14ac:dyDescent="0.2">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c r="EH510" s="40"/>
      <c r="EI510" s="40"/>
      <c r="EJ510" s="40"/>
      <c r="EK510" s="40"/>
      <c r="EL510" s="40"/>
      <c r="EM510" s="40"/>
      <c r="EN510" s="40"/>
      <c r="EO510" s="40"/>
      <c r="EP510" s="40"/>
      <c r="EQ510" s="40"/>
      <c r="ER510" s="40"/>
      <c r="ES510" s="40"/>
      <c r="ET510" s="40"/>
      <c r="EU510" s="40"/>
      <c r="EV510" s="40"/>
      <c r="EW510" s="40"/>
      <c r="EX510" s="40"/>
      <c r="EY510" s="40"/>
      <c r="EZ510" s="40"/>
      <c r="FA510" s="40"/>
      <c r="FB510" s="40"/>
      <c r="FC510" s="40"/>
      <c r="FD510" s="40"/>
      <c r="FE510" s="40"/>
      <c r="FF510" s="40"/>
      <c r="FG510" s="40"/>
      <c r="FH510" s="40"/>
      <c r="FI510" s="40"/>
      <c r="FJ510" s="40"/>
      <c r="FK510" s="40"/>
      <c r="FL510" s="40"/>
      <c r="FM510" s="40"/>
      <c r="FN510" s="40"/>
      <c r="FO510" s="40"/>
      <c r="FP510" s="40"/>
      <c r="FQ510" s="40"/>
      <c r="FR510" s="40"/>
      <c r="FS510" s="40"/>
      <c r="FT510" s="40"/>
      <c r="FU510" s="40"/>
      <c r="FV510" s="40"/>
      <c r="FW510" s="40"/>
      <c r="FX510" s="40"/>
      <c r="FY510" s="40"/>
      <c r="FZ510" s="40"/>
      <c r="GA510" s="40"/>
      <c r="GB510" s="40"/>
      <c r="GC510" s="40"/>
      <c r="GD510" s="40"/>
      <c r="GE510" s="40"/>
      <c r="GF510" s="40"/>
      <c r="GG510" s="40"/>
      <c r="GH510" s="40"/>
      <c r="GI510" s="40"/>
      <c r="GJ510" s="40"/>
      <c r="GK510" s="40"/>
      <c r="GL510" s="40"/>
      <c r="GM510" s="40"/>
      <c r="GN510" s="40"/>
      <c r="GO510" s="40"/>
      <c r="GP510" s="40"/>
      <c r="GQ510" s="40"/>
      <c r="GR510" s="40"/>
      <c r="GS510" s="40"/>
    </row>
    <row r="511" spans="1:201" x14ac:dyDescent="0.2">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c r="EH511" s="40"/>
      <c r="EI511" s="40"/>
      <c r="EJ511" s="40"/>
      <c r="EK511" s="40"/>
      <c r="EL511" s="40"/>
      <c r="EM511" s="40"/>
      <c r="EN511" s="40"/>
      <c r="EO511" s="40"/>
      <c r="EP511" s="40"/>
      <c r="EQ511" s="40"/>
      <c r="ER511" s="40"/>
      <c r="ES511" s="40"/>
      <c r="ET511" s="40"/>
      <c r="EU511" s="40"/>
      <c r="EV511" s="40"/>
      <c r="EW511" s="40"/>
      <c r="EX511" s="40"/>
      <c r="EY511" s="40"/>
      <c r="EZ511" s="40"/>
      <c r="FA511" s="40"/>
      <c r="FB511" s="40"/>
      <c r="FC511" s="40"/>
      <c r="FD511" s="40"/>
      <c r="FE511" s="40"/>
      <c r="FF511" s="40"/>
      <c r="FG511" s="40"/>
      <c r="FH511" s="40"/>
      <c r="FI511" s="40"/>
      <c r="FJ511" s="40"/>
      <c r="FK511" s="40"/>
      <c r="FL511" s="40"/>
      <c r="FM511" s="40"/>
      <c r="FN511" s="40"/>
      <c r="FO511" s="40"/>
      <c r="FP511" s="40"/>
      <c r="FQ511" s="40"/>
      <c r="FR511" s="40"/>
      <c r="FS511" s="40"/>
      <c r="FT511" s="40"/>
      <c r="FU511" s="40"/>
      <c r="FV511" s="40"/>
      <c r="FW511" s="40"/>
      <c r="FX511" s="40"/>
      <c r="FY511" s="40"/>
      <c r="FZ511" s="40"/>
      <c r="GA511" s="40"/>
      <c r="GB511" s="40"/>
      <c r="GC511" s="40"/>
      <c r="GD511" s="40"/>
      <c r="GE511" s="40"/>
      <c r="GF511" s="40"/>
      <c r="GG511" s="40"/>
      <c r="GH511" s="40"/>
      <c r="GI511" s="40"/>
      <c r="GJ511" s="40"/>
      <c r="GK511" s="40"/>
      <c r="GL511" s="40"/>
      <c r="GM511" s="40"/>
      <c r="GN511" s="40"/>
      <c r="GO511" s="40"/>
      <c r="GP511" s="40"/>
      <c r="GQ511" s="40"/>
      <c r="GR511" s="40"/>
      <c r="GS511" s="40"/>
    </row>
    <row r="512" spans="1:201" x14ac:dyDescent="0.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c r="FM512" s="40"/>
      <c r="FN512" s="40"/>
      <c r="FO512" s="40"/>
      <c r="FP512" s="40"/>
      <c r="FQ512" s="40"/>
      <c r="FR512" s="40"/>
      <c r="FS512" s="40"/>
      <c r="FT512" s="40"/>
      <c r="FU512" s="40"/>
      <c r="FV512" s="40"/>
      <c r="FW512" s="40"/>
      <c r="FX512" s="40"/>
      <c r="FY512" s="40"/>
      <c r="FZ512" s="40"/>
      <c r="GA512" s="40"/>
      <c r="GB512" s="40"/>
      <c r="GC512" s="40"/>
      <c r="GD512" s="40"/>
      <c r="GE512" s="40"/>
      <c r="GF512" s="40"/>
      <c r="GG512" s="40"/>
      <c r="GH512" s="40"/>
      <c r="GI512" s="40"/>
      <c r="GJ512" s="40"/>
      <c r="GK512" s="40"/>
      <c r="GL512" s="40"/>
      <c r="GM512" s="40"/>
      <c r="GN512" s="40"/>
      <c r="GO512" s="40"/>
      <c r="GP512" s="40"/>
      <c r="GQ512" s="40"/>
      <c r="GR512" s="40"/>
      <c r="GS512" s="40"/>
    </row>
    <row r="513" spans="1:201" x14ac:dyDescent="0.2">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c r="EH513" s="40"/>
      <c r="EI513" s="40"/>
      <c r="EJ513" s="40"/>
      <c r="EK513" s="40"/>
      <c r="EL513" s="40"/>
      <c r="EM513" s="40"/>
      <c r="EN513" s="40"/>
      <c r="EO513" s="40"/>
      <c r="EP513" s="40"/>
      <c r="EQ513" s="40"/>
      <c r="ER513" s="40"/>
      <c r="ES513" s="40"/>
      <c r="ET513" s="40"/>
      <c r="EU513" s="40"/>
      <c r="EV513" s="40"/>
      <c r="EW513" s="40"/>
      <c r="EX513" s="40"/>
      <c r="EY513" s="40"/>
      <c r="EZ513" s="40"/>
      <c r="FA513" s="40"/>
      <c r="FB513" s="40"/>
      <c r="FC513" s="40"/>
      <c r="FD513" s="40"/>
      <c r="FE513" s="40"/>
      <c r="FF513" s="40"/>
      <c r="FG513" s="40"/>
      <c r="FH513" s="40"/>
      <c r="FI513" s="40"/>
      <c r="FJ513" s="40"/>
      <c r="FK513" s="40"/>
      <c r="FL513" s="40"/>
      <c r="FM513" s="40"/>
      <c r="FN513" s="40"/>
      <c r="FO513" s="40"/>
      <c r="FP513" s="40"/>
      <c r="FQ513" s="40"/>
      <c r="FR513" s="40"/>
      <c r="FS513" s="40"/>
      <c r="FT513" s="40"/>
      <c r="FU513" s="40"/>
      <c r="FV513" s="40"/>
      <c r="FW513" s="40"/>
      <c r="FX513" s="40"/>
      <c r="FY513" s="40"/>
      <c r="FZ513" s="40"/>
      <c r="GA513" s="40"/>
      <c r="GB513" s="40"/>
      <c r="GC513" s="40"/>
      <c r="GD513" s="40"/>
      <c r="GE513" s="40"/>
      <c r="GF513" s="40"/>
      <c r="GG513" s="40"/>
      <c r="GH513" s="40"/>
      <c r="GI513" s="40"/>
      <c r="GJ513" s="40"/>
      <c r="GK513" s="40"/>
      <c r="GL513" s="40"/>
      <c r="GM513" s="40"/>
      <c r="GN513" s="40"/>
      <c r="GO513" s="40"/>
      <c r="GP513" s="40"/>
      <c r="GQ513" s="40"/>
      <c r="GR513" s="40"/>
      <c r="GS513" s="40"/>
    </row>
    <row r="514" spans="1:201" x14ac:dyDescent="0.2">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c r="EH514" s="40"/>
      <c r="EI514" s="40"/>
      <c r="EJ514" s="40"/>
      <c r="EK514" s="40"/>
      <c r="EL514" s="40"/>
      <c r="EM514" s="40"/>
      <c r="EN514" s="40"/>
      <c r="EO514" s="40"/>
      <c r="EP514" s="40"/>
      <c r="EQ514" s="40"/>
      <c r="ER514" s="40"/>
      <c r="ES514" s="40"/>
      <c r="ET514" s="40"/>
      <c r="EU514" s="40"/>
      <c r="EV514" s="40"/>
      <c r="EW514" s="40"/>
      <c r="EX514" s="40"/>
      <c r="EY514" s="40"/>
      <c r="EZ514" s="40"/>
      <c r="FA514" s="40"/>
      <c r="FB514" s="40"/>
      <c r="FC514" s="40"/>
      <c r="FD514" s="40"/>
      <c r="FE514" s="40"/>
      <c r="FF514" s="40"/>
      <c r="FG514" s="40"/>
      <c r="FH514" s="40"/>
      <c r="FI514" s="40"/>
      <c r="FJ514" s="40"/>
      <c r="FK514" s="40"/>
      <c r="FL514" s="40"/>
      <c r="FM514" s="40"/>
      <c r="FN514" s="40"/>
      <c r="FO514" s="40"/>
      <c r="FP514" s="40"/>
      <c r="FQ514" s="40"/>
      <c r="FR514" s="40"/>
      <c r="FS514" s="40"/>
      <c r="FT514" s="40"/>
      <c r="FU514" s="40"/>
      <c r="FV514" s="40"/>
      <c r="FW514" s="40"/>
      <c r="FX514" s="40"/>
      <c r="FY514" s="40"/>
      <c r="FZ514" s="40"/>
      <c r="GA514" s="40"/>
      <c r="GB514" s="40"/>
      <c r="GC514" s="40"/>
      <c r="GD514" s="40"/>
      <c r="GE514" s="40"/>
      <c r="GF514" s="40"/>
      <c r="GG514" s="40"/>
      <c r="GH514" s="40"/>
      <c r="GI514" s="40"/>
      <c r="GJ514" s="40"/>
      <c r="GK514" s="40"/>
      <c r="GL514" s="40"/>
      <c r="GM514" s="40"/>
      <c r="GN514" s="40"/>
      <c r="GO514" s="40"/>
      <c r="GP514" s="40"/>
      <c r="GQ514" s="40"/>
      <c r="GR514" s="40"/>
      <c r="GS514" s="40"/>
    </row>
    <row r="515" spans="1:201" x14ac:dyDescent="0.2">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40"/>
      <c r="FM515" s="40"/>
      <c r="FN515" s="40"/>
      <c r="FO515" s="40"/>
      <c r="FP515" s="40"/>
      <c r="FQ515" s="40"/>
      <c r="FR515" s="40"/>
      <c r="FS515" s="40"/>
      <c r="FT515" s="40"/>
      <c r="FU515" s="40"/>
      <c r="FV515" s="40"/>
      <c r="FW515" s="40"/>
      <c r="FX515" s="40"/>
      <c r="FY515" s="40"/>
      <c r="FZ515" s="40"/>
      <c r="GA515" s="40"/>
      <c r="GB515" s="40"/>
      <c r="GC515" s="40"/>
      <c r="GD515" s="40"/>
      <c r="GE515" s="40"/>
      <c r="GF515" s="40"/>
      <c r="GG515" s="40"/>
      <c r="GH515" s="40"/>
      <c r="GI515" s="40"/>
      <c r="GJ515" s="40"/>
      <c r="GK515" s="40"/>
      <c r="GL515" s="40"/>
      <c r="GM515" s="40"/>
      <c r="GN515" s="40"/>
      <c r="GO515" s="40"/>
      <c r="GP515" s="40"/>
      <c r="GQ515" s="40"/>
      <c r="GR515" s="40"/>
      <c r="GS515" s="40"/>
    </row>
    <row r="516" spans="1:201" x14ac:dyDescent="0.2">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c r="FL516" s="40"/>
      <c r="FM516" s="40"/>
      <c r="FN516" s="40"/>
      <c r="FO516" s="40"/>
      <c r="FP516" s="40"/>
      <c r="FQ516" s="40"/>
      <c r="FR516" s="40"/>
      <c r="FS516" s="40"/>
      <c r="FT516" s="40"/>
      <c r="FU516" s="40"/>
      <c r="FV516" s="40"/>
      <c r="FW516" s="40"/>
      <c r="FX516" s="40"/>
      <c r="FY516" s="40"/>
      <c r="FZ516" s="40"/>
      <c r="GA516" s="40"/>
      <c r="GB516" s="40"/>
      <c r="GC516" s="40"/>
      <c r="GD516" s="40"/>
      <c r="GE516" s="40"/>
      <c r="GF516" s="40"/>
      <c r="GG516" s="40"/>
      <c r="GH516" s="40"/>
      <c r="GI516" s="40"/>
      <c r="GJ516" s="40"/>
      <c r="GK516" s="40"/>
      <c r="GL516" s="40"/>
      <c r="GM516" s="40"/>
      <c r="GN516" s="40"/>
      <c r="GO516" s="40"/>
      <c r="GP516" s="40"/>
      <c r="GQ516" s="40"/>
      <c r="GR516" s="40"/>
      <c r="GS516" s="40"/>
    </row>
    <row r="517" spans="1:201" x14ac:dyDescent="0.2">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c r="EH517" s="40"/>
      <c r="EI517" s="40"/>
      <c r="EJ517" s="40"/>
      <c r="EK517" s="40"/>
      <c r="EL517" s="40"/>
      <c r="EM517" s="40"/>
      <c r="EN517" s="40"/>
      <c r="EO517" s="40"/>
      <c r="EP517" s="40"/>
      <c r="EQ517" s="40"/>
      <c r="ER517" s="40"/>
      <c r="ES517" s="40"/>
      <c r="ET517" s="40"/>
      <c r="EU517" s="40"/>
      <c r="EV517" s="40"/>
      <c r="EW517" s="40"/>
      <c r="EX517" s="40"/>
      <c r="EY517" s="40"/>
      <c r="EZ517" s="40"/>
      <c r="FA517" s="40"/>
      <c r="FB517" s="40"/>
      <c r="FC517" s="40"/>
      <c r="FD517" s="40"/>
      <c r="FE517" s="40"/>
      <c r="FF517" s="40"/>
      <c r="FG517" s="40"/>
      <c r="FH517" s="40"/>
      <c r="FI517" s="40"/>
      <c r="FJ517" s="40"/>
      <c r="FK517" s="40"/>
      <c r="FL517" s="40"/>
      <c r="FM517" s="40"/>
      <c r="FN517" s="40"/>
      <c r="FO517" s="40"/>
      <c r="FP517" s="40"/>
      <c r="FQ517" s="40"/>
      <c r="FR517" s="40"/>
      <c r="FS517" s="40"/>
      <c r="FT517" s="40"/>
      <c r="FU517" s="40"/>
      <c r="FV517" s="40"/>
      <c r="FW517" s="40"/>
      <c r="FX517" s="40"/>
      <c r="FY517" s="40"/>
      <c r="FZ517" s="40"/>
      <c r="GA517" s="40"/>
      <c r="GB517" s="40"/>
      <c r="GC517" s="40"/>
      <c r="GD517" s="40"/>
      <c r="GE517" s="40"/>
      <c r="GF517" s="40"/>
      <c r="GG517" s="40"/>
      <c r="GH517" s="40"/>
      <c r="GI517" s="40"/>
      <c r="GJ517" s="40"/>
      <c r="GK517" s="40"/>
      <c r="GL517" s="40"/>
      <c r="GM517" s="40"/>
      <c r="GN517" s="40"/>
      <c r="GO517" s="40"/>
      <c r="GP517" s="40"/>
      <c r="GQ517" s="40"/>
      <c r="GR517" s="40"/>
      <c r="GS517" s="40"/>
    </row>
    <row r="518" spans="1:201" x14ac:dyDescent="0.2">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c r="EH518" s="40"/>
      <c r="EI518" s="40"/>
      <c r="EJ518" s="40"/>
      <c r="EK518" s="40"/>
      <c r="EL518" s="40"/>
      <c r="EM518" s="40"/>
      <c r="EN518" s="40"/>
      <c r="EO518" s="40"/>
      <c r="EP518" s="40"/>
      <c r="EQ518" s="40"/>
      <c r="ER518" s="40"/>
      <c r="ES518" s="40"/>
      <c r="ET518" s="40"/>
      <c r="EU518" s="40"/>
      <c r="EV518" s="40"/>
      <c r="EW518" s="40"/>
      <c r="EX518" s="40"/>
      <c r="EY518" s="40"/>
      <c r="EZ518" s="40"/>
      <c r="FA518" s="40"/>
      <c r="FB518" s="40"/>
      <c r="FC518" s="40"/>
      <c r="FD518" s="40"/>
      <c r="FE518" s="40"/>
      <c r="FF518" s="40"/>
      <c r="FG518" s="40"/>
      <c r="FH518" s="40"/>
      <c r="FI518" s="40"/>
      <c r="FJ518" s="40"/>
      <c r="FK518" s="40"/>
      <c r="FL518" s="40"/>
      <c r="FM518" s="40"/>
      <c r="FN518" s="40"/>
      <c r="FO518" s="40"/>
      <c r="FP518" s="40"/>
      <c r="FQ518" s="40"/>
      <c r="FR518" s="40"/>
      <c r="FS518" s="40"/>
      <c r="FT518" s="40"/>
      <c r="FU518" s="40"/>
      <c r="FV518" s="40"/>
      <c r="FW518" s="40"/>
      <c r="FX518" s="40"/>
      <c r="FY518" s="40"/>
      <c r="FZ518" s="40"/>
      <c r="GA518" s="40"/>
      <c r="GB518" s="40"/>
      <c r="GC518" s="40"/>
      <c r="GD518" s="40"/>
      <c r="GE518" s="40"/>
      <c r="GF518" s="40"/>
      <c r="GG518" s="40"/>
      <c r="GH518" s="40"/>
      <c r="GI518" s="40"/>
      <c r="GJ518" s="40"/>
      <c r="GK518" s="40"/>
      <c r="GL518" s="40"/>
      <c r="GM518" s="40"/>
      <c r="GN518" s="40"/>
      <c r="GO518" s="40"/>
      <c r="GP518" s="40"/>
      <c r="GQ518" s="40"/>
      <c r="GR518" s="40"/>
      <c r="GS518" s="40"/>
    </row>
    <row r="519" spans="1:201" x14ac:dyDescent="0.2">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c r="EH519" s="40"/>
      <c r="EI519" s="40"/>
      <c r="EJ519" s="40"/>
      <c r="EK519" s="40"/>
      <c r="EL519" s="40"/>
      <c r="EM519" s="40"/>
      <c r="EN519" s="40"/>
      <c r="EO519" s="40"/>
      <c r="EP519" s="40"/>
      <c r="EQ519" s="40"/>
      <c r="ER519" s="40"/>
      <c r="ES519" s="40"/>
      <c r="ET519" s="40"/>
      <c r="EU519" s="40"/>
      <c r="EV519" s="40"/>
      <c r="EW519" s="40"/>
      <c r="EX519" s="40"/>
      <c r="EY519" s="40"/>
      <c r="EZ519" s="40"/>
      <c r="FA519" s="40"/>
      <c r="FB519" s="40"/>
      <c r="FC519" s="40"/>
      <c r="FD519" s="40"/>
      <c r="FE519" s="40"/>
      <c r="FF519" s="40"/>
      <c r="FG519" s="40"/>
      <c r="FH519" s="40"/>
      <c r="FI519" s="40"/>
      <c r="FJ519" s="40"/>
      <c r="FK519" s="40"/>
      <c r="FL519" s="40"/>
      <c r="FM519" s="40"/>
      <c r="FN519" s="40"/>
      <c r="FO519" s="40"/>
      <c r="FP519" s="40"/>
      <c r="FQ519" s="40"/>
      <c r="FR519" s="40"/>
      <c r="FS519" s="40"/>
      <c r="FT519" s="40"/>
      <c r="FU519" s="40"/>
      <c r="FV519" s="40"/>
      <c r="FW519" s="40"/>
      <c r="FX519" s="40"/>
      <c r="FY519" s="40"/>
      <c r="FZ519" s="40"/>
      <c r="GA519" s="40"/>
      <c r="GB519" s="40"/>
      <c r="GC519" s="40"/>
      <c r="GD519" s="40"/>
      <c r="GE519" s="40"/>
      <c r="GF519" s="40"/>
      <c r="GG519" s="40"/>
      <c r="GH519" s="40"/>
      <c r="GI519" s="40"/>
      <c r="GJ519" s="40"/>
      <c r="GK519" s="40"/>
      <c r="GL519" s="40"/>
      <c r="GM519" s="40"/>
      <c r="GN519" s="40"/>
      <c r="GO519" s="40"/>
      <c r="GP519" s="40"/>
      <c r="GQ519" s="40"/>
      <c r="GR519" s="40"/>
      <c r="GS519" s="40"/>
    </row>
    <row r="520" spans="1:201" x14ac:dyDescent="0.2">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c r="EH520" s="40"/>
      <c r="EI520" s="40"/>
      <c r="EJ520" s="40"/>
      <c r="EK520" s="40"/>
      <c r="EL520" s="40"/>
      <c r="EM520" s="40"/>
      <c r="EN520" s="40"/>
      <c r="EO520" s="40"/>
      <c r="EP520" s="40"/>
      <c r="EQ520" s="40"/>
      <c r="ER520" s="40"/>
      <c r="ES520" s="40"/>
      <c r="ET520" s="40"/>
      <c r="EU520" s="40"/>
      <c r="EV520" s="40"/>
      <c r="EW520" s="40"/>
      <c r="EX520" s="40"/>
      <c r="EY520" s="40"/>
      <c r="EZ520" s="40"/>
      <c r="FA520" s="40"/>
      <c r="FB520" s="40"/>
      <c r="FC520" s="40"/>
      <c r="FD520" s="40"/>
      <c r="FE520" s="40"/>
      <c r="FF520" s="40"/>
      <c r="FG520" s="40"/>
      <c r="FH520" s="40"/>
      <c r="FI520" s="40"/>
      <c r="FJ520" s="40"/>
      <c r="FK520" s="40"/>
      <c r="FL520" s="40"/>
      <c r="FM520" s="40"/>
      <c r="FN520" s="40"/>
      <c r="FO520" s="40"/>
      <c r="FP520" s="40"/>
      <c r="FQ520" s="40"/>
      <c r="FR520" s="40"/>
      <c r="FS520" s="40"/>
      <c r="FT520" s="40"/>
      <c r="FU520" s="40"/>
      <c r="FV520" s="40"/>
      <c r="FW520" s="40"/>
      <c r="FX520" s="40"/>
      <c r="FY520" s="40"/>
      <c r="FZ520" s="40"/>
      <c r="GA520" s="40"/>
      <c r="GB520" s="40"/>
      <c r="GC520" s="40"/>
      <c r="GD520" s="40"/>
      <c r="GE520" s="40"/>
      <c r="GF520" s="40"/>
      <c r="GG520" s="40"/>
      <c r="GH520" s="40"/>
      <c r="GI520" s="40"/>
      <c r="GJ520" s="40"/>
      <c r="GK520" s="40"/>
      <c r="GL520" s="40"/>
      <c r="GM520" s="40"/>
      <c r="GN520" s="40"/>
      <c r="GO520" s="40"/>
      <c r="GP520" s="40"/>
      <c r="GQ520" s="40"/>
      <c r="GR520" s="40"/>
      <c r="GS520" s="40"/>
    </row>
    <row r="521" spans="1:201" x14ac:dyDescent="0.2">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c r="FM521" s="40"/>
      <c r="FN521" s="40"/>
      <c r="FO521" s="40"/>
      <c r="FP521" s="40"/>
      <c r="FQ521" s="40"/>
      <c r="FR521" s="40"/>
      <c r="FS521" s="40"/>
      <c r="FT521" s="40"/>
      <c r="FU521" s="40"/>
      <c r="FV521" s="40"/>
      <c r="FW521" s="40"/>
      <c r="FX521" s="40"/>
      <c r="FY521" s="40"/>
      <c r="FZ521" s="40"/>
      <c r="GA521" s="40"/>
      <c r="GB521" s="40"/>
      <c r="GC521" s="40"/>
      <c r="GD521" s="40"/>
      <c r="GE521" s="40"/>
      <c r="GF521" s="40"/>
      <c r="GG521" s="40"/>
      <c r="GH521" s="40"/>
      <c r="GI521" s="40"/>
      <c r="GJ521" s="40"/>
      <c r="GK521" s="40"/>
      <c r="GL521" s="40"/>
      <c r="GM521" s="40"/>
      <c r="GN521" s="40"/>
      <c r="GO521" s="40"/>
      <c r="GP521" s="40"/>
      <c r="GQ521" s="40"/>
      <c r="GR521" s="40"/>
      <c r="GS521" s="40"/>
    </row>
    <row r="522" spans="1:201" x14ac:dyDescent="0.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c r="EH522" s="40"/>
      <c r="EI522" s="40"/>
      <c r="EJ522" s="40"/>
      <c r="EK522" s="40"/>
      <c r="EL522" s="40"/>
      <c r="EM522" s="40"/>
      <c r="EN522" s="40"/>
      <c r="EO522" s="40"/>
      <c r="EP522" s="40"/>
      <c r="EQ522" s="40"/>
      <c r="ER522" s="40"/>
      <c r="ES522" s="40"/>
      <c r="ET522" s="40"/>
      <c r="EU522" s="40"/>
      <c r="EV522" s="40"/>
      <c r="EW522" s="40"/>
      <c r="EX522" s="40"/>
      <c r="EY522" s="40"/>
      <c r="EZ522" s="40"/>
      <c r="FA522" s="40"/>
      <c r="FB522" s="40"/>
      <c r="FC522" s="40"/>
      <c r="FD522" s="40"/>
      <c r="FE522" s="40"/>
      <c r="FF522" s="40"/>
      <c r="FG522" s="40"/>
      <c r="FH522" s="40"/>
      <c r="FI522" s="40"/>
      <c r="FJ522" s="40"/>
      <c r="FK522" s="40"/>
      <c r="FL522" s="40"/>
      <c r="FM522" s="40"/>
      <c r="FN522" s="40"/>
      <c r="FO522" s="40"/>
      <c r="FP522" s="40"/>
      <c r="FQ522" s="40"/>
      <c r="FR522" s="40"/>
      <c r="FS522" s="40"/>
      <c r="FT522" s="40"/>
      <c r="FU522" s="40"/>
      <c r="FV522" s="40"/>
      <c r="FW522" s="40"/>
      <c r="FX522" s="40"/>
      <c r="FY522" s="40"/>
      <c r="FZ522" s="40"/>
      <c r="GA522" s="40"/>
      <c r="GB522" s="40"/>
      <c r="GC522" s="40"/>
      <c r="GD522" s="40"/>
      <c r="GE522" s="40"/>
      <c r="GF522" s="40"/>
      <c r="GG522" s="40"/>
      <c r="GH522" s="40"/>
      <c r="GI522" s="40"/>
      <c r="GJ522" s="40"/>
      <c r="GK522" s="40"/>
      <c r="GL522" s="40"/>
      <c r="GM522" s="40"/>
      <c r="GN522" s="40"/>
      <c r="GO522" s="40"/>
      <c r="GP522" s="40"/>
      <c r="GQ522" s="40"/>
      <c r="GR522" s="40"/>
      <c r="GS522" s="40"/>
    </row>
    <row r="523" spans="1:201" x14ac:dyDescent="0.2">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c r="EH523" s="40"/>
      <c r="EI523" s="40"/>
      <c r="EJ523" s="40"/>
      <c r="EK523" s="40"/>
      <c r="EL523" s="40"/>
      <c r="EM523" s="40"/>
      <c r="EN523" s="40"/>
      <c r="EO523" s="40"/>
      <c r="EP523" s="40"/>
      <c r="EQ523" s="40"/>
      <c r="ER523" s="40"/>
      <c r="ES523" s="40"/>
      <c r="ET523" s="40"/>
      <c r="EU523" s="40"/>
      <c r="EV523" s="40"/>
      <c r="EW523" s="40"/>
      <c r="EX523" s="40"/>
      <c r="EY523" s="40"/>
      <c r="EZ523" s="40"/>
      <c r="FA523" s="40"/>
      <c r="FB523" s="40"/>
      <c r="FC523" s="40"/>
      <c r="FD523" s="40"/>
      <c r="FE523" s="40"/>
      <c r="FF523" s="40"/>
      <c r="FG523" s="40"/>
      <c r="FH523" s="40"/>
      <c r="FI523" s="40"/>
      <c r="FJ523" s="40"/>
      <c r="FK523" s="40"/>
      <c r="FL523" s="40"/>
      <c r="FM523" s="40"/>
      <c r="FN523" s="40"/>
      <c r="FO523" s="40"/>
      <c r="FP523" s="40"/>
      <c r="FQ523" s="40"/>
      <c r="FR523" s="40"/>
      <c r="FS523" s="40"/>
      <c r="FT523" s="40"/>
      <c r="FU523" s="40"/>
      <c r="FV523" s="40"/>
      <c r="FW523" s="40"/>
      <c r="FX523" s="40"/>
      <c r="FY523" s="40"/>
      <c r="FZ523" s="40"/>
      <c r="GA523" s="40"/>
      <c r="GB523" s="40"/>
      <c r="GC523" s="40"/>
      <c r="GD523" s="40"/>
      <c r="GE523" s="40"/>
      <c r="GF523" s="40"/>
      <c r="GG523" s="40"/>
      <c r="GH523" s="40"/>
      <c r="GI523" s="40"/>
      <c r="GJ523" s="40"/>
      <c r="GK523" s="40"/>
      <c r="GL523" s="40"/>
      <c r="GM523" s="40"/>
      <c r="GN523" s="40"/>
      <c r="GO523" s="40"/>
      <c r="GP523" s="40"/>
      <c r="GQ523" s="40"/>
      <c r="GR523" s="40"/>
      <c r="GS523" s="40"/>
    </row>
    <row r="524" spans="1:201" x14ac:dyDescent="0.2">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c r="EH524" s="40"/>
      <c r="EI524" s="40"/>
      <c r="EJ524" s="40"/>
      <c r="EK524" s="40"/>
      <c r="EL524" s="40"/>
      <c r="EM524" s="40"/>
      <c r="EN524" s="40"/>
      <c r="EO524" s="40"/>
      <c r="EP524" s="40"/>
      <c r="EQ524" s="40"/>
      <c r="ER524" s="40"/>
      <c r="ES524" s="40"/>
      <c r="ET524" s="40"/>
      <c r="EU524" s="40"/>
      <c r="EV524" s="40"/>
      <c r="EW524" s="40"/>
      <c r="EX524" s="40"/>
      <c r="EY524" s="40"/>
      <c r="EZ524" s="40"/>
      <c r="FA524" s="40"/>
      <c r="FB524" s="40"/>
      <c r="FC524" s="40"/>
      <c r="FD524" s="40"/>
      <c r="FE524" s="40"/>
      <c r="FF524" s="40"/>
      <c r="FG524" s="40"/>
      <c r="FH524" s="40"/>
      <c r="FI524" s="40"/>
      <c r="FJ524" s="40"/>
      <c r="FK524" s="40"/>
      <c r="FL524" s="40"/>
      <c r="FM524" s="40"/>
      <c r="FN524" s="40"/>
      <c r="FO524" s="40"/>
      <c r="FP524" s="40"/>
      <c r="FQ524" s="40"/>
      <c r="FR524" s="40"/>
      <c r="FS524" s="40"/>
      <c r="FT524" s="40"/>
      <c r="FU524" s="40"/>
      <c r="FV524" s="40"/>
      <c r="FW524" s="40"/>
      <c r="FX524" s="40"/>
      <c r="FY524" s="40"/>
      <c r="FZ524" s="40"/>
      <c r="GA524" s="40"/>
      <c r="GB524" s="40"/>
      <c r="GC524" s="40"/>
      <c r="GD524" s="40"/>
      <c r="GE524" s="40"/>
      <c r="GF524" s="40"/>
      <c r="GG524" s="40"/>
      <c r="GH524" s="40"/>
      <c r="GI524" s="40"/>
      <c r="GJ524" s="40"/>
      <c r="GK524" s="40"/>
      <c r="GL524" s="40"/>
      <c r="GM524" s="40"/>
      <c r="GN524" s="40"/>
      <c r="GO524" s="40"/>
      <c r="GP524" s="40"/>
      <c r="GQ524" s="40"/>
      <c r="GR524" s="40"/>
      <c r="GS524" s="40"/>
    </row>
    <row r="525" spans="1:201" x14ac:dyDescent="0.2">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c r="EH525" s="40"/>
      <c r="EI525" s="40"/>
      <c r="EJ525" s="40"/>
      <c r="EK525" s="40"/>
      <c r="EL525" s="40"/>
      <c r="EM525" s="40"/>
      <c r="EN525" s="40"/>
      <c r="EO525" s="40"/>
      <c r="EP525" s="40"/>
      <c r="EQ525" s="40"/>
      <c r="ER525" s="40"/>
      <c r="ES525" s="40"/>
      <c r="ET525" s="40"/>
      <c r="EU525" s="40"/>
      <c r="EV525" s="40"/>
      <c r="EW525" s="40"/>
      <c r="EX525" s="40"/>
      <c r="EY525" s="40"/>
      <c r="EZ525" s="40"/>
      <c r="FA525" s="40"/>
      <c r="FB525" s="40"/>
      <c r="FC525" s="40"/>
      <c r="FD525" s="40"/>
      <c r="FE525" s="40"/>
      <c r="FF525" s="40"/>
      <c r="FG525" s="40"/>
      <c r="FH525" s="40"/>
      <c r="FI525" s="40"/>
      <c r="FJ525" s="40"/>
      <c r="FK525" s="40"/>
      <c r="FL525" s="40"/>
      <c r="FM525" s="40"/>
      <c r="FN525" s="40"/>
      <c r="FO525" s="40"/>
      <c r="FP525" s="40"/>
      <c r="FQ525" s="40"/>
      <c r="FR525" s="40"/>
      <c r="FS525" s="40"/>
      <c r="FT525" s="40"/>
      <c r="FU525" s="40"/>
      <c r="FV525" s="40"/>
      <c r="FW525" s="40"/>
      <c r="FX525" s="40"/>
      <c r="FY525" s="40"/>
      <c r="FZ525" s="40"/>
      <c r="GA525" s="40"/>
      <c r="GB525" s="40"/>
      <c r="GC525" s="40"/>
      <c r="GD525" s="40"/>
      <c r="GE525" s="40"/>
      <c r="GF525" s="40"/>
      <c r="GG525" s="40"/>
      <c r="GH525" s="40"/>
      <c r="GI525" s="40"/>
      <c r="GJ525" s="40"/>
      <c r="GK525" s="40"/>
      <c r="GL525" s="40"/>
      <c r="GM525" s="40"/>
      <c r="GN525" s="40"/>
      <c r="GO525" s="40"/>
      <c r="GP525" s="40"/>
      <c r="GQ525" s="40"/>
      <c r="GR525" s="40"/>
      <c r="GS525" s="40"/>
    </row>
    <row r="526" spans="1:201" x14ac:dyDescent="0.2">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c r="EH526" s="40"/>
      <c r="EI526" s="40"/>
      <c r="EJ526" s="40"/>
      <c r="EK526" s="40"/>
      <c r="EL526" s="40"/>
      <c r="EM526" s="40"/>
      <c r="EN526" s="40"/>
      <c r="EO526" s="40"/>
      <c r="EP526" s="40"/>
      <c r="EQ526" s="40"/>
      <c r="ER526" s="40"/>
      <c r="ES526" s="40"/>
      <c r="ET526" s="40"/>
      <c r="EU526" s="40"/>
      <c r="EV526" s="40"/>
      <c r="EW526" s="40"/>
      <c r="EX526" s="40"/>
      <c r="EY526" s="40"/>
      <c r="EZ526" s="40"/>
      <c r="FA526" s="40"/>
      <c r="FB526" s="40"/>
      <c r="FC526" s="40"/>
      <c r="FD526" s="40"/>
      <c r="FE526" s="40"/>
      <c r="FF526" s="40"/>
      <c r="FG526" s="40"/>
      <c r="FH526" s="40"/>
      <c r="FI526" s="40"/>
      <c r="FJ526" s="40"/>
      <c r="FK526" s="40"/>
      <c r="FL526" s="40"/>
      <c r="FM526" s="40"/>
      <c r="FN526" s="40"/>
      <c r="FO526" s="40"/>
      <c r="FP526" s="40"/>
      <c r="FQ526" s="40"/>
      <c r="FR526" s="40"/>
      <c r="FS526" s="40"/>
      <c r="FT526" s="40"/>
      <c r="FU526" s="40"/>
      <c r="FV526" s="40"/>
      <c r="FW526" s="40"/>
      <c r="FX526" s="40"/>
      <c r="FY526" s="40"/>
      <c r="FZ526" s="40"/>
      <c r="GA526" s="40"/>
      <c r="GB526" s="40"/>
      <c r="GC526" s="40"/>
      <c r="GD526" s="40"/>
      <c r="GE526" s="40"/>
      <c r="GF526" s="40"/>
      <c r="GG526" s="40"/>
      <c r="GH526" s="40"/>
      <c r="GI526" s="40"/>
      <c r="GJ526" s="40"/>
      <c r="GK526" s="40"/>
      <c r="GL526" s="40"/>
      <c r="GM526" s="40"/>
      <c r="GN526" s="40"/>
      <c r="GO526" s="40"/>
      <c r="GP526" s="40"/>
      <c r="GQ526" s="40"/>
      <c r="GR526" s="40"/>
      <c r="GS526" s="40"/>
    </row>
    <row r="527" spans="1:201" x14ac:dyDescent="0.2">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c r="EH527" s="40"/>
      <c r="EI527" s="40"/>
      <c r="EJ527" s="40"/>
      <c r="EK527" s="40"/>
      <c r="EL527" s="40"/>
      <c r="EM527" s="40"/>
      <c r="EN527" s="40"/>
      <c r="EO527" s="40"/>
      <c r="EP527" s="40"/>
      <c r="EQ527" s="40"/>
      <c r="ER527" s="40"/>
      <c r="ES527" s="40"/>
      <c r="ET527" s="40"/>
      <c r="EU527" s="40"/>
      <c r="EV527" s="40"/>
      <c r="EW527" s="40"/>
      <c r="EX527" s="40"/>
      <c r="EY527" s="40"/>
      <c r="EZ527" s="40"/>
      <c r="FA527" s="40"/>
      <c r="FB527" s="40"/>
      <c r="FC527" s="40"/>
      <c r="FD527" s="40"/>
      <c r="FE527" s="40"/>
      <c r="FF527" s="40"/>
      <c r="FG527" s="40"/>
      <c r="FH527" s="40"/>
      <c r="FI527" s="40"/>
      <c r="FJ527" s="40"/>
      <c r="FK527" s="40"/>
      <c r="FL527" s="40"/>
      <c r="FM527" s="40"/>
      <c r="FN527" s="40"/>
      <c r="FO527" s="40"/>
      <c r="FP527" s="40"/>
      <c r="FQ527" s="40"/>
      <c r="FR527" s="40"/>
      <c r="FS527" s="40"/>
      <c r="FT527" s="40"/>
      <c r="FU527" s="40"/>
      <c r="FV527" s="40"/>
      <c r="FW527" s="40"/>
      <c r="FX527" s="40"/>
      <c r="FY527" s="40"/>
      <c r="FZ527" s="40"/>
      <c r="GA527" s="40"/>
      <c r="GB527" s="40"/>
      <c r="GC527" s="40"/>
      <c r="GD527" s="40"/>
      <c r="GE527" s="40"/>
      <c r="GF527" s="40"/>
      <c r="GG527" s="40"/>
      <c r="GH527" s="40"/>
      <c r="GI527" s="40"/>
      <c r="GJ527" s="40"/>
      <c r="GK527" s="40"/>
      <c r="GL527" s="40"/>
      <c r="GM527" s="40"/>
      <c r="GN527" s="40"/>
      <c r="GO527" s="40"/>
      <c r="GP527" s="40"/>
      <c r="GQ527" s="40"/>
      <c r="GR527" s="40"/>
      <c r="GS527" s="40"/>
    </row>
    <row r="528" spans="1:201" x14ac:dyDescent="0.2">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c r="EH528" s="40"/>
      <c r="EI528" s="40"/>
      <c r="EJ528" s="40"/>
      <c r="EK528" s="40"/>
      <c r="EL528" s="40"/>
      <c r="EM528" s="40"/>
      <c r="EN528" s="40"/>
      <c r="EO528" s="40"/>
      <c r="EP528" s="40"/>
      <c r="EQ528" s="40"/>
      <c r="ER528" s="40"/>
      <c r="ES528" s="40"/>
      <c r="ET528" s="40"/>
      <c r="EU528" s="40"/>
      <c r="EV528" s="40"/>
      <c r="EW528" s="40"/>
      <c r="EX528" s="40"/>
      <c r="EY528" s="40"/>
      <c r="EZ528" s="40"/>
      <c r="FA528" s="40"/>
      <c r="FB528" s="40"/>
      <c r="FC528" s="40"/>
      <c r="FD528" s="40"/>
      <c r="FE528" s="40"/>
      <c r="FF528" s="40"/>
      <c r="FG528" s="40"/>
      <c r="FH528" s="40"/>
      <c r="FI528" s="40"/>
      <c r="FJ528" s="40"/>
      <c r="FK528" s="40"/>
      <c r="FL528" s="40"/>
      <c r="FM528" s="40"/>
      <c r="FN528" s="40"/>
      <c r="FO528" s="40"/>
      <c r="FP528" s="40"/>
      <c r="FQ528" s="40"/>
      <c r="FR528" s="40"/>
      <c r="FS528" s="40"/>
      <c r="FT528" s="40"/>
      <c r="FU528" s="40"/>
      <c r="FV528" s="40"/>
      <c r="FW528" s="40"/>
      <c r="FX528" s="40"/>
      <c r="FY528" s="40"/>
      <c r="FZ528" s="40"/>
      <c r="GA528" s="40"/>
      <c r="GB528" s="40"/>
      <c r="GC528" s="40"/>
      <c r="GD528" s="40"/>
      <c r="GE528" s="40"/>
      <c r="GF528" s="40"/>
      <c r="GG528" s="40"/>
      <c r="GH528" s="40"/>
      <c r="GI528" s="40"/>
      <c r="GJ528" s="40"/>
      <c r="GK528" s="40"/>
      <c r="GL528" s="40"/>
      <c r="GM528" s="40"/>
      <c r="GN528" s="40"/>
      <c r="GO528" s="40"/>
      <c r="GP528" s="40"/>
      <c r="GQ528" s="40"/>
      <c r="GR528" s="40"/>
      <c r="GS528" s="40"/>
    </row>
    <row r="529" spans="1:201" x14ac:dyDescent="0.2">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c r="EH529" s="40"/>
      <c r="EI529" s="40"/>
      <c r="EJ529" s="40"/>
      <c r="EK529" s="40"/>
      <c r="EL529" s="40"/>
      <c r="EM529" s="40"/>
      <c r="EN529" s="40"/>
      <c r="EO529" s="40"/>
      <c r="EP529" s="40"/>
      <c r="EQ529" s="40"/>
      <c r="ER529" s="40"/>
      <c r="ES529" s="40"/>
      <c r="ET529" s="40"/>
      <c r="EU529" s="40"/>
      <c r="EV529" s="40"/>
      <c r="EW529" s="40"/>
      <c r="EX529" s="40"/>
      <c r="EY529" s="40"/>
      <c r="EZ529" s="40"/>
      <c r="FA529" s="40"/>
      <c r="FB529" s="40"/>
      <c r="FC529" s="40"/>
      <c r="FD529" s="40"/>
      <c r="FE529" s="40"/>
      <c r="FF529" s="40"/>
      <c r="FG529" s="40"/>
      <c r="FH529" s="40"/>
      <c r="FI529" s="40"/>
      <c r="FJ529" s="40"/>
      <c r="FK529" s="40"/>
      <c r="FL529" s="40"/>
      <c r="FM529" s="40"/>
      <c r="FN529" s="40"/>
      <c r="FO529" s="40"/>
      <c r="FP529" s="40"/>
      <c r="FQ529" s="40"/>
      <c r="FR529" s="40"/>
      <c r="FS529" s="40"/>
      <c r="FT529" s="40"/>
      <c r="FU529" s="40"/>
      <c r="FV529" s="40"/>
      <c r="FW529" s="40"/>
      <c r="FX529" s="40"/>
      <c r="FY529" s="40"/>
      <c r="FZ529" s="40"/>
      <c r="GA529" s="40"/>
      <c r="GB529" s="40"/>
      <c r="GC529" s="40"/>
      <c r="GD529" s="40"/>
      <c r="GE529" s="40"/>
      <c r="GF529" s="40"/>
      <c r="GG529" s="40"/>
      <c r="GH529" s="40"/>
      <c r="GI529" s="40"/>
      <c r="GJ529" s="40"/>
      <c r="GK529" s="40"/>
      <c r="GL529" s="40"/>
      <c r="GM529" s="40"/>
      <c r="GN529" s="40"/>
      <c r="GO529" s="40"/>
      <c r="GP529" s="40"/>
      <c r="GQ529" s="40"/>
      <c r="GR529" s="40"/>
      <c r="GS529" s="40"/>
    </row>
    <row r="530" spans="1:201" x14ac:dyDescent="0.2">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c r="EH530" s="40"/>
      <c r="EI530" s="40"/>
      <c r="EJ530" s="40"/>
      <c r="EK530" s="40"/>
      <c r="EL530" s="40"/>
      <c r="EM530" s="40"/>
      <c r="EN530" s="40"/>
      <c r="EO530" s="40"/>
      <c r="EP530" s="40"/>
      <c r="EQ530" s="40"/>
      <c r="ER530" s="40"/>
      <c r="ES530" s="40"/>
      <c r="ET530" s="40"/>
      <c r="EU530" s="40"/>
      <c r="EV530" s="40"/>
      <c r="EW530" s="40"/>
      <c r="EX530" s="40"/>
      <c r="EY530" s="40"/>
      <c r="EZ530" s="40"/>
      <c r="FA530" s="40"/>
      <c r="FB530" s="40"/>
      <c r="FC530" s="40"/>
      <c r="FD530" s="40"/>
      <c r="FE530" s="40"/>
      <c r="FF530" s="40"/>
      <c r="FG530" s="40"/>
      <c r="FH530" s="40"/>
      <c r="FI530" s="40"/>
      <c r="FJ530" s="40"/>
      <c r="FK530" s="40"/>
      <c r="FL530" s="40"/>
      <c r="FM530" s="40"/>
      <c r="FN530" s="40"/>
      <c r="FO530" s="40"/>
      <c r="FP530" s="40"/>
      <c r="FQ530" s="40"/>
      <c r="FR530" s="40"/>
      <c r="FS530" s="40"/>
      <c r="FT530" s="40"/>
      <c r="FU530" s="40"/>
      <c r="FV530" s="40"/>
      <c r="FW530" s="40"/>
      <c r="FX530" s="40"/>
      <c r="FY530" s="40"/>
      <c r="FZ530" s="40"/>
      <c r="GA530" s="40"/>
      <c r="GB530" s="40"/>
      <c r="GC530" s="40"/>
      <c r="GD530" s="40"/>
      <c r="GE530" s="40"/>
      <c r="GF530" s="40"/>
      <c r="GG530" s="40"/>
      <c r="GH530" s="40"/>
      <c r="GI530" s="40"/>
      <c r="GJ530" s="40"/>
      <c r="GK530" s="40"/>
      <c r="GL530" s="40"/>
      <c r="GM530" s="40"/>
      <c r="GN530" s="40"/>
      <c r="GO530" s="40"/>
      <c r="GP530" s="40"/>
      <c r="GQ530" s="40"/>
      <c r="GR530" s="40"/>
      <c r="GS530" s="40"/>
    </row>
    <row r="531" spans="1:201" x14ac:dyDescent="0.2">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c r="FL531" s="40"/>
      <c r="FM531" s="40"/>
      <c r="FN531" s="40"/>
      <c r="FO531" s="40"/>
      <c r="FP531" s="40"/>
      <c r="FQ531" s="40"/>
      <c r="FR531" s="40"/>
      <c r="FS531" s="40"/>
      <c r="FT531" s="40"/>
      <c r="FU531" s="40"/>
      <c r="FV531" s="40"/>
      <c r="FW531" s="40"/>
      <c r="FX531" s="40"/>
      <c r="FY531" s="40"/>
      <c r="FZ531" s="40"/>
      <c r="GA531" s="40"/>
      <c r="GB531" s="40"/>
      <c r="GC531" s="40"/>
      <c r="GD531" s="40"/>
      <c r="GE531" s="40"/>
      <c r="GF531" s="40"/>
      <c r="GG531" s="40"/>
      <c r="GH531" s="40"/>
      <c r="GI531" s="40"/>
      <c r="GJ531" s="40"/>
      <c r="GK531" s="40"/>
      <c r="GL531" s="40"/>
      <c r="GM531" s="40"/>
      <c r="GN531" s="40"/>
      <c r="GO531" s="40"/>
      <c r="GP531" s="40"/>
      <c r="GQ531" s="40"/>
      <c r="GR531" s="40"/>
      <c r="GS531" s="40"/>
    </row>
    <row r="532" spans="1:201" x14ac:dyDescent="0.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c r="FL532" s="40"/>
      <c r="FM532" s="40"/>
      <c r="FN532" s="40"/>
      <c r="FO532" s="40"/>
      <c r="FP532" s="40"/>
      <c r="FQ532" s="40"/>
      <c r="FR532" s="40"/>
      <c r="FS532" s="40"/>
      <c r="FT532" s="40"/>
      <c r="FU532" s="40"/>
      <c r="FV532" s="40"/>
      <c r="FW532" s="40"/>
      <c r="FX532" s="40"/>
      <c r="FY532" s="40"/>
      <c r="FZ532" s="40"/>
      <c r="GA532" s="40"/>
      <c r="GB532" s="40"/>
      <c r="GC532" s="40"/>
      <c r="GD532" s="40"/>
      <c r="GE532" s="40"/>
      <c r="GF532" s="40"/>
      <c r="GG532" s="40"/>
      <c r="GH532" s="40"/>
      <c r="GI532" s="40"/>
      <c r="GJ532" s="40"/>
      <c r="GK532" s="40"/>
      <c r="GL532" s="40"/>
      <c r="GM532" s="40"/>
      <c r="GN532" s="40"/>
      <c r="GO532" s="40"/>
      <c r="GP532" s="40"/>
      <c r="GQ532" s="40"/>
      <c r="GR532" s="40"/>
      <c r="GS532" s="40"/>
    </row>
    <row r="533" spans="1:201" x14ac:dyDescent="0.2">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c r="EH533" s="40"/>
      <c r="EI533" s="40"/>
      <c r="EJ533" s="40"/>
      <c r="EK533" s="40"/>
      <c r="EL533" s="40"/>
      <c r="EM533" s="40"/>
      <c r="EN533" s="40"/>
      <c r="EO533" s="40"/>
      <c r="EP533" s="40"/>
      <c r="EQ533" s="40"/>
      <c r="ER533" s="40"/>
      <c r="ES533" s="40"/>
      <c r="ET533" s="40"/>
      <c r="EU533" s="40"/>
      <c r="EV533" s="40"/>
      <c r="EW533" s="40"/>
      <c r="EX533" s="40"/>
      <c r="EY533" s="40"/>
      <c r="EZ533" s="40"/>
      <c r="FA533" s="40"/>
      <c r="FB533" s="40"/>
      <c r="FC533" s="40"/>
      <c r="FD533" s="40"/>
      <c r="FE533" s="40"/>
      <c r="FF533" s="40"/>
      <c r="FG533" s="40"/>
      <c r="FH533" s="40"/>
      <c r="FI533" s="40"/>
      <c r="FJ533" s="40"/>
      <c r="FK533" s="40"/>
      <c r="FL533" s="40"/>
      <c r="FM533" s="40"/>
      <c r="FN533" s="40"/>
      <c r="FO533" s="40"/>
      <c r="FP533" s="40"/>
      <c r="FQ533" s="40"/>
      <c r="FR533" s="40"/>
      <c r="FS533" s="40"/>
      <c r="FT533" s="40"/>
      <c r="FU533" s="40"/>
      <c r="FV533" s="40"/>
      <c r="FW533" s="40"/>
      <c r="FX533" s="40"/>
      <c r="FY533" s="40"/>
      <c r="FZ533" s="40"/>
      <c r="GA533" s="40"/>
      <c r="GB533" s="40"/>
      <c r="GC533" s="40"/>
      <c r="GD533" s="40"/>
      <c r="GE533" s="40"/>
      <c r="GF533" s="40"/>
      <c r="GG533" s="40"/>
      <c r="GH533" s="40"/>
      <c r="GI533" s="40"/>
      <c r="GJ533" s="40"/>
      <c r="GK533" s="40"/>
      <c r="GL533" s="40"/>
      <c r="GM533" s="40"/>
      <c r="GN533" s="40"/>
      <c r="GO533" s="40"/>
      <c r="GP533" s="40"/>
      <c r="GQ533" s="40"/>
      <c r="GR533" s="40"/>
      <c r="GS533" s="40"/>
    </row>
    <row r="534" spans="1:201" x14ac:dyDescent="0.2">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c r="EH534" s="40"/>
      <c r="EI534" s="40"/>
      <c r="EJ534" s="40"/>
      <c r="EK534" s="40"/>
      <c r="EL534" s="40"/>
      <c r="EM534" s="40"/>
      <c r="EN534" s="40"/>
      <c r="EO534" s="40"/>
      <c r="EP534" s="40"/>
      <c r="EQ534" s="40"/>
      <c r="ER534" s="40"/>
      <c r="ES534" s="40"/>
      <c r="ET534" s="40"/>
      <c r="EU534" s="40"/>
      <c r="EV534" s="40"/>
      <c r="EW534" s="40"/>
      <c r="EX534" s="40"/>
      <c r="EY534" s="40"/>
      <c r="EZ534" s="40"/>
      <c r="FA534" s="40"/>
      <c r="FB534" s="40"/>
      <c r="FC534" s="40"/>
      <c r="FD534" s="40"/>
      <c r="FE534" s="40"/>
      <c r="FF534" s="40"/>
      <c r="FG534" s="40"/>
      <c r="FH534" s="40"/>
      <c r="FI534" s="40"/>
      <c r="FJ534" s="40"/>
      <c r="FK534" s="40"/>
      <c r="FL534" s="40"/>
      <c r="FM534" s="40"/>
      <c r="FN534" s="40"/>
      <c r="FO534" s="40"/>
      <c r="FP534" s="40"/>
      <c r="FQ534" s="40"/>
      <c r="FR534" s="40"/>
      <c r="FS534" s="40"/>
      <c r="FT534" s="40"/>
      <c r="FU534" s="40"/>
      <c r="FV534" s="40"/>
      <c r="FW534" s="40"/>
      <c r="FX534" s="40"/>
      <c r="FY534" s="40"/>
      <c r="FZ534" s="40"/>
      <c r="GA534" s="40"/>
      <c r="GB534" s="40"/>
      <c r="GC534" s="40"/>
      <c r="GD534" s="40"/>
      <c r="GE534" s="40"/>
      <c r="GF534" s="40"/>
      <c r="GG534" s="40"/>
      <c r="GH534" s="40"/>
      <c r="GI534" s="40"/>
      <c r="GJ534" s="40"/>
      <c r="GK534" s="40"/>
      <c r="GL534" s="40"/>
      <c r="GM534" s="40"/>
      <c r="GN534" s="40"/>
      <c r="GO534" s="40"/>
      <c r="GP534" s="40"/>
      <c r="GQ534" s="40"/>
      <c r="GR534" s="40"/>
      <c r="GS534" s="40"/>
    </row>
    <row r="535" spans="1:201" x14ac:dyDescent="0.2">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c r="EH535" s="40"/>
      <c r="EI535" s="40"/>
      <c r="EJ535" s="40"/>
      <c r="EK535" s="40"/>
      <c r="EL535" s="40"/>
      <c r="EM535" s="40"/>
      <c r="EN535" s="40"/>
      <c r="EO535" s="40"/>
      <c r="EP535" s="40"/>
      <c r="EQ535" s="40"/>
      <c r="ER535" s="40"/>
      <c r="ES535" s="40"/>
      <c r="ET535" s="40"/>
      <c r="EU535" s="40"/>
      <c r="EV535" s="40"/>
      <c r="EW535" s="40"/>
      <c r="EX535" s="40"/>
      <c r="EY535" s="40"/>
      <c r="EZ535" s="40"/>
      <c r="FA535" s="40"/>
      <c r="FB535" s="40"/>
      <c r="FC535" s="40"/>
      <c r="FD535" s="40"/>
      <c r="FE535" s="40"/>
      <c r="FF535" s="40"/>
      <c r="FG535" s="40"/>
      <c r="FH535" s="40"/>
      <c r="FI535" s="40"/>
      <c r="FJ535" s="40"/>
      <c r="FK535" s="40"/>
      <c r="FL535" s="40"/>
      <c r="FM535" s="40"/>
      <c r="FN535" s="40"/>
      <c r="FO535" s="40"/>
      <c r="FP535" s="40"/>
      <c r="FQ535" s="40"/>
      <c r="FR535" s="40"/>
      <c r="FS535" s="40"/>
      <c r="FT535" s="40"/>
      <c r="FU535" s="40"/>
      <c r="FV535" s="40"/>
      <c r="FW535" s="40"/>
      <c r="FX535" s="40"/>
      <c r="FY535" s="40"/>
      <c r="FZ535" s="40"/>
      <c r="GA535" s="40"/>
      <c r="GB535" s="40"/>
      <c r="GC535" s="40"/>
      <c r="GD535" s="40"/>
      <c r="GE535" s="40"/>
      <c r="GF535" s="40"/>
      <c r="GG535" s="40"/>
      <c r="GH535" s="40"/>
      <c r="GI535" s="40"/>
      <c r="GJ535" s="40"/>
      <c r="GK535" s="40"/>
      <c r="GL535" s="40"/>
      <c r="GM535" s="40"/>
      <c r="GN535" s="40"/>
      <c r="GO535" s="40"/>
      <c r="GP535" s="40"/>
      <c r="GQ535" s="40"/>
      <c r="GR535" s="40"/>
      <c r="GS535" s="40"/>
    </row>
    <row r="536" spans="1:201" x14ac:dyDescent="0.2">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c r="EH536" s="40"/>
      <c r="EI536" s="40"/>
      <c r="EJ536" s="40"/>
      <c r="EK536" s="40"/>
      <c r="EL536" s="40"/>
      <c r="EM536" s="40"/>
      <c r="EN536" s="40"/>
      <c r="EO536" s="40"/>
      <c r="EP536" s="40"/>
      <c r="EQ536" s="40"/>
      <c r="ER536" s="40"/>
      <c r="ES536" s="40"/>
      <c r="ET536" s="40"/>
      <c r="EU536" s="40"/>
      <c r="EV536" s="40"/>
      <c r="EW536" s="40"/>
      <c r="EX536" s="40"/>
      <c r="EY536" s="40"/>
      <c r="EZ536" s="40"/>
      <c r="FA536" s="40"/>
      <c r="FB536" s="40"/>
      <c r="FC536" s="40"/>
      <c r="FD536" s="40"/>
      <c r="FE536" s="40"/>
      <c r="FF536" s="40"/>
      <c r="FG536" s="40"/>
      <c r="FH536" s="40"/>
      <c r="FI536" s="40"/>
      <c r="FJ536" s="40"/>
      <c r="FK536" s="40"/>
      <c r="FL536" s="40"/>
      <c r="FM536" s="40"/>
      <c r="FN536" s="40"/>
      <c r="FO536" s="40"/>
      <c r="FP536" s="40"/>
      <c r="FQ536" s="40"/>
      <c r="FR536" s="40"/>
      <c r="FS536" s="40"/>
      <c r="FT536" s="40"/>
      <c r="FU536" s="40"/>
      <c r="FV536" s="40"/>
      <c r="FW536" s="40"/>
      <c r="FX536" s="40"/>
      <c r="FY536" s="40"/>
      <c r="FZ536" s="40"/>
      <c r="GA536" s="40"/>
      <c r="GB536" s="40"/>
      <c r="GC536" s="40"/>
      <c r="GD536" s="40"/>
      <c r="GE536" s="40"/>
      <c r="GF536" s="40"/>
      <c r="GG536" s="40"/>
      <c r="GH536" s="40"/>
      <c r="GI536" s="40"/>
      <c r="GJ536" s="40"/>
      <c r="GK536" s="40"/>
      <c r="GL536" s="40"/>
      <c r="GM536" s="40"/>
      <c r="GN536" s="40"/>
      <c r="GO536" s="40"/>
      <c r="GP536" s="40"/>
      <c r="GQ536" s="40"/>
      <c r="GR536" s="40"/>
      <c r="GS536" s="40"/>
    </row>
    <row r="537" spans="1:201" x14ac:dyDescent="0.2">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c r="EH537" s="40"/>
      <c r="EI537" s="40"/>
      <c r="EJ537" s="40"/>
      <c r="EK537" s="40"/>
      <c r="EL537" s="40"/>
      <c r="EM537" s="40"/>
      <c r="EN537" s="40"/>
      <c r="EO537" s="40"/>
      <c r="EP537" s="40"/>
      <c r="EQ537" s="40"/>
      <c r="ER537" s="40"/>
      <c r="ES537" s="40"/>
      <c r="ET537" s="40"/>
      <c r="EU537" s="40"/>
      <c r="EV537" s="40"/>
      <c r="EW537" s="40"/>
      <c r="EX537" s="40"/>
      <c r="EY537" s="40"/>
      <c r="EZ537" s="40"/>
      <c r="FA537" s="40"/>
      <c r="FB537" s="40"/>
      <c r="FC537" s="40"/>
      <c r="FD537" s="40"/>
      <c r="FE537" s="40"/>
      <c r="FF537" s="40"/>
      <c r="FG537" s="40"/>
      <c r="FH537" s="40"/>
      <c r="FI537" s="40"/>
      <c r="FJ537" s="40"/>
      <c r="FK537" s="40"/>
      <c r="FL537" s="40"/>
      <c r="FM537" s="40"/>
      <c r="FN537" s="40"/>
      <c r="FO537" s="40"/>
      <c r="FP537" s="40"/>
      <c r="FQ537" s="40"/>
      <c r="FR537" s="40"/>
      <c r="FS537" s="40"/>
      <c r="FT537" s="40"/>
      <c r="FU537" s="40"/>
      <c r="FV537" s="40"/>
      <c r="FW537" s="40"/>
      <c r="FX537" s="40"/>
      <c r="FY537" s="40"/>
      <c r="FZ537" s="40"/>
      <c r="GA537" s="40"/>
      <c r="GB537" s="40"/>
      <c r="GC537" s="40"/>
      <c r="GD537" s="40"/>
      <c r="GE537" s="40"/>
      <c r="GF537" s="40"/>
      <c r="GG537" s="40"/>
      <c r="GH537" s="40"/>
      <c r="GI537" s="40"/>
      <c r="GJ537" s="40"/>
      <c r="GK537" s="40"/>
      <c r="GL537" s="40"/>
      <c r="GM537" s="40"/>
      <c r="GN537" s="40"/>
      <c r="GO537" s="40"/>
      <c r="GP537" s="40"/>
      <c r="GQ537" s="40"/>
      <c r="GR537" s="40"/>
      <c r="GS537" s="40"/>
    </row>
    <row r="538" spans="1:201" x14ac:dyDescent="0.2">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c r="EH538" s="40"/>
      <c r="EI538" s="40"/>
      <c r="EJ538" s="40"/>
      <c r="EK538" s="40"/>
      <c r="EL538" s="40"/>
      <c r="EM538" s="40"/>
      <c r="EN538" s="40"/>
      <c r="EO538" s="40"/>
      <c r="EP538" s="40"/>
      <c r="EQ538" s="40"/>
      <c r="ER538" s="40"/>
      <c r="ES538" s="40"/>
      <c r="ET538" s="40"/>
      <c r="EU538" s="40"/>
      <c r="EV538" s="40"/>
      <c r="EW538" s="40"/>
      <c r="EX538" s="40"/>
      <c r="EY538" s="40"/>
      <c r="EZ538" s="40"/>
      <c r="FA538" s="40"/>
      <c r="FB538" s="40"/>
      <c r="FC538" s="40"/>
      <c r="FD538" s="40"/>
      <c r="FE538" s="40"/>
      <c r="FF538" s="40"/>
      <c r="FG538" s="40"/>
      <c r="FH538" s="40"/>
      <c r="FI538" s="40"/>
      <c r="FJ538" s="40"/>
      <c r="FK538" s="40"/>
      <c r="FL538" s="40"/>
      <c r="FM538" s="40"/>
      <c r="FN538" s="40"/>
      <c r="FO538" s="40"/>
      <c r="FP538" s="40"/>
      <c r="FQ538" s="40"/>
      <c r="FR538" s="40"/>
      <c r="FS538" s="40"/>
      <c r="FT538" s="40"/>
      <c r="FU538" s="40"/>
      <c r="FV538" s="40"/>
      <c r="FW538" s="40"/>
      <c r="FX538" s="40"/>
      <c r="FY538" s="40"/>
      <c r="FZ538" s="40"/>
      <c r="GA538" s="40"/>
      <c r="GB538" s="40"/>
      <c r="GC538" s="40"/>
      <c r="GD538" s="40"/>
      <c r="GE538" s="40"/>
      <c r="GF538" s="40"/>
      <c r="GG538" s="40"/>
      <c r="GH538" s="40"/>
      <c r="GI538" s="40"/>
      <c r="GJ538" s="40"/>
      <c r="GK538" s="40"/>
      <c r="GL538" s="40"/>
      <c r="GM538" s="40"/>
      <c r="GN538" s="40"/>
      <c r="GO538" s="40"/>
      <c r="GP538" s="40"/>
      <c r="GQ538" s="40"/>
      <c r="GR538" s="40"/>
      <c r="GS538" s="40"/>
    </row>
    <row r="539" spans="1:201" x14ac:dyDescent="0.2">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c r="EH539" s="40"/>
      <c r="EI539" s="40"/>
      <c r="EJ539" s="40"/>
      <c r="EK539" s="40"/>
      <c r="EL539" s="40"/>
      <c r="EM539" s="40"/>
      <c r="EN539" s="40"/>
      <c r="EO539" s="40"/>
      <c r="EP539" s="40"/>
      <c r="EQ539" s="40"/>
      <c r="ER539" s="40"/>
      <c r="ES539" s="40"/>
      <c r="ET539" s="40"/>
      <c r="EU539" s="40"/>
      <c r="EV539" s="40"/>
      <c r="EW539" s="40"/>
      <c r="EX539" s="40"/>
      <c r="EY539" s="40"/>
      <c r="EZ539" s="40"/>
      <c r="FA539" s="40"/>
      <c r="FB539" s="40"/>
      <c r="FC539" s="40"/>
      <c r="FD539" s="40"/>
      <c r="FE539" s="40"/>
      <c r="FF539" s="40"/>
      <c r="FG539" s="40"/>
      <c r="FH539" s="40"/>
      <c r="FI539" s="40"/>
      <c r="FJ539" s="40"/>
      <c r="FK539" s="40"/>
      <c r="FL539" s="40"/>
      <c r="FM539" s="40"/>
      <c r="FN539" s="40"/>
      <c r="FO539" s="40"/>
      <c r="FP539" s="40"/>
      <c r="FQ539" s="40"/>
      <c r="FR539" s="40"/>
      <c r="FS539" s="40"/>
      <c r="FT539" s="40"/>
      <c r="FU539" s="40"/>
      <c r="FV539" s="40"/>
      <c r="FW539" s="40"/>
      <c r="FX539" s="40"/>
      <c r="FY539" s="40"/>
      <c r="FZ539" s="40"/>
      <c r="GA539" s="40"/>
      <c r="GB539" s="40"/>
      <c r="GC539" s="40"/>
      <c r="GD539" s="40"/>
      <c r="GE539" s="40"/>
      <c r="GF539" s="40"/>
      <c r="GG539" s="40"/>
      <c r="GH539" s="40"/>
      <c r="GI539" s="40"/>
      <c r="GJ539" s="40"/>
      <c r="GK539" s="40"/>
      <c r="GL539" s="40"/>
      <c r="GM539" s="40"/>
      <c r="GN539" s="40"/>
      <c r="GO539" s="40"/>
      <c r="GP539" s="40"/>
      <c r="GQ539" s="40"/>
      <c r="GR539" s="40"/>
      <c r="GS539" s="40"/>
    </row>
    <row r="540" spans="1:201" x14ac:dyDescent="0.2">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c r="FM540" s="40"/>
      <c r="FN540" s="40"/>
      <c r="FO540" s="40"/>
      <c r="FP540" s="40"/>
      <c r="FQ540" s="40"/>
      <c r="FR540" s="40"/>
      <c r="FS540" s="40"/>
      <c r="FT540" s="40"/>
      <c r="FU540" s="40"/>
      <c r="FV540" s="40"/>
      <c r="FW540" s="40"/>
      <c r="FX540" s="40"/>
      <c r="FY540" s="40"/>
      <c r="FZ540" s="40"/>
      <c r="GA540" s="40"/>
      <c r="GB540" s="40"/>
      <c r="GC540" s="40"/>
      <c r="GD540" s="40"/>
      <c r="GE540" s="40"/>
      <c r="GF540" s="40"/>
      <c r="GG540" s="40"/>
      <c r="GH540" s="40"/>
      <c r="GI540" s="40"/>
      <c r="GJ540" s="40"/>
      <c r="GK540" s="40"/>
      <c r="GL540" s="40"/>
      <c r="GM540" s="40"/>
      <c r="GN540" s="40"/>
      <c r="GO540" s="40"/>
      <c r="GP540" s="40"/>
      <c r="GQ540" s="40"/>
      <c r="GR540" s="40"/>
      <c r="GS540" s="40"/>
    </row>
    <row r="541" spans="1:201" x14ac:dyDescent="0.2">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c r="EH541" s="40"/>
      <c r="EI541" s="40"/>
      <c r="EJ541" s="40"/>
      <c r="EK541" s="40"/>
      <c r="EL541" s="40"/>
      <c r="EM541" s="40"/>
      <c r="EN541" s="40"/>
      <c r="EO541" s="40"/>
      <c r="EP541" s="40"/>
      <c r="EQ541" s="40"/>
      <c r="ER541" s="40"/>
      <c r="ES541" s="40"/>
      <c r="ET541" s="40"/>
      <c r="EU541" s="40"/>
      <c r="EV541" s="40"/>
      <c r="EW541" s="40"/>
      <c r="EX541" s="40"/>
      <c r="EY541" s="40"/>
      <c r="EZ541" s="40"/>
      <c r="FA541" s="40"/>
      <c r="FB541" s="40"/>
      <c r="FC541" s="40"/>
      <c r="FD541" s="40"/>
      <c r="FE541" s="40"/>
      <c r="FF541" s="40"/>
      <c r="FG541" s="40"/>
      <c r="FH541" s="40"/>
      <c r="FI541" s="40"/>
      <c r="FJ541" s="40"/>
      <c r="FK541" s="40"/>
      <c r="FL541" s="40"/>
      <c r="FM541" s="40"/>
      <c r="FN541" s="40"/>
      <c r="FO541" s="40"/>
      <c r="FP541" s="40"/>
      <c r="FQ541" s="40"/>
      <c r="FR541" s="40"/>
      <c r="FS541" s="40"/>
      <c r="FT541" s="40"/>
      <c r="FU541" s="40"/>
      <c r="FV541" s="40"/>
      <c r="FW541" s="40"/>
      <c r="FX541" s="40"/>
      <c r="FY541" s="40"/>
      <c r="FZ541" s="40"/>
      <c r="GA541" s="40"/>
      <c r="GB541" s="40"/>
      <c r="GC541" s="40"/>
      <c r="GD541" s="40"/>
      <c r="GE541" s="40"/>
      <c r="GF541" s="40"/>
      <c r="GG541" s="40"/>
      <c r="GH541" s="40"/>
      <c r="GI541" s="40"/>
      <c r="GJ541" s="40"/>
      <c r="GK541" s="40"/>
      <c r="GL541" s="40"/>
      <c r="GM541" s="40"/>
      <c r="GN541" s="40"/>
      <c r="GO541" s="40"/>
      <c r="GP541" s="40"/>
      <c r="GQ541" s="40"/>
      <c r="GR541" s="40"/>
      <c r="GS541" s="40"/>
    </row>
    <row r="542" spans="1:201" x14ac:dyDescent="0.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row>
    <row r="543" spans="1:201" x14ac:dyDescent="0.2">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c r="EH543" s="40"/>
      <c r="EI543" s="40"/>
      <c r="EJ543" s="40"/>
      <c r="EK543" s="40"/>
      <c r="EL543" s="40"/>
      <c r="EM543" s="40"/>
      <c r="EN543" s="40"/>
      <c r="EO543" s="40"/>
      <c r="EP543" s="40"/>
      <c r="EQ543" s="40"/>
      <c r="ER543" s="40"/>
      <c r="ES543" s="40"/>
      <c r="ET543" s="40"/>
      <c r="EU543" s="40"/>
      <c r="EV543" s="40"/>
      <c r="EW543" s="40"/>
      <c r="EX543" s="40"/>
      <c r="EY543" s="40"/>
      <c r="EZ543" s="40"/>
      <c r="FA543" s="40"/>
      <c r="FB543" s="40"/>
      <c r="FC543" s="40"/>
      <c r="FD543" s="40"/>
      <c r="FE543" s="40"/>
      <c r="FF543" s="40"/>
      <c r="FG543" s="40"/>
      <c r="FH543" s="40"/>
      <c r="FI543" s="40"/>
      <c r="FJ543" s="40"/>
      <c r="FK543" s="40"/>
      <c r="FL543" s="40"/>
      <c r="FM543" s="40"/>
      <c r="FN543" s="40"/>
      <c r="FO543" s="40"/>
      <c r="FP543" s="40"/>
      <c r="FQ543" s="40"/>
      <c r="FR543" s="40"/>
      <c r="FS543" s="40"/>
      <c r="FT543" s="40"/>
      <c r="FU543" s="40"/>
      <c r="FV543" s="40"/>
      <c r="FW543" s="40"/>
      <c r="FX543" s="40"/>
      <c r="FY543" s="40"/>
      <c r="FZ543" s="40"/>
      <c r="GA543" s="40"/>
      <c r="GB543" s="40"/>
      <c r="GC543" s="40"/>
      <c r="GD543" s="40"/>
      <c r="GE543" s="40"/>
      <c r="GF543" s="40"/>
      <c r="GG543" s="40"/>
      <c r="GH543" s="40"/>
      <c r="GI543" s="40"/>
      <c r="GJ543" s="40"/>
      <c r="GK543" s="40"/>
      <c r="GL543" s="40"/>
      <c r="GM543" s="40"/>
      <c r="GN543" s="40"/>
      <c r="GO543" s="40"/>
      <c r="GP543" s="40"/>
      <c r="GQ543" s="40"/>
      <c r="GR543" s="40"/>
      <c r="GS543" s="40"/>
    </row>
    <row r="544" spans="1:201" x14ac:dyDescent="0.2">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c r="EH544" s="40"/>
      <c r="EI544" s="40"/>
      <c r="EJ544" s="40"/>
      <c r="EK544" s="40"/>
      <c r="EL544" s="40"/>
      <c r="EM544" s="40"/>
      <c r="EN544" s="40"/>
      <c r="EO544" s="40"/>
      <c r="EP544" s="40"/>
      <c r="EQ544" s="40"/>
      <c r="ER544" s="40"/>
      <c r="ES544" s="40"/>
      <c r="ET544" s="40"/>
      <c r="EU544" s="40"/>
      <c r="EV544" s="40"/>
      <c r="EW544" s="40"/>
      <c r="EX544" s="40"/>
      <c r="EY544" s="40"/>
      <c r="EZ544" s="40"/>
      <c r="FA544" s="40"/>
      <c r="FB544" s="40"/>
      <c r="FC544" s="40"/>
      <c r="FD544" s="40"/>
      <c r="FE544" s="40"/>
      <c r="FF544" s="40"/>
      <c r="FG544" s="40"/>
      <c r="FH544" s="40"/>
      <c r="FI544" s="40"/>
      <c r="FJ544" s="40"/>
      <c r="FK544" s="40"/>
      <c r="FL544" s="40"/>
      <c r="FM544" s="40"/>
      <c r="FN544" s="40"/>
      <c r="FO544" s="40"/>
      <c r="FP544" s="40"/>
      <c r="FQ544" s="40"/>
      <c r="FR544" s="40"/>
      <c r="FS544" s="40"/>
      <c r="FT544" s="40"/>
      <c r="FU544" s="40"/>
      <c r="FV544" s="40"/>
      <c r="FW544" s="40"/>
      <c r="FX544" s="40"/>
      <c r="FY544" s="40"/>
      <c r="FZ544" s="40"/>
      <c r="GA544" s="40"/>
      <c r="GB544" s="40"/>
      <c r="GC544" s="40"/>
      <c r="GD544" s="40"/>
      <c r="GE544" s="40"/>
      <c r="GF544" s="40"/>
      <c r="GG544" s="40"/>
      <c r="GH544" s="40"/>
      <c r="GI544" s="40"/>
      <c r="GJ544" s="40"/>
      <c r="GK544" s="40"/>
      <c r="GL544" s="40"/>
      <c r="GM544" s="40"/>
      <c r="GN544" s="40"/>
      <c r="GO544" s="40"/>
      <c r="GP544" s="40"/>
      <c r="GQ544" s="40"/>
      <c r="GR544" s="40"/>
      <c r="GS544" s="40"/>
    </row>
    <row r="545" spans="1:20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c r="FM545" s="40"/>
      <c r="FN545" s="40"/>
      <c r="FO545" s="40"/>
      <c r="FP545" s="40"/>
      <c r="FQ545" s="40"/>
      <c r="FR545" s="40"/>
      <c r="FS545" s="40"/>
      <c r="FT545" s="40"/>
      <c r="FU545" s="40"/>
      <c r="FV545" s="40"/>
      <c r="FW545" s="40"/>
      <c r="FX545" s="40"/>
      <c r="FY545" s="40"/>
      <c r="FZ545" s="40"/>
      <c r="GA545" s="40"/>
      <c r="GB545" s="40"/>
      <c r="GC545" s="40"/>
      <c r="GD545" s="40"/>
      <c r="GE545" s="40"/>
      <c r="GF545" s="40"/>
      <c r="GG545" s="40"/>
      <c r="GH545" s="40"/>
      <c r="GI545" s="40"/>
      <c r="GJ545" s="40"/>
      <c r="GK545" s="40"/>
      <c r="GL545" s="40"/>
      <c r="GM545" s="40"/>
      <c r="GN545" s="40"/>
      <c r="GO545" s="40"/>
      <c r="GP545" s="40"/>
      <c r="GQ545" s="40"/>
      <c r="GR545" s="40"/>
      <c r="GS545" s="40"/>
    </row>
    <row r="546" spans="1:201" x14ac:dyDescent="0.2">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c r="EH546" s="40"/>
      <c r="EI546" s="40"/>
      <c r="EJ546" s="40"/>
      <c r="EK546" s="40"/>
      <c r="EL546" s="40"/>
      <c r="EM546" s="40"/>
      <c r="EN546" s="40"/>
      <c r="EO546" s="40"/>
      <c r="EP546" s="40"/>
      <c r="EQ546" s="40"/>
      <c r="ER546" s="40"/>
      <c r="ES546" s="40"/>
      <c r="ET546" s="40"/>
      <c r="EU546" s="40"/>
      <c r="EV546" s="40"/>
      <c r="EW546" s="40"/>
      <c r="EX546" s="40"/>
      <c r="EY546" s="40"/>
      <c r="EZ546" s="40"/>
      <c r="FA546" s="40"/>
      <c r="FB546" s="40"/>
      <c r="FC546" s="40"/>
      <c r="FD546" s="40"/>
      <c r="FE546" s="40"/>
      <c r="FF546" s="40"/>
      <c r="FG546" s="40"/>
      <c r="FH546" s="40"/>
      <c r="FI546" s="40"/>
      <c r="FJ546" s="40"/>
      <c r="FK546" s="40"/>
      <c r="FL546" s="40"/>
      <c r="FM546" s="40"/>
      <c r="FN546" s="40"/>
      <c r="FO546" s="40"/>
      <c r="FP546" s="40"/>
      <c r="FQ546" s="40"/>
      <c r="FR546" s="40"/>
      <c r="FS546" s="40"/>
      <c r="FT546" s="40"/>
      <c r="FU546" s="40"/>
      <c r="FV546" s="40"/>
      <c r="FW546" s="40"/>
      <c r="FX546" s="40"/>
      <c r="FY546" s="40"/>
      <c r="FZ546" s="40"/>
      <c r="GA546" s="40"/>
      <c r="GB546" s="40"/>
      <c r="GC546" s="40"/>
      <c r="GD546" s="40"/>
      <c r="GE546" s="40"/>
      <c r="GF546" s="40"/>
      <c r="GG546" s="40"/>
      <c r="GH546" s="40"/>
      <c r="GI546" s="40"/>
      <c r="GJ546" s="40"/>
      <c r="GK546" s="40"/>
      <c r="GL546" s="40"/>
      <c r="GM546" s="40"/>
      <c r="GN546" s="40"/>
      <c r="GO546" s="40"/>
      <c r="GP546" s="40"/>
      <c r="GQ546" s="40"/>
      <c r="GR546" s="40"/>
      <c r="GS546" s="40"/>
    </row>
    <row r="547" spans="1:201" x14ac:dyDescent="0.2">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c r="FL547" s="40"/>
      <c r="FM547" s="40"/>
      <c r="FN547" s="40"/>
      <c r="FO547" s="40"/>
      <c r="FP547" s="40"/>
      <c r="FQ547" s="40"/>
      <c r="FR547" s="40"/>
      <c r="FS547" s="40"/>
      <c r="FT547" s="40"/>
      <c r="FU547" s="40"/>
      <c r="FV547" s="40"/>
      <c r="FW547" s="40"/>
      <c r="FX547" s="40"/>
      <c r="FY547" s="40"/>
      <c r="FZ547" s="40"/>
      <c r="GA547" s="40"/>
      <c r="GB547" s="40"/>
      <c r="GC547" s="40"/>
      <c r="GD547" s="40"/>
      <c r="GE547" s="40"/>
      <c r="GF547" s="40"/>
      <c r="GG547" s="40"/>
      <c r="GH547" s="40"/>
      <c r="GI547" s="40"/>
      <c r="GJ547" s="40"/>
      <c r="GK547" s="40"/>
      <c r="GL547" s="40"/>
      <c r="GM547" s="40"/>
      <c r="GN547" s="40"/>
      <c r="GO547" s="40"/>
      <c r="GP547" s="40"/>
      <c r="GQ547" s="40"/>
      <c r="GR547" s="40"/>
      <c r="GS547" s="40"/>
    </row>
    <row r="548" spans="1:201" x14ac:dyDescent="0.2">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c r="FL548" s="40"/>
      <c r="FM548" s="40"/>
      <c r="FN548" s="40"/>
      <c r="FO548" s="40"/>
      <c r="FP548" s="40"/>
      <c r="FQ548" s="40"/>
      <c r="FR548" s="40"/>
      <c r="FS548" s="40"/>
      <c r="FT548" s="40"/>
      <c r="FU548" s="40"/>
      <c r="FV548" s="40"/>
      <c r="FW548" s="40"/>
      <c r="FX548" s="40"/>
      <c r="FY548" s="40"/>
      <c r="FZ548" s="40"/>
      <c r="GA548" s="40"/>
      <c r="GB548" s="40"/>
      <c r="GC548" s="40"/>
      <c r="GD548" s="40"/>
      <c r="GE548" s="40"/>
      <c r="GF548" s="40"/>
      <c r="GG548" s="40"/>
      <c r="GH548" s="40"/>
      <c r="GI548" s="40"/>
      <c r="GJ548" s="40"/>
      <c r="GK548" s="40"/>
      <c r="GL548" s="40"/>
      <c r="GM548" s="40"/>
      <c r="GN548" s="40"/>
      <c r="GO548" s="40"/>
      <c r="GP548" s="40"/>
      <c r="GQ548" s="40"/>
      <c r="GR548" s="40"/>
      <c r="GS548" s="40"/>
    </row>
    <row r="549" spans="1:201" x14ac:dyDescent="0.2">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c r="EH549" s="40"/>
      <c r="EI549" s="40"/>
      <c r="EJ549" s="40"/>
      <c r="EK549" s="40"/>
      <c r="EL549" s="40"/>
      <c r="EM549" s="40"/>
      <c r="EN549" s="40"/>
      <c r="EO549" s="40"/>
      <c r="EP549" s="40"/>
      <c r="EQ549" s="40"/>
      <c r="ER549" s="40"/>
      <c r="ES549" s="40"/>
      <c r="ET549" s="40"/>
      <c r="EU549" s="40"/>
      <c r="EV549" s="40"/>
      <c r="EW549" s="40"/>
      <c r="EX549" s="40"/>
      <c r="EY549" s="40"/>
      <c r="EZ549" s="40"/>
      <c r="FA549" s="40"/>
      <c r="FB549" s="40"/>
      <c r="FC549" s="40"/>
      <c r="FD549" s="40"/>
      <c r="FE549" s="40"/>
      <c r="FF549" s="40"/>
      <c r="FG549" s="40"/>
      <c r="FH549" s="40"/>
      <c r="FI549" s="40"/>
      <c r="FJ549" s="40"/>
      <c r="FK549" s="40"/>
      <c r="FL549" s="40"/>
      <c r="FM549" s="40"/>
      <c r="FN549" s="40"/>
      <c r="FO549" s="40"/>
      <c r="FP549" s="40"/>
      <c r="FQ549" s="40"/>
      <c r="FR549" s="40"/>
      <c r="FS549" s="40"/>
      <c r="FT549" s="40"/>
      <c r="FU549" s="40"/>
      <c r="FV549" s="40"/>
      <c r="FW549" s="40"/>
      <c r="FX549" s="40"/>
      <c r="FY549" s="40"/>
      <c r="FZ549" s="40"/>
      <c r="GA549" s="40"/>
      <c r="GB549" s="40"/>
      <c r="GC549" s="40"/>
      <c r="GD549" s="40"/>
      <c r="GE549" s="40"/>
      <c r="GF549" s="40"/>
      <c r="GG549" s="40"/>
      <c r="GH549" s="40"/>
      <c r="GI549" s="40"/>
      <c r="GJ549" s="40"/>
      <c r="GK549" s="40"/>
      <c r="GL549" s="40"/>
      <c r="GM549" s="40"/>
      <c r="GN549" s="40"/>
      <c r="GO549" s="40"/>
      <c r="GP549" s="40"/>
      <c r="GQ549" s="40"/>
      <c r="GR549" s="40"/>
      <c r="GS549" s="40"/>
    </row>
    <row r="550" spans="1:201" x14ac:dyDescent="0.2">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c r="EH550" s="40"/>
      <c r="EI550" s="40"/>
      <c r="EJ550" s="40"/>
      <c r="EK550" s="40"/>
      <c r="EL550" s="40"/>
      <c r="EM550" s="40"/>
      <c r="EN550" s="40"/>
      <c r="EO550" s="40"/>
      <c r="EP550" s="40"/>
      <c r="EQ550" s="40"/>
      <c r="ER550" s="40"/>
      <c r="ES550" s="40"/>
      <c r="ET550" s="40"/>
      <c r="EU550" s="40"/>
      <c r="EV550" s="40"/>
      <c r="EW550" s="40"/>
      <c r="EX550" s="40"/>
      <c r="EY550" s="40"/>
      <c r="EZ550" s="40"/>
      <c r="FA550" s="40"/>
      <c r="FB550" s="40"/>
      <c r="FC550" s="40"/>
      <c r="FD550" s="40"/>
      <c r="FE550" s="40"/>
      <c r="FF550" s="40"/>
      <c r="FG550" s="40"/>
      <c r="FH550" s="40"/>
      <c r="FI550" s="40"/>
      <c r="FJ550" s="40"/>
      <c r="FK550" s="40"/>
      <c r="FL550" s="40"/>
      <c r="FM550" s="40"/>
      <c r="FN550" s="40"/>
      <c r="FO550" s="40"/>
      <c r="FP550" s="40"/>
      <c r="FQ550" s="40"/>
      <c r="FR550" s="40"/>
      <c r="FS550" s="40"/>
      <c r="FT550" s="40"/>
      <c r="FU550" s="40"/>
      <c r="FV550" s="40"/>
      <c r="FW550" s="40"/>
      <c r="FX550" s="40"/>
      <c r="FY550" s="40"/>
      <c r="FZ550" s="40"/>
      <c r="GA550" s="40"/>
      <c r="GB550" s="40"/>
      <c r="GC550" s="40"/>
      <c r="GD550" s="40"/>
      <c r="GE550" s="40"/>
      <c r="GF550" s="40"/>
      <c r="GG550" s="40"/>
      <c r="GH550" s="40"/>
      <c r="GI550" s="40"/>
      <c r="GJ550" s="40"/>
      <c r="GK550" s="40"/>
      <c r="GL550" s="40"/>
      <c r="GM550" s="40"/>
      <c r="GN550" s="40"/>
      <c r="GO550" s="40"/>
      <c r="GP550" s="40"/>
      <c r="GQ550" s="40"/>
      <c r="GR550" s="40"/>
      <c r="GS550" s="40"/>
    </row>
    <row r="551" spans="1:201" x14ac:dyDescent="0.2">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c r="EH551" s="40"/>
      <c r="EI551" s="40"/>
      <c r="EJ551" s="40"/>
      <c r="EK551" s="40"/>
      <c r="EL551" s="40"/>
      <c r="EM551" s="40"/>
      <c r="EN551" s="40"/>
      <c r="EO551" s="40"/>
      <c r="EP551" s="40"/>
      <c r="EQ551" s="40"/>
      <c r="ER551" s="40"/>
      <c r="ES551" s="40"/>
      <c r="ET551" s="40"/>
      <c r="EU551" s="40"/>
      <c r="EV551" s="40"/>
      <c r="EW551" s="40"/>
      <c r="EX551" s="40"/>
      <c r="EY551" s="40"/>
      <c r="EZ551" s="40"/>
      <c r="FA551" s="40"/>
      <c r="FB551" s="40"/>
      <c r="FC551" s="40"/>
      <c r="FD551" s="40"/>
      <c r="FE551" s="40"/>
      <c r="FF551" s="40"/>
      <c r="FG551" s="40"/>
      <c r="FH551" s="40"/>
      <c r="FI551" s="40"/>
      <c r="FJ551" s="40"/>
      <c r="FK551" s="40"/>
      <c r="FL551" s="40"/>
      <c r="FM551" s="40"/>
      <c r="FN551" s="40"/>
      <c r="FO551" s="40"/>
      <c r="FP551" s="40"/>
      <c r="FQ551" s="40"/>
      <c r="FR551" s="40"/>
      <c r="FS551" s="40"/>
      <c r="FT551" s="40"/>
      <c r="FU551" s="40"/>
      <c r="FV551" s="40"/>
      <c r="FW551" s="40"/>
      <c r="FX551" s="40"/>
      <c r="FY551" s="40"/>
      <c r="FZ551" s="40"/>
      <c r="GA551" s="40"/>
      <c r="GB551" s="40"/>
      <c r="GC551" s="40"/>
      <c r="GD551" s="40"/>
      <c r="GE551" s="40"/>
      <c r="GF551" s="40"/>
      <c r="GG551" s="40"/>
      <c r="GH551" s="40"/>
      <c r="GI551" s="40"/>
      <c r="GJ551" s="40"/>
      <c r="GK551" s="40"/>
      <c r="GL551" s="40"/>
      <c r="GM551" s="40"/>
      <c r="GN551" s="40"/>
      <c r="GO551" s="40"/>
      <c r="GP551" s="40"/>
      <c r="GQ551" s="40"/>
      <c r="GR551" s="40"/>
      <c r="GS551" s="40"/>
    </row>
    <row r="552" spans="1:201" x14ac:dyDescent="0.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c r="EH552" s="40"/>
      <c r="EI552" s="40"/>
      <c r="EJ552" s="40"/>
      <c r="EK552" s="40"/>
      <c r="EL552" s="40"/>
      <c r="EM552" s="40"/>
      <c r="EN552" s="40"/>
      <c r="EO552" s="40"/>
      <c r="EP552" s="40"/>
      <c r="EQ552" s="40"/>
      <c r="ER552" s="40"/>
      <c r="ES552" s="40"/>
      <c r="ET552" s="40"/>
      <c r="EU552" s="40"/>
      <c r="EV552" s="40"/>
      <c r="EW552" s="40"/>
      <c r="EX552" s="40"/>
      <c r="EY552" s="40"/>
      <c r="EZ552" s="40"/>
      <c r="FA552" s="40"/>
      <c r="FB552" s="40"/>
      <c r="FC552" s="40"/>
      <c r="FD552" s="40"/>
      <c r="FE552" s="40"/>
      <c r="FF552" s="40"/>
      <c r="FG552" s="40"/>
      <c r="FH552" s="40"/>
      <c r="FI552" s="40"/>
      <c r="FJ552" s="40"/>
      <c r="FK552" s="40"/>
      <c r="FL552" s="40"/>
      <c r="FM552" s="40"/>
      <c r="FN552" s="40"/>
      <c r="FO552" s="40"/>
      <c r="FP552" s="40"/>
      <c r="FQ552" s="40"/>
      <c r="FR552" s="40"/>
      <c r="FS552" s="40"/>
      <c r="FT552" s="40"/>
      <c r="FU552" s="40"/>
      <c r="FV552" s="40"/>
      <c r="FW552" s="40"/>
      <c r="FX552" s="40"/>
      <c r="FY552" s="40"/>
      <c r="FZ552" s="40"/>
      <c r="GA552" s="40"/>
      <c r="GB552" s="40"/>
      <c r="GC552" s="40"/>
      <c r="GD552" s="40"/>
      <c r="GE552" s="40"/>
      <c r="GF552" s="40"/>
      <c r="GG552" s="40"/>
      <c r="GH552" s="40"/>
      <c r="GI552" s="40"/>
      <c r="GJ552" s="40"/>
      <c r="GK552" s="40"/>
      <c r="GL552" s="40"/>
      <c r="GM552" s="40"/>
      <c r="GN552" s="40"/>
      <c r="GO552" s="40"/>
      <c r="GP552" s="40"/>
      <c r="GQ552" s="40"/>
      <c r="GR552" s="40"/>
      <c r="GS552" s="40"/>
    </row>
    <row r="553" spans="1:201" x14ac:dyDescent="0.2">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c r="FM553" s="40"/>
      <c r="FN553" s="40"/>
      <c r="FO553" s="40"/>
      <c r="FP553" s="40"/>
      <c r="FQ553" s="40"/>
      <c r="FR553" s="40"/>
      <c r="FS553" s="40"/>
      <c r="FT553" s="40"/>
      <c r="FU553" s="40"/>
      <c r="FV553" s="40"/>
      <c r="FW553" s="40"/>
      <c r="FX553" s="40"/>
      <c r="FY553" s="40"/>
      <c r="FZ553" s="40"/>
      <c r="GA553" s="40"/>
      <c r="GB553" s="40"/>
      <c r="GC553" s="40"/>
      <c r="GD553" s="40"/>
      <c r="GE553" s="40"/>
      <c r="GF553" s="40"/>
      <c r="GG553" s="40"/>
      <c r="GH553" s="40"/>
      <c r="GI553" s="40"/>
      <c r="GJ553" s="40"/>
      <c r="GK553" s="40"/>
      <c r="GL553" s="40"/>
      <c r="GM553" s="40"/>
      <c r="GN553" s="40"/>
      <c r="GO553" s="40"/>
      <c r="GP553" s="40"/>
      <c r="GQ553" s="40"/>
      <c r="GR553" s="40"/>
      <c r="GS553" s="40"/>
    </row>
    <row r="554" spans="1:201" x14ac:dyDescent="0.2">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c r="EH554" s="40"/>
      <c r="EI554" s="40"/>
      <c r="EJ554" s="40"/>
      <c r="EK554" s="40"/>
      <c r="EL554" s="40"/>
      <c r="EM554" s="40"/>
      <c r="EN554" s="40"/>
      <c r="EO554" s="40"/>
      <c r="EP554" s="40"/>
      <c r="EQ554" s="40"/>
      <c r="ER554" s="40"/>
      <c r="ES554" s="40"/>
      <c r="ET554" s="40"/>
      <c r="EU554" s="40"/>
      <c r="EV554" s="40"/>
      <c r="EW554" s="40"/>
      <c r="EX554" s="40"/>
      <c r="EY554" s="40"/>
      <c r="EZ554" s="40"/>
      <c r="FA554" s="40"/>
      <c r="FB554" s="40"/>
      <c r="FC554" s="40"/>
      <c r="FD554" s="40"/>
      <c r="FE554" s="40"/>
      <c r="FF554" s="40"/>
      <c r="FG554" s="40"/>
      <c r="FH554" s="40"/>
      <c r="FI554" s="40"/>
      <c r="FJ554" s="40"/>
      <c r="FK554" s="40"/>
      <c r="FL554" s="40"/>
      <c r="FM554" s="40"/>
      <c r="FN554" s="40"/>
      <c r="FO554" s="40"/>
      <c r="FP554" s="40"/>
      <c r="FQ554" s="40"/>
      <c r="FR554" s="40"/>
      <c r="FS554" s="40"/>
      <c r="FT554" s="40"/>
      <c r="FU554" s="40"/>
      <c r="FV554" s="40"/>
      <c r="FW554" s="40"/>
      <c r="FX554" s="40"/>
      <c r="FY554" s="40"/>
      <c r="FZ554" s="40"/>
      <c r="GA554" s="40"/>
      <c r="GB554" s="40"/>
      <c r="GC554" s="40"/>
      <c r="GD554" s="40"/>
      <c r="GE554" s="40"/>
      <c r="GF554" s="40"/>
      <c r="GG554" s="40"/>
      <c r="GH554" s="40"/>
      <c r="GI554" s="40"/>
      <c r="GJ554" s="40"/>
      <c r="GK554" s="40"/>
      <c r="GL554" s="40"/>
      <c r="GM554" s="40"/>
      <c r="GN554" s="40"/>
      <c r="GO554" s="40"/>
      <c r="GP554" s="40"/>
      <c r="GQ554" s="40"/>
      <c r="GR554" s="40"/>
      <c r="GS554" s="40"/>
    </row>
    <row r="555" spans="1:201" x14ac:dyDescent="0.2">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c r="EH555" s="40"/>
      <c r="EI555" s="40"/>
      <c r="EJ555" s="40"/>
      <c r="EK555" s="40"/>
      <c r="EL555" s="40"/>
      <c r="EM555" s="40"/>
      <c r="EN555" s="40"/>
      <c r="EO555" s="40"/>
      <c r="EP555" s="40"/>
      <c r="EQ555" s="40"/>
      <c r="ER555" s="40"/>
      <c r="ES555" s="40"/>
      <c r="ET555" s="40"/>
      <c r="EU555" s="40"/>
      <c r="EV555" s="40"/>
      <c r="EW555" s="40"/>
      <c r="EX555" s="40"/>
      <c r="EY555" s="40"/>
      <c r="EZ555" s="40"/>
      <c r="FA555" s="40"/>
      <c r="FB555" s="40"/>
      <c r="FC555" s="40"/>
      <c r="FD555" s="40"/>
      <c r="FE555" s="40"/>
      <c r="FF555" s="40"/>
      <c r="FG555" s="40"/>
      <c r="FH555" s="40"/>
      <c r="FI555" s="40"/>
      <c r="FJ555" s="40"/>
      <c r="FK555" s="40"/>
      <c r="FL555" s="40"/>
      <c r="FM555" s="40"/>
      <c r="FN555" s="40"/>
      <c r="FO555" s="40"/>
      <c r="FP555" s="40"/>
      <c r="FQ555" s="40"/>
      <c r="FR555" s="40"/>
      <c r="FS555" s="40"/>
      <c r="FT555" s="40"/>
      <c r="FU555" s="40"/>
      <c r="FV555" s="40"/>
      <c r="FW555" s="40"/>
      <c r="FX555" s="40"/>
      <c r="FY555" s="40"/>
      <c r="FZ555" s="40"/>
      <c r="GA555" s="40"/>
      <c r="GB555" s="40"/>
      <c r="GC555" s="40"/>
      <c r="GD555" s="40"/>
      <c r="GE555" s="40"/>
      <c r="GF555" s="40"/>
      <c r="GG555" s="40"/>
      <c r="GH555" s="40"/>
      <c r="GI555" s="40"/>
      <c r="GJ555" s="40"/>
      <c r="GK555" s="40"/>
      <c r="GL555" s="40"/>
      <c r="GM555" s="40"/>
      <c r="GN555" s="40"/>
      <c r="GO555" s="40"/>
      <c r="GP555" s="40"/>
      <c r="GQ555" s="40"/>
      <c r="GR555" s="40"/>
      <c r="GS555" s="40"/>
    </row>
    <row r="556" spans="1:201" x14ac:dyDescent="0.2">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c r="EB556" s="40"/>
      <c r="EC556" s="40"/>
      <c r="ED556" s="40"/>
      <c r="EE556" s="40"/>
      <c r="EF556" s="40"/>
      <c r="EG556" s="40"/>
      <c r="EH556" s="40"/>
      <c r="EI556" s="40"/>
      <c r="EJ556" s="40"/>
      <c r="EK556" s="40"/>
      <c r="EL556" s="40"/>
      <c r="EM556" s="40"/>
      <c r="EN556" s="40"/>
      <c r="EO556" s="40"/>
      <c r="EP556" s="40"/>
      <c r="EQ556" s="40"/>
      <c r="ER556" s="40"/>
      <c r="ES556" s="40"/>
      <c r="ET556" s="40"/>
      <c r="EU556" s="40"/>
      <c r="EV556" s="40"/>
      <c r="EW556" s="40"/>
      <c r="EX556" s="40"/>
      <c r="EY556" s="40"/>
      <c r="EZ556" s="40"/>
      <c r="FA556" s="40"/>
      <c r="FB556" s="40"/>
      <c r="FC556" s="40"/>
      <c r="FD556" s="40"/>
      <c r="FE556" s="40"/>
      <c r="FF556" s="40"/>
      <c r="FG556" s="40"/>
      <c r="FH556" s="40"/>
      <c r="FI556" s="40"/>
      <c r="FJ556" s="40"/>
      <c r="FK556" s="40"/>
      <c r="FL556" s="40"/>
      <c r="FM556" s="40"/>
      <c r="FN556" s="40"/>
      <c r="FO556" s="40"/>
      <c r="FP556" s="40"/>
      <c r="FQ556" s="40"/>
      <c r="FR556" s="40"/>
      <c r="FS556" s="40"/>
      <c r="FT556" s="40"/>
      <c r="FU556" s="40"/>
      <c r="FV556" s="40"/>
      <c r="FW556" s="40"/>
      <c r="FX556" s="40"/>
      <c r="FY556" s="40"/>
      <c r="FZ556" s="40"/>
      <c r="GA556" s="40"/>
      <c r="GB556" s="40"/>
      <c r="GC556" s="40"/>
      <c r="GD556" s="40"/>
      <c r="GE556" s="40"/>
      <c r="GF556" s="40"/>
      <c r="GG556" s="40"/>
      <c r="GH556" s="40"/>
      <c r="GI556" s="40"/>
      <c r="GJ556" s="40"/>
      <c r="GK556" s="40"/>
      <c r="GL556" s="40"/>
      <c r="GM556" s="40"/>
      <c r="GN556" s="40"/>
      <c r="GO556" s="40"/>
      <c r="GP556" s="40"/>
      <c r="GQ556" s="40"/>
      <c r="GR556" s="40"/>
      <c r="GS556" s="40"/>
    </row>
    <row r="557" spans="1:201" x14ac:dyDescent="0.2">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c r="FM557" s="40"/>
      <c r="FN557" s="40"/>
      <c r="FO557" s="40"/>
      <c r="FP557" s="40"/>
      <c r="FQ557" s="40"/>
      <c r="FR557" s="40"/>
      <c r="FS557" s="40"/>
      <c r="FT557" s="40"/>
      <c r="FU557" s="40"/>
      <c r="FV557" s="40"/>
      <c r="FW557" s="40"/>
      <c r="FX557" s="40"/>
      <c r="FY557" s="40"/>
      <c r="FZ557" s="40"/>
      <c r="GA557" s="40"/>
      <c r="GB557" s="40"/>
      <c r="GC557" s="40"/>
      <c r="GD557" s="40"/>
      <c r="GE557" s="40"/>
      <c r="GF557" s="40"/>
      <c r="GG557" s="40"/>
      <c r="GH557" s="40"/>
      <c r="GI557" s="40"/>
      <c r="GJ557" s="40"/>
      <c r="GK557" s="40"/>
      <c r="GL557" s="40"/>
      <c r="GM557" s="40"/>
      <c r="GN557" s="40"/>
      <c r="GO557" s="40"/>
      <c r="GP557" s="40"/>
      <c r="GQ557" s="40"/>
      <c r="GR557" s="40"/>
      <c r="GS557" s="40"/>
    </row>
    <row r="558" spans="1:201" x14ac:dyDescent="0.2">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c r="EB558" s="40"/>
      <c r="EC558" s="40"/>
      <c r="ED558" s="40"/>
      <c r="EE558" s="40"/>
      <c r="EF558" s="40"/>
      <c r="EG558" s="40"/>
      <c r="EH558" s="40"/>
      <c r="EI558" s="40"/>
      <c r="EJ558" s="40"/>
      <c r="EK558" s="40"/>
      <c r="EL558" s="40"/>
      <c r="EM558" s="40"/>
      <c r="EN558" s="40"/>
      <c r="EO558" s="40"/>
      <c r="EP558" s="40"/>
      <c r="EQ558" s="40"/>
      <c r="ER558" s="40"/>
      <c r="ES558" s="40"/>
      <c r="ET558" s="40"/>
      <c r="EU558" s="40"/>
      <c r="EV558" s="40"/>
      <c r="EW558" s="40"/>
      <c r="EX558" s="40"/>
      <c r="EY558" s="40"/>
      <c r="EZ558" s="40"/>
      <c r="FA558" s="40"/>
      <c r="FB558" s="40"/>
      <c r="FC558" s="40"/>
      <c r="FD558" s="40"/>
      <c r="FE558" s="40"/>
      <c r="FF558" s="40"/>
      <c r="FG558" s="40"/>
      <c r="FH558" s="40"/>
      <c r="FI558" s="40"/>
      <c r="FJ558" s="40"/>
      <c r="FK558" s="40"/>
      <c r="FL558" s="40"/>
      <c r="FM558" s="40"/>
      <c r="FN558" s="40"/>
      <c r="FO558" s="40"/>
      <c r="FP558" s="40"/>
      <c r="FQ558" s="40"/>
      <c r="FR558" s="40"/>
      <c r="FS558" s="40"/>
      <c r="FT558" s="40"/>
      <c r="FU558" s="40"/>
      <c r="FV558" s="40"/>
      <c r="FW558" s="40"/>
      <c r="FX558" s="40"/>
      <c r="FY558" s="40"/>
      <c r="FZ558" s="40"/>
      <c r="GA558" s="40"/>
      <c r="GB558" s="40"/>
      <c r="GC558" s="40"/>
      <c r="GD558" s="40"/>
      <c r="GE558" s="40"/>
      <c r="GF558" s="40"/>
      <c r="GG558" s="40"/>
      <c r="GH558" s="40"/>
      <c r="GI558" s="40"/>
      <c r="GJ558" s="40"/>
      <c r="GK558" s="40"/>
      <c r="GL558" s="40"/>
      <c r="GM558" s="40"/>
      <c r="GN558" s="40"/>
      <c r="GO558" s="40"/>
      <c r="GP558" s="40"/>
      <c r="GQ558" s="40"/>
      <c r="GR558" s="40"/>
      <c r="GS558" s="40"/>
    </row>
    <row r="559" spans="1:201" x14ac:dyDescent="0.2">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c r="FM559" s="40"/>
      <c r="FN559" s="40"/>
      <c r="FO559" s="40"/>
      <c r="FP559" s="40"/>
      <c r="FQ559" s="40"/>
      <c r="FR559" s="40"/>
      <c r="FS559" s="40"/>
      <c r="FT559" s="40"/>
      <c r="FU559" s="40"/>
      <c r="FV559" s="40"/>
      <c r="FW559" s="40"/>
      <c r="FX559" s="40"/>
      <c r="FY559" s="40"/>
      <c r="FZ559" s="40"/>
      <c r="GA559" s="40"/>
      <c r="GB559" s="40"/>
      <c r="GC559" s="40"/>
      <c r="GD559" s="40"/>
      <c r="GE559" s="40"/>
      <c r="GF559" s="40"/>
      <c r="GG559" s="40"/>
      <c r="GH559" s="40"/>
      <c r="GI559" s="40"/>
      <c r="GJ559" s="40"/>
      <c r="GK559" s="40"/>
      <c r="GL559" s="40"/>
      <c r="GM559" s="40"/>
      <c r="GN559" s="40"/>
      <c r="GO559" s="40"/>
      <c r="GP559" s="40"/>
      <c r="GQ559" s="40"/>
      <c r="GR559" s="40"/>
      <c r="GS559" s="40"/>
    </row>
    <row r="560" spans="1:201" x14ac:dyDescent="0.2">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c r="FM560" s="40"/>
      <c r="FN560" s="40"/>
      <c r="FO560" s="40"/>
      <c r="FP560" s="40"/>
      <c r="FQ560" s="40"/>
      <c r="FR560" s="40"/>
      <c r="FS560" s="40"/>
      <c r="FT560" s="40"/>
      <c r="FU560" s="40"/>
      <c r="FV560" s="40"/>
      <c r="FW560" s="40"/>
      <c r="FX560" s="40"/>
      <c r="FY560" s="40"/>
      <c r="FZ560" s="40"/>
      <c r="GA560" s="40"/>
      <c r="GB560" s="40"/>
      <c r="GC560" s="40"/>
      <c r="GD560" s="40"/>
      <c r="GE560" s="40"/>
      <c r="GF560" s="40"/>
      <c r="GG560" s="40"/>
      <c r="GH560" s="40"/>
      <c r="GI560" s="40"/>
      <c r="GJ560" s="40"/>
      <c r="GK560" s="40"/>
      <c r="GL560" s="40"/>
      <c r="GM560" s="40"/>
      <c r="GN560" s="40"/>
      <c r="GO560" s="40"/>
      <c r="GP560" s="40"/>
      <c r="GQ560" s="40"/>
      <c r="GR560" s="40"/>
      <c r="GS560" s="40"/>
    </row>
    <row r="561" spans="1:201" x14ac:dyDescent="0.2">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c r="EH561" s="40"/>
      <c r="EI561" s="40"/>
      <c r="EJ561" s="40"/>
      <c r="EK561" s="40"/>
      <c r="EL561" s="40"/>
      <c r="EM561" s="40"/>
      <c r="EN561" s="40"/>
      <c r="EO561" s="40"/>
      <c r="EP561" s="40"/>
      <c r="EQ561" s="40"/>
      <c r="ER561" s="40"/>
      <c r="ES561" s="40"/>
      <c r="ET561" s="40"/>
      <c r="EU561" s="40"/>
      <c r="EV561" s="40"/>
      <c r="EW561" s="40"/>
      <c r="EX561" s="40"/>
      <c r="EY561" s="40"/>
      <c r="EZ561" s="40"/>
      <c r="FA561" s="40"/>
      <c r="FB561" s="40"/>
      <c r="FC561" s="40"/>
      <c r="FD561" s="40"/>
      <c r="FE561" s="40"/>
      <c r="FF561" s="40"/>
      <c r="FG561" s="40"/>
      <c r="FH561" s="40"/>
      <c r="FI561" s="40"/>
      <c r="FJ561" s="40"/>
      <c r="FK561" s="40"/>
      <c r="FL561" s="40"/>
      <c r="FM561" s="40"/>
      <c r="FN561" s="40"/>
      <c r="FO561" s="40"/>
      <c r="FP561" s="40"/>
      <c r="FQ561" s="40"/>
      <c r="FR561" s="40"/>
      <c r="FS561" s="40"/>
      <c r="FT561" s="40"/>
      <c r="FU561" s="40"/>
      <c r="FV561" s="40"/>
      <c r="FW561" s="40"/>
      <c r="FX561" s="40"/>
      <c r="FY561" s="40"/>
      <c r="FZ561" s="40"/>
      <c r="GA561" s="40"/>
      <c r="GB561" s="40"/>
      <c r="GC561" s="40"/>
      <c r="GD561" s="40"/>
      <c r="GE561" s="40"/>
      <c r="GF561" s="40"/>
      <c r="GG561" s="40"/>
      <c r="GH561" s="40"/>
      <c r="GI561" s="40"/>
      <c r="GJ561" s="40"/>
      <c r="GK561" s="40"/>
      <c r="GL561" s="40"/>
      <c r="GM561" s="40"/>
      <c r="GN561" s="40"/>
      <c r="GO561" s="40"/>
      <c r="GP561" s="40"/>
      <c r="GQ561" s="40"/>
      <c r="GR561" s="40"/>
      <c r="GS561" s="40"/>
    </row>
    <row r="562" spans="1:201" x14ac:dyDescent="0.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c r="FM562" s="40"/>
      <c r="FN562" s="40"/>
      <c r="FO562" s="40"/>
      <c r="FP562" s="40"/>
      <c r="FQ562" s="40"/>
      <c r="FR562" s="40"/>
      <c r="FS562" s="40"/>
      <c r="FT562" s="40"/>
      <c r="FU562" s="40"/>
      <c r="FV562" s="40"/>
      <c r="FW562" s="40"/>
      <c r="FX562" s="40"/>
      <c r="FY562" s="40"/>
      <c r="FZ562" s="40"/>
      <c r="GA562" s="40"/>
      <c r="GB562" s="40"/>
      <c r="GC562" s="40"/>
      <c r="GD562" s="40"/>
      <c r="GE562" s="40"/>
      <c r="GF562" s="40"/>
      <c r="GG562" s="40"/>
      <c r="GH562" s="40"/>
      <c r="GI562" s="40"/>
      <c r="GJ562" s="40"/>
      <c r="GK562" s="40"/>
      <c r="GL562" s="40"/>
      <c r="GM562" s="40"/>
      <c r="GN562" s="40"/>
      <c r="GO562" s="40"/>
      <c r="GP562" s="40"/>
      <c r="GQ562" s="40"/>
      <c r="GR562" s="40"/>
      <c r="GS562" s="40"/>
    </row>
    <row r="563" spans="1:201" x14ac:dyDescent="0.2">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c r="EH563" s="40"/>
      <c r="EI563" s="40"/>
      <c r="EJ563" s="40"/>
      <c r="EK563" s="40"/>
      <c r="EL563" s="40"/>
      <c r="EM563" s="40"/>
      <c r="EN563" s="40"/>
      <c r="EO563" s="40"/>
      <c r="EP563" s="40"/>
      <c r="EQ563" s="40"/>
      <c r="ER563" s="40"/>
      <c r="ES563" s="40"/>
      <c r="ET563" s="40"/>
      <c r="EU563" s="40"/>
      <c r="EV563" s="40"/>
      <c r="EW563" s="40"/>
      <c r="EX563" s="40"/>
      <c r="EY563" s="40"/>
      <c r="EZ563" s="40"/>
      <c r="FA563" s="40"/>
      <c r="FB563" s="40"/>
      <c r="FC563" s="40"/>
      <c r="FD563" s="40"/>
      <c r="FE563" s="40"/>
      <c r="FF563" s="40"/>
      <c r="FG563" s="40"/>
      <c r="FH563" s="40"/>
      <c r="FI563" s="40"/>
      <c r="FJ563" s="40"/>
      <c r="FK563" s="40"/>
      <c r="FL563" s="40"/>
      <c r="FM563" s="40"/>
      <c r="FN563" s="40"/>
      <c r="FO563" s="40"/>
      <c r="FP563" s="40"/>
      <c r="FQ563" s="40"/>
      <c r="FR563" s="40"/>
      <c r="FS563" s="40"/>
      <c r="FT563" s="40"/>
      <c r="FU563" s="40"/>
      <c r="FV563" s="40"/>
      <c r="FW563" s="40"/>
      <c r="FX563" s="40"/>
      <c r="FY563" s="40"/>
      <c r="FZ563" s="40"/>
      <c r="GA563" s="40"/>
      <c r="GB563" s="40"/>
      <c r="GC563" s="40"/>
      <c r="GD563" s="40"/>
      <c r="GE563" s="40"/>
      <c r="GF563" s="40"/>
      <c r="GG563" s="40"/>
      <c r="GH563" s="40"/>
      <c r="GI563" s="40"/>
      <c r="GJ563" s="40"/>
      <c r="GK563" s="40"/>
      <c r="GL563" s="40"/>
      <c r="GM563" s="40"/>
      <c r="GN563" s="40"/>
      <c r="GO563" s="40"/>
      <c r="GP563" s="40"/>
      <c r="GQ563" s="40"/>
      <c r="GR563" s="40"/>
      <c r="GS563" s="40"/>
    </row>
    <row r="564" spans="1:201" x14ac:dyDescent="0.2">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c r="EH564" s="40"/>
      <c r="EI564" s="40"/>
      <c r="EJ564" s="40"/>
      <c r="EK564" s="40"/>
      <c r="EL564" s="40"/>
      <c r="EM564" s="40"/>
      <c r="EN564" s="40"/>
      <c r="EO564" s="40"/>
      <c r="EP564" s="40"/>
      <c r="EQ564" s="40"/>
      <c r="ER564" s="40"/>
      <c r="ES564" s="40"/>
      <c r="ET564" s="40"/>
      <c r="EU564" s="40"/>
      <c r="EV564" s="40"/>
      <c r="EW564" s="40"/>
      <c r="EX564" s="40"/>
      <c r="EY564" s="40"/>
      <c r="EZ564" s="40"/>
      <c r="FA564" s="40"/>
      <c r="FB564" s="40"/>
      <c r="FC564" s="40"/>
      <c r="FD564" s="40"/>
      <c r="FE564" s="40"/>
      <c r="FF564" s="40"/>
      <c r="FG564" s="40"/>
      <c r="FH564" s="40"/>
      <c r="FI564" s="40"/>
      <c r="FJ564" s="40"/>
      <c r="FK564" s="40"/>
      <c r="FL564" s="40"/>
      <c r="FM564" s="40"/>
      <c r="FN564" s="40"/>
      <c r="FO564" s="40"/>
      <c r="FP564" s="40"/>
      <c r="FQ564" s="40"/>
      <c r="FR564" s="40"/>
      <c r="FS564" s="40"/>
      <c r="FT564" s="40"/>
      <c r="FU564" s="40"/>
      <c r="FV564" s="40"/>
      <c r="FW564" s="40"/>
      <c r="FX564" s="40"/>
      <c r="FY564" s="40"/>
      <c r="FZ564" s="40"/>
      <c r="GA564" s="40"/>
      <c r="GB564" s="40"/>
      <c r="GC564" s="40"/>
      <c r="GD564" s="40"/>
      <c r="GE564" s="40"/>
      <c r="GF564" s="40"/>
      <c r="GG564" s="40"/>
      <c r="GH564" s="40"/>
      <c r="GI564" s="40"/>
      <c r="GJ564" s="40"/>
      <c r="GK564" s="40"/>
      <c r="GL564" s="40"/>
      <c r="GM564" s="40"/>
      <c r="GN564" s="40"/>
      <c r="GO564" s="40"/>
      <c r="GP564" s="40"/>
      <c r="GQ564" s="40"/>
      <c r="GR564" s="40"/>
      <c r="GS564" s="40"/>
    </row>
    <row r="565" spans="1:201" x14ac:dyDescent="0.2">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c r="EH565" s="40"/>
      <c r="EI565" s="40"/>
      <c r="EJ565" s="40"/>
      <c r="EK565" s="40"/>
      <c r="EL565" s="40"/>
      <c r="EM565" s="40"/>
      <c r="EN565" s="40"/>
      <c r="EO565" s="40"/>
      <c r="EP565" s="40"/>
      <c r="EQ565" s="40"/>
      <c r="ER565" s="40"/>
      <c r="ES565" s="40"/>
      <c r="ET565" s="40"/>
      <c r="EU565" s="40"/>
      <c r="EV565" s="40"/>
      <c r="EW565" s="40"/>
      <c r="EX565" s="40"/>
      <c r="EY565" s="40"/>
      <c r="EZ565" s="40"/>
      <c r="FA565" s="40"/>
      <c r="FB565" s="40"/>
      <c r="FC565" s="40"/>
      <c r="FD565" s="40"/>
      <c r="FE565" s="40"/>
      <c r="FF565" s="40"/>
      <c r="FG565" s="40"/>
      <c r="FH565" s="40"/>
      <c r="FI565" s="40"/>
      <c r="FJ565" s="40"/>
      <c r="FK565" s="40"/>
      <c r="FL565" s="40"/>
      <c r="FM565" s="40"/>
      <c r="FN565" s="40"/>
      <c r="FO565" s="40"/>
      <c r="FP565" s="40"/>
      <c r="FQ565" s="40"/>
      <c r="FR565" s="40"/>
      <c r="FS565" s="40"/>
      <c r="FT565" s="40"/>
      <c r="FU565" s="40"/>
      <c r="FV565" s="40"/>
      <c r="FW565" s="40"/>
      <c r="FX565" s="40"/>
      <c r="FY565" s="40"/>
      <c r="FZ565" s="40"/>
      <c r="GA565" s="40"/>
      <c r="GB565" s="40"/>
      <c r="GC565" s="40"/>
      <c r="GD565" s="40"/>
      <c r="GE565" s="40"/>
      <c r="GF565" s="40"/>
      <c r="GG565" s="40"/>
      <c r="GH565" s="40"/>
      <c r="GI565" s="40"/>
      <c r="GJ565" s="40"/>
      <c r="GK565" s="40"/>
      <c r="GL565" s="40"/>
      <c r="GM565" s="40"/>
      <c r="GN565" s="40"/>
      <c r="GO565" s="40"/>
      <c r="GP565" s="40"/>
      <c r="GQ565" s="40"/>
      <c r="GR565" s="40"/>
      <c r="GS565" s="40"/>
    </row>
    <row r="566" spans="1:201" x14ac:dyDescent="0.2">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c r="EH566" s="40"/>
      <c r="EI566" s="40"/>
      <c r="EJ566" s="40"/>
      <c r="EK566" s="40"/>
      <c r="EL566" s="40"/>
      <c r="EM566" s="40"/>
      <c r="EN566" s="40"/>
      <c r="EO566" s="40"/>
      <c r="EP566" s="40"/>
      <c r="EQ566" s="40"/>
      <c r="ER566" s="40"/>
      <c r="ES566" s="40"/>
      <c r="ET566" s="40"/>
      <c r="EU566" s="40"/>
      <c r="EV566" s="40"/>
      <c r="EW566" s="40"/>
      <c r="EX566" s="40"/>
      <c r="EY566" s="40"/>
      <c r="EZ566" s="40"/>
      <c r="FA566" s="40"/>
      <c r="FB566" s="40"/>
      <c r="FC566" s="40"/>
      <c r="FD566" s="40"/>
      <c r="FE566" s="40"/>
      <c r="FF566" s="40"/>
      <c r="FG566" s="40"/>
      <c r="FH566" s="40"/>
      <c r="FI566" s="40"/>
      <c r="FJ566" s="40"/>
      <c r="FK566" s="40"/>
      <c r="FL566" s="40"/>
      <c r="FM566" s="40"/>
      <c r="FN566" s="40"/>
      <c r="FO566" s="40"/>
      <c r="FP566" s="40"/>
      <c r="FQ566" s="40"/>
      <c r="FR566" s="40"/>
      <c r="FS566" s="40"/>
      <c r="FT566" s="40"/>
      <c r="FU566" s="40"/>
      <c r="FV566" s="40"/>
      <c r="FW566" s="40"/>
      <c r="FX566" s="40"/>
      <c r="FY566" s="40"/>
      <c r="FZ566" s="40"/>
      <c r="GA566" s="40"/>
      <c r="GB566" s="40"/>
      <c r="GC566" s="40"/>
      <c r="GD566" s="40"/>
      <c r="GE566" s="40"/>
      <c r="GF566" s="40"/>
      <c r="GG566" s="40"/>
      <c r="GH566" s="40"/>
      <c r="GI566" s="40"/>
      <c r="GJ566" s="40"/>
      <c r="GK566" s="40"/>
      <c r="GL566" s="40"/>
      <c r="GM566" s="40"/>
      <c r="GN566" s="40"/>
      <c r="GO566" s="40"/>
      <c r="GP566" s="40"/>
      <c r="GQ566" s="40"/>
      <c r="GR566" s="40"/>
      <c r="GS566" s="40"/>
    </row>
    <row r="567" spans="1:201" x14ac:dyDescent="0.2">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c r="EH567" s="40"/>
      <c r="EI567" s="40"/>
      <c r="EJ567" s="40"/>
      <c r="EK567" s="40"/>
      <c r="EL567" s="40"/>
      <c r="EM567" s="40"/>
      <c r="EN567" s="40"/>
      <c r="EO567" s="40"/>
      <c r="EP567" s="40"/>
      <c r="EQ567" s="40"/>
      <c r="ER567" s="40"/>
      <c r="ES567" s="40"/>
      <c r="ET567" s="40"/>
      <c r="EU567" s="40"/>
      <c r="EV567" s="40"/>
      <c r="EW567" s="40"/>
      <c r="EX567" s="40"/>
      <c r="EY567" s="40"/>
      <c r="EZ567" s="40"/>
      <c r="FA567" s="40"/>
      <c r="FB567" s="40"/>
      <c r="FC567" s="40"/>
      <c r="FD567" s="40"/>
      <c r="FE567" s="40"/>
      <c r="FF567" s="40"/>
      <c r="FG567" s="40"/>
      <c r="FH567" s="40"/>
      <c r="FI567" s="40"/>
      <c r="FJ567" s="40"/>
      <c r="FK567" s="40"/>
      <c r="FL567" s="40"/>
      <c r="FM567" s="40"/>
      <c r="FN567" s="40"/>
      <c r="FO567" s="40"/>
      <c r="FP567" s="40"/>
      <c r="FQ567" s="40"/>
      <c r="FR567" s="40"/>
      <c r="FS567" s="40"/>
      <c r="FT567" s="40"/>
      <c r="FU567" s="40"/>
      <c r="FV567" s="40"/>
      <c r="FW567" s="40"/>
      <c r="FX567" s="40"/>
      <c r="FY567" s="40"/>
      <c r="FZ567" s="40"/>
      <c r="GA567" s="40"/>
      <c r="GB567" s="40"/>
      <c r="GC567" s="40"/>
      <c r="GD567" s="40"/>
      <c r="GE567" s="40"/>
      <c r="GF567" s="40"/>
      <c r="GG567" s="40"/>
      <c r="GH567" s="40"/>
      <c r="GI567" s="40"/>
      <c r="GJ567" s="40"/>
      <c r="GK567" s="40"/>
      <c r="GL567" s="40"/>
      <c r="GM567" s="40"/>
      <c r="GN567" s="40"/>
      <c r="GO567" s="40"/>
      <c r="GP567" s="40"/>
      <c r="GQ567" s="40"/>
      <c r="GR567" s="40"/>
      <c r="GS567" s="40"/>
    </row>
    <row r="568" spans="1:201" x14ac:dyDescent="0.2">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c r="EH568" s="40"/>
      <c r="EI568" s="40"/>
      <c r="EJ568" s="40"/>
      <c r="EK568" s="40"/>
      <c r="EL568" s="40"/>
      <c r="EM568" s="40"/>
      <c r="EN568" s="40"/>
      <c r="EO568" s="40"/>
      <c r="EP568" s="40"/>
      <c r="EQ568" s="40"/>
      <c r="ER568" s="40"/>
      <c r="ES568" s="40"/>
      <c r="ET568" s="40"/>
      <c r="EU568" s="40"/>
      <c r="EV568" s="40"/>
      <c r="EW568" s="40"/>
      <c r="EX568" s="40"/>
      <c r="EY568" s="40"/>
      <c r="EZ568" s="40"/>
      <c r="FA568" s="40"/>
      <c r="FB568" s="40"/>
      <c r="FC568" s="40"/>
      <c r="FD568" s="40"/>
      <c r="FE568" s="40"/>
      <c r="FF568" s="40"/>
      <c r="FG568" s="40"/>
      <c r="FH568" s="40"/>
      <c r="FI568" s="40"/>
      <c r="FJ568" s="40"/>
      <c r="FK568" s="40"/>
      <c r="FL568" s="40"/>
      <c r="FM568" s="40"/>
      <c r="FN568" s="40"/>
      <c r="FO568" s="40"/>
      <c r="FP568" s="40"/>
      <c r="FQ568" s="40"/>
      <c r="FR568" s="40"/>
      <c r="FS568" s="40"/>
      <c r="FT568" s="40"/>
      <c r="FU568" s="40"/>
      <c r="FV568" s="40"/>
      <c r="FW568" s="40"/>
      <c r="FX568" s="40"/>
      <c r="FY568" s="40"/>
      <c r="FZ568" s="40"/>
      <c r="GA568" s="40"/>
      <c r="GB568" s="40"/>
      <c r="GC568" s="40"/>
      <c r="GD568" s="40"/>
      <c r="GE568" s="40"/>
      <c r="GF568" s="40"/>
      <c r="GG568" s="40"/>
      <c r="GH568" s="40"/>
      <c r="GI568" s="40"/>
      <c r="GJ568" s="40"/>
      <c r="GK568" s="40"/>
      <c r="GL568" s="40"/>
      <c r="GM568" s="40"/>
      <c r="GN568" s="40"/>
      <c r="GO568" s="40"/>
      <c r="GP568" s="40"/>
      <c r="GQ568" s="40"/>
      <c r="GR568" s="40"/>
      <c r="GS568" s="40"/>
    </row>
    <row r="569" spans="1:201" x14ac:dyDescent="0.2">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c r="EH569" s="40"/>
      <c r="EI569" s="40"/>
      <c r="EJ569" s="40"/>
      <c r="EK569" s="40"/>
      <c r="EL569" s="40"/>
      <c r="EM569" s="40"/>
      <c r="EN569" s="40"/>
      <c r="EO569" s="40"/>
      <c r="EP569" s="40"/>
      <c r="EQ569" s="40"/>
      <c r="ER569" s="40"/>
      <c r="ES569" s="40"/>
      <c r="ET569" s="40"/>
      <c r="EU569" s="40"/>
      <c r="EV569" s="40"/>
      <c r="EW569" s="40"/>
      <c r="EX569" s="40"/>
      <c r="EY569" s="40"/>
      <c r="EZ569" s="40"/>
      <c r="FA569" s="40"/>
      <c r="FB569" s="40"/>
      <c r="FC569" s="40"/>
      <c r="FD569" s="40"/>
      <c r="FE569" s="40"/>
      <c r="FF569" s="40"/>
      <c r="FG569" s="40"/>
      <c r="FH569" s="40"/>
      <c r="FI569" s="40"/>
      <c r="FJ569" s="40"/>
      <c r="FK569" s="40"/>
      <c r="FL569" s="40"/>
      <c r="FM569" s="40"/>
      <c r="FN569" s="40"/>
      <c r="FO569" s="40"/>
      <c r="FP569" s="40"/>
      <c r="FQ569" s="40"/>
      <c r="FR569" s="40"/>
      <c r="FS569" s="40"/>
      <c r="FT569" s="40"/>
      <c r="FU569" s="40"/>
      <c r="FV569" s="40"/>
      <c r="FW569" s="40"/>
      <c r="FX569" s="40"/>
      <c r="FY569" s="40"/>
      <c r="FZ569" s="40"/>
      <c r="GA569" s="40"/>
      <c r="GB569" s="40"/>
      <c r="GC569" s="40"/>
      <c r="GD569" s="40"/>
      <c r="GE569" s="40"/>
      <c r="GF569" s="40"/>
      <c r="GG569" s="40"/>
      <c r="GH569" s="40"/>
      <c r="GI569" s="40"/>
      <c r="GJ569" s="40"/>
      <c r="GK569" s="40"/>
      <c r="GL569" s="40"/>
      <c r="GM569" s="40"/>
      <c r="GN569" s="40"/>
      <c r="GO569" s="40"/>
      <c r="GP569" s="40"/>
      <c r="GQ569" s="40"/>
      <c r="GR569" s="40"/>
      <c r="GS569" s="40"/>
    </row>
    <row r="570" spans="1:201" x14ac:dyDescent="0.2">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c r="FM570" s="40"/>
      <c r="FN570" s="40"/>
      <c r="FO570" s="40"/>
      <c r="FP570" s="40"/>
      <c r="FQ570" s="40"/>
      <c r="FR570" s="40"/>
      <c r="FS570" s="40"/>
      <c r="FT570" s="40"/>
      <c r="FU570" s="40"/>
      <c r="FV570" s="40"/>
      <c r="FW570" s="40"/>
      <c r="FX570" s="40"/>
      <c r="FY570" s="40"/>
      <c r="FZ570" s="40"/>
      <c r="GA570" s="40"/>
      <c r="GB570" s="40"/>
      <c r="GC570" s="40"/>
      <c r="GD570" s="40"/>
      <c r="GE570" s="40"/>
      <c r="GF570" s="40"/>
      <c r="GG570" s="40"/>
      <c r="GH570" s="40"/>
      <c r="GI570" s="40"/>
      <c r="GJ570" s="40"/>
      <c r="GK570" s="40"/>
      <c r="GL570" s="40"/>
      <c r="GM570" s="40"/>
      <c r="GN570" s="40"/>
      <c r="GO570" s="40"/>
      <c r="GP570" s="40"/>
      <c r="GQ570" s="40"/>
      <c r="GR570" s="40"/>
      <c r="GS570" s="40"/>
    </row>
    <row r="571" spans="1:201" x14ac:dyDescent="0.2">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c r="FL571" s="40"/>
      <c r="FM571" s="40"/>
      <c r="FN571" s="40"/>
      <c r="FO571" s="40"/>
      <c r="FP571" s="40"/>
      <c r="FQ571" s="40"/>
      <c r="FR571" s="40"/>
      <c r="FS571" s="40"/>
      <c r="FT571" s="40"/>
      <c r="FU571" s="40"/>
      <c r="FV571" s="40"/>
      <c r="FW571" s="40"/>
      <c r="FX571" s="40"/>
      <c r="FY571" s="40"/>
      <c r="FZ571" s="40"/>
      <c r="GA571" s="40"/>
      <c r="GB571" s="40"/>
      <c r="GC571" s="40"/>
      <c r="GD571" s="40"/>
      <c r="GE571" s="40"/>
      <c r="GF571" s="40"/>
      <c r="GG571" s="40"/>
      <c r="GH571" s="40"/>
      <c r="GI571" s="40"/>
      <c r="GJ571" s="40"/>
      <c r="GK571" s="40"/>
      <c r="GL571" s="40"/>
      <c r="GM571" s="40"/>
      <c r="GN571" s="40"/>
      <c r="GO571" s="40"/>
      <c r="GP571" s="40"/>
      <c r="GQ571" s="40"/>
      <c r="GR571" s="40"/>
      <c r="GS571" s="40"/>
    </row>
    <row r="572" spans="1:201" x14ac:dyDescent="0.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c r="EH572" s="40"/>
      <c r="EI572" s="40"/>
      <c r="EJ572" s="40"/>
      <c r="EK572" s="40"/>
      <c r="EL572" s="40"/>
      <c r="EM572" s="40"/>
      <c r="EN572" s="40"/>
      <c r="EO572" s="40"/>
      <c r="EP572" s="40"/>
      <c r="EQ572" s="40"/>
      <c r="ER572" s="40"/>
      <c r="ES572" s="40"/>
      <c r="ET572" s="40"/>
      <c r="EU572" s="40"/>
      <c r="EV572" s="40"/>
      <c r="EW572" s="40"/>
      <c r="EX572" s="40"/>
      <c r="EY572" s="40"/>
      <c r="EZ572" s="40"/>
      <c r="FA572" s="40"/>
      <c r="FB572" s="40"/>
      <c r="FC572" s="40"/>
      <c r="FD572" s="40"/>
      <c r="FE572" s="40"/>
      <c r="FF572" s="40"/>
      <c r="FG572" s="40"/>
      <c r="FH572" s="40"/>
      <c r="FI572" s="40"/>
      <c r="FJ572" s="40"/>
      <c r="FK572" s="40"/>
      <c r="FL572" s="40"/>
      <c r="FM572" s="40"/>
      <c r="FN572" s="40"/>
      <c r="FO572" s="40"/>
      <c r="FP572" s="40"/>
      <c r="FQ572" s="40"/>
      <c r="FR572" s="40"/>
      <c r="FS572" s="40"/>
      <c r="FT572" s="40"/>
      <c r="FU572" s="40"/>
      <c r="FV572" s="40"/>
      <c r="FW572" s="40"/>
      <c r="FX572" s="40"/>
      <c r="FY572" s="40"/>
      <c r="FZ572" s="40"/>
      <c r="GA572" s="40"/>
      <c r="GB572" s="40"/>
      <c r="GC572" s="40"/>
      <c r="GD572" s="40"/>
      <c r="GE572" s="40"/>
      <c r="GF572" s="40"/>
      <c r="GG572" s="40"/>
      <c r="GH572" s="40"/>
      <c r="GI572" s="40"/>
      <c r="GJ572" s="40"/>
      <c r="GK572" s="40"/>
      <c r="GL572" s="40"/>
      <c r="GM572" s="40"/>
      <c r="GN572" s="40"/>
      <c r="GO572" s="40"/>
      <c r="GP572" s="40"/>
      <c r="GQ572" s="40"/>
      <c r="GR572" s="40"/>
      <c r="GS572" s="40"/>
    </row>
    <row r="573" spans="1:201" x14ac:dyDescent="0.2">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c r="EH573" s="40"/>
      <c r="EI573" s="40"/>
      <c r="EJ573" s="40"/>
      <c r="EK573" s="40"/>
      <c r="EL573" s="40"/>
      <c r="EM573" s="40"/>
      <c r="EN573" s="40"/>
      <c r="EO573" s="40"/>
      <c r="EP573" s="40"/>
      <c r="EQ573" s="40"/>
      <c r="ER573" s="40"/>
      <c r="ES573" s="40"/>
      <c r="ET573" s="40"/>
      <c r="EU573" s="40"/>
      <c r="EV573" s="40"/>
      <c r="EW573" s="40"/>
      <c r="EX573" s="40"/>
      <c r="EY573" s="40"/>
      <c r="EZ573" s="40"/>
      <c r="FA573" s="40"/>
      <c r="FB573" s="40"/>
      <c r="FC573" s="40"/>
      <c r="FD573" s="40"/>
      <c r="FE573" s="40"/>
      <c r="FF573" s="40"/>
      <c r="FG573" s="40"/>
      <c r="FH573" s="40"/>
      <c r="FI573" s="40"/>
      <c r="FJ573" s="40"/>
      <c r="FK573" s="40"/>
      <c r="FL573" s="40"/>
      <c r="FM573" s="40"/>
      <c r="FN573" s="40"/>
      <c r="FO573" s="40"/>
      <c r="FP573" s="40"/>
      <c r="FQ573" s="40"/>
      <c r="FR573" s="40"/>
      <c r="FS573" s="40"/>
      <c r="FT573" s="40"/>
      <c r="FU573" s="40"/>
      <c r="FV573" s="40"/>
      <c r="FW573" s="40"/>
      <c r="FX573" s="40"/>
      <c r="FY573" s="40"/>
      <c r="FZ573" s="40"/>
      <c r="GA573" s="40"/>
      <c r="GB573" s="40"/>
      <c r="GC573" s="40"/>
      <c r="GD573" s="40"/>
      <c r="GE573" s="40"/>
      <c r="GF573" s="40"/>
      <c r="GG573" s="40"/>
      <c r="GH573" s="40"/>
      <c r="GI573" s="40"/>
      <c r="GJ573" s="40"/>
      <c r="GK573" s="40"/>
      <c r="GL573" s="40"/>
      <c r="GM573" s="40"/>
      <c r="GN573" s="40"/>
      <c r="GO573" s="40"/>
      <c r="GP573" s="40"/>
      <c r="GQ573" s="40"/>
      <c r="GR573" s="40"/>
      <c r="GS573" s="40"/>
    </row>
    <row r="574" spans="1:201" x14ac:dyDescent="0.2">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c r="EH574" s="40"/>
      <c r="EI574" s="40"/>
      <c r="EJ574" s="40"/>
      <c r="EK574" s="40"/>
      <c r="EL574" s="40"/>
      <c r="EM574" s="40"/>
      <c r="EN574" s="40"/>
      <c r="EO574" s="40"/>
      <c r="EP574" s="40"/>
      <c r="EQ574" s="40"/>
      <c r="ER574" s="40"/>
      <c r="ES574" s="40"/>
      <c r="ET574" s="40"/>
      <c r="EU574" s="40"/>
      <c r="EV574" s="40"/>
      <c r="EW574" s="40"/>
      <c r="EX574" s="40"/>
      <c r="EY574" s="40"/>
      <c r="EZ574" s="40"/>
      <c r="FA574" s="40"/>
      <c r="FB574" s="40"/>
      <c r="FC574" s="40"/>
      <c r="FD574" s="40"/>
      <c r="FE574" s="40"/>
      <c r="FF574" s="40"/>
      <c r="FG574" s="40"/>
      <c r="FH574" s="40"/>
      <c r="FI574" s="40"/>
      <c r="FJ574" s="40"/>
      <c r="FK574" s="40"/>
      <c r="FL574" s="40"/>
      <c r="FM574" s="40"/>
      <c r="FN574" s="40"/>
      <c r="FO574" s="40"/>
      <c r="FP574" s="40"/>
      <c r="FQ574" s="40"/>
      <c r="FR574" s="40"/>
      <c r="FS574" s="40"/>
      <c r="FT574" s="40"/>
      <c r="FU574" s="40"/>
      <c r="FV574" s="40"/>
      <c r="FW574" s="40"/>
      <c r="FX574" s="40"/>
      <c r="FY574" s="40"/>
      <c r="FZ574" s="40"/>
      <c r="GA574" s="40"/>
      <c r="GB574" s="40"/>
      <c r="GC574" s="40"/>
      <c r="GD574" s="40"/>
      <c r="GE574" s="40"/>
      <c r="GF574" s="40"/>
      <c r="GG574" s="40"/>
      <c r="GH574" s="40"/>
      <c r="GI574" s="40"/>
      <c r="GJ574" s="40"/>
      <c r="GK574" s="40"/>
      <c r="GL574" s="40"/>
      <c r="GM574" s="40"/>
      <c r="GN574" s="40"/>
      <c r="GO574" s="40"/>
      <c r="GP574" s="40"/>
      <c r="GQ574" s="40"/>
      <c r="GR574" s="40"/>
      <c r="GS574" s="40"/>
    </row>
    <row r="575" spans="1:201" x14ac:dyDescent="0.2">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c r="EH575" s="40"/>
      <c r="EI575" s="40"/>
      <c r="EJ575" s="40"/>
      <c r="EK575" s="40"/>
      <c r="EL575" s="40"/>
      <c r="EM575" s="40"/>
      <c r="EN575" s="40"/>
      <c r="EO575" s="40"/>
      <c r="EP575" s="40"/>
      <c r="EQ575" s="40"/>
      <c r="ER575" s="40"/>
      <c r="ES575" s="40"/>
      <c r="ET575" s="40"/>
      <c r="EU575" s="40"/>
      <c r="EV575" s="40"/>
      <c r="EW575" s="40"/>
      <c r="EX575" s="40"/>
      <c r="EY575" s="40"/>
      <c r="EZ575" s="40"/>
      <c r="FA575" s="40"/>
      <c r="FB575" s="40"/>
      <c r="FC575" s="40"/>
      <c r="FD575" s="40"/>
      <c r="FE575" s="40"/>
      <c r="FF575" s="40"/>
      <c r="FG575" s="40"/>
      <c r="FH575" s="40"/>
      <c r="FI575" s="40"/>
      <c r="FJ575" s="40"/>
      <c r="FK575" s="40"/>
      <c r="FL575" s="40"/>
      <c r="FM575" s="40"/>
      <c r="FN575" s="40"/>
      <c r="FO575" s="40"/>
      <c r="FP575" s="40"/>
      <c r="FQ575" s="40"/>
      <c r="FR575" s="40"/>
      <c r="FS575" s="40"/>
      <c r="FT575" s="40"/>
      <c r="FU575" s="40"/>
      <c r="FV575" s="40"/>
      <c r="FW575" s="40"/>
      <c r="FX575" s="40"/>
      <c r="FY575" s="40"/>
      <c r="FZ575" s="40"/>
      <c r="GA575" s="40"/>
      <c r="GB575" s="40"/>
      <c r="GC575" s="40"/>
      <c r="GD575" s="40"/>
      <c r="GE575" s="40"/>
      <c r="GF575" s="40"/>
      <c r="GG575" s="40"/>
      <c r="GH575" s="40"/>
      <c r="GI575" s="40"/>
      <c r="GJ575" s="40"/>
      <c r="GK575" s="40"/>
      <c r="GL575" s="40"/>
      <c r="GM575" s="40"/>
      <c r="GN575" s="40"/>
      <c r="GO575" s="40"/>
      <c r="GP575" s="40"/>
      <c r="GQ575" s="40"/>
      <c r="GR575" s="40"/>
      <c r="GS575" s="40"/>
    </row>
    <row r="576" spans="1:201" x14ac:dyDescent="0.2">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c r="FM576" s="40"/>
      <c r="FN576" s="40"/>
      <c r="FO576" s="40"/>
      <c r="FP576" s="40"/>
      <c r="FQ576" s="40"/>
      <c r="FR576" s="40"/>
      <c r="FS576" s="40"/>
      <c r="FT576" s="40"/>
      <c r="FU576" s="40"/>
      <c r="FV576" s="40"/>
      <c r="FW576" s="40"/>
      <c r="FX576" s="40"/>
      <c r="FY576" s="40"/>
      <c r="FZ576" s="40"/>
      <c r="GA576" s="40"/>
      <c r="GB576" s="40"/>
      <c r="GC576" s="40"/>
      <c r="GD576" s="40"/>
      <c r="GE576" s="40"/>
      <c r="GF576" s="40"/>
      <c r="GG576" s="40"/>
      <c r="GH576" s="40"/>
      <c r="GI576" s="40"/>
      <c r="GJ576" s="40"/>
      <c r="GK576" s="40"/>
      <c r="GL576" s="40"/>
      <c r="GM576" s="40"/>
      <c r="GN576" s="40"/>
      <c r="GO576" s="40"/>
      <c r="GP576" s="40"/>
      <c r="GQ576" s="40"/>
      <c r="GR576" s="40"/>
      <c r="GS576" s="40"/>
    </row>
    <row r="577" spans="1:201" x14ac:dyDescent="0.2">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c r="EH577" s="40"/>
      <c r="EI577" s="40"/>
      <c r="EJ577" s="40"/>
      <c r="EK577" s="40"/>
      <c r="EL577" s="40"/>
      <c r="EM577" s="40"/>
      <c r="EN577" s="40"/>
      <c r="EO577" s="40"/>
      <c r="EP577" s="40"/>
      <c r="EQ577" s="40"/>
      <c r="ER577" s="40"/>
      <c r="ES577" s="40"/>
      <c r="ET577" s="40"/>
      <c r="EU577" s="40"/>
      <c r="EV577" s="40"/>
      <c r="EW577" s="40"/>
      <c r="EX577" s="40"/>
      <c r="EY577" s="40"/>
      <c r="EZ577" s="40"/>
      <c r="FA577" s="40"/>
      <c r="FB577" s="40"/>
      <c r="FC577" s="40"/>
      <c r="FD577" s="40"/>
      <c r="FE577" s="40"/>
      <c r="FF577" s="40"/>
      <c r="FG577" s="40"/>
      <c r="FH577" s="40"/>
      <c r="FI577" s="40"/>
      <c r="FJ577" s="40"/>
      <c r="FK577" s="40"/>
      <c r="FL577" s="40"/>
      <c r="FM577" s="40"/>
      <c r="FN577" s="40"/>
      <c r="FO577" s="40"/>
      <c r="FP577" s="40"/>
      <c r="FQ577" s="40"/>
      <c r="FR577" s="40"/>
      <c r="FS577" s="40"/>
      <c r="FT577" s="40"/>
      <c r="FU577" s="40"/>
      <c r="FV577" s="40"/>
      <c r="FW577" s="40"/>
      <c r="FX577" s="40"/>
      <c r="FY577" s="40"/>
      <c r="FZ577" s="40"/>
      <c r="GA577" s="40"/>
      <c r="GB577" s="40"/>
      <c r="GC577" s="40"/>
      <c r="GD577" s="40"/>
      <c r="GE577" s="40"/>
      <c r="GF577" s="40"/>
      <c r="GG577" s="40"/>
      <c r="GH577" s="40"/>
      <c r="GI577" s="40"/>
      <c r="GJ577" s="40"/>
      <c r="GK577" s="40"/>
      <c r="GL577" s="40"/>
      <c r="GM577" s="40"/>
      <c r="GN577" s="40"/>
      <c r="GO577" s="40"/>
      <c r="GP577" s="40"/>
      <c r="GQ577" s="40"/>
      <c r="GR577" s="40"/>
      <c r="GS577" s="40"/>
    </row>
    <row r="578" spans="1:201" x14ac:dyDescent="0.2">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c r="EH578" s="40"/>
      <c r="EI578" s="40"/>
      <c r="EJ578" s="40"/>
      <c r="EK578" s="40"/>
      <c r="EL578" s="40"/>
      <c r="EM578" s="40"/>
      <c r="EN578" s="40"/>
      <c r="EO578" s="40"/>
      <c r="EP578" s="40"/>
      <c r="EQ578" s="40"/>
      <c r="ER578" s="40"/>
      <c r="ES578" s="40"/>
      <c r="ET578" s="40"/>
      <c r="EU578" s="40"/>
      <c r="EV578" s="40"/>
      <c r="EW578" s="40"/>
      <c r="EX578" s="40"/>
      <c r="EY578" s="40"/>
      <c r="EZ578" s="40"/>
      <c r="FA578" s="40"/>
      <c r="FB578" s="40"/>
      <c r="FC578" s="40"/>
      <c r="FD578" s="40"/>
      <c r="FE578" s="40"/>
      <c r="FF578" s="40"/>
      <c r="FG578" s="40"/>
      <c r="FH578" s="40"/>
      <c r="FI578" s="40"/>
      <c r="FJ578" s="40"/>
      <c r="FK578" s="40"/>
      <c r="FL578" s="40"/>
      <c r="FM578" s="40"/>
      <c r="FN578" s="40"/>
      <c r="FO578" s="40"/>
      <c r="FP578" s="40"/>
      <c r="FQ578" s="40"/>
      <c r="FR578" s="40"/>
      <c r="FS578" s="40"/>
      <c r="FT578" s="40"/>
      <c r="FU578" s="40"/>
      <c r="FV578" s="40"/>
      <c r="FW578" s="40"/>
      <c r="FX578" s="40"/>
      <c r="FY578" s="40"/>
      <c r="FZ578" s="40"/>
      <c r="GA578" s="40"/>
      <c r="GB578" s="40"/>
      <c r="GC578" s="40"/>
      <c r="GD578" s="40"/>
      <c r="GE578" s="40"/>
      <c r="GF578" s="40"/>
      <c r="GG578" s="40"/>
      <c r="GH578" s="40"/>
      <c r="GI578" s="40"/>
      <c r="GJ578" s="40"/>
      <c r="GK578" s="40"/>
      <c r="GL578" s="40"/>
      <c r="GM578" s="40"/>
      <c r="GN578" s="40"/>
      <c r="GO578" s="40"/>
      <c r="GP578" s="40"/>
      <c r="GQ578" s="40"/>
      <c r="GR578" s="40"/>
      <c r="GS578" s="40"/>
    </row>
    <row r="579" spans="1:201" x14ac:dyDescent="0.2">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c r="EH579" s="40"/>
      <c r="EI579" s="40"/>
      <c r="EJ579" s="40"/>
      <c r="EK579" s="40"/>
      <c r="EL579" s="40"/>
      <c r="EM579" s="40"/>
      <c r="EN579" s="40"/>
      <c r="EO579" s="40"/>
      <c r="EP579" s="40"/>
      <c r="EQ579" s="40"/>
      <c r="ER579" s="40"/>
      <c r="ES579" s="40"/>
      <c r="ET579" s="40"/>
      <c r="EU579" s="40"/>
      <c r="EV579" s="40"/>
      <c r="EW579" s="40"/>
      <c r="EX579" s="40"/>
      <c r="EY579" s="40"/>
      <c r="EZ579" s="40"/>
      <c r="FA579" s="40"/>
      <c r="FB579" s="40"/>
      <c r="FC579" s="40"/>
      <c r="FD579" s="40"/>
      <c r="FE579" s="40"/>
      <c r="FF579" s="40"/>
      <c r="FG579" s="40"/>
      <c r="FH579" s="40"/>
      <c r="FI579" s="40"/>
      <c r="FJ579" s="40"/>
      <c r="FK579" s="40"/>
      <c r="FL579" s="40"/>
      <c r="FM579" s="40"/>
      <c r="FN579" s="40"/>
      <c r="FO579" s="40"/>
      <c r="FP579" s="40"/>
      <c r="FQ579" s="40"/>
      <c r="FR579" s="40"/>
      <c r="FS579" s="40"/>
      <c r="FT579" s="40"/>
      <c r="FU579" s="40"/>
      <c r="FV579" s="40"/>
      <c r="FW579" s="40"/>
      <c r="FX579" s="40"/>
      <c r="FY579" s="40"/>
      <c r="FZ579" s="40"/>
      <c r="GA579" s="40"/>
      <c r="GB579" s="40"/>
      <c r="GC579" s="40"/>
      <c r="GD579" s="40"/>
      <c r="GE579" s="40"/>
      <c r="GF579" s="40"/>
      <c r="GG579" s="40"/>
      <c r="GH579" s="40"/>
      <c r="GI579" s="40"/>
      <c r="GJ579" s="40"/>
      <c r="GK579" s="40"/>
      <c r="GL579" s="40"/>
      <c r="GM579" s="40"/>
      <c r="GN579" s="40"/>
      <c r="GO579" s="40"/>
      <c r="GP579" s="40"/>
      <c r="GQ579" s="40"/>
      <c r="GR579" s="40"/>
      <c r="GS579" s="40"/>
    </row>
    <row r="580" spans="1:201" x14ac:dyDescent="0.2">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c r="EH580" s="40"/>
      <c r="EI580" s="40"/>
      <c r="EJ580" s="40"/>
      <c r="EK580" s="40"/>
      <c r="EL580" s="40"/>
      <c r="EM580" s="40"/>
      <c r="EN580" s="40"/>
      <c r="EO580" s="40"/>
      <c r="EP580" s="40"/>
      <c r="EQ580" s="40"/>
      <c r="ER580" s="40"/>
      <c r="ES580" s="40"/>
      <c r="ET580" s="40"/>
      <c r="EU580" s="40"/>
      <c r="EV580" s="40"/>
      <c r="EW580" s="40"/>
      <c r="EX580" s="40"/>
      <c r="EY580" s="40"/>
      <c r="EZ580" s="40"/>
      <c r="FA580" s="40"/>
      <c r="FB580" s="40"/>
      <c r="FC580" s="40"/>
      <c r="FD580" s="40"/>
      <c r="FE580" s="40"/>
      <c r="FF580" s="40"/>
      <c r="FG580" s="40"/>
      <c r="FH580" s="40"/>
      <c r="FI580" s="40"/>
      <c r="FJ580" s="40"/>
      <c r="FK580" s="40"/>
      <c r="FL580" s="40"/>
      <c r="FM580" s="40"/>
      <c r="FN580" s="40"/>
      <c r="FO580" s="40"/>
      <c r="FP580" s="40"/>
      <c r="FQ580" s="40"/>
      <c r="FR580" s="40"/>
      <c r="FS580" s="40"/>
      <c r="FT580" s="40"/>
      <c r="FU580" s="40"/>
      <c r="FV580" s="40"/>
      <c r="FW580" s="40"/>
      <c r="FX580" s="40"/>
      <c r="FY580" s="40"/>
      <c r="FZ580" s="40"/>
      <c r="GA580" s="40"/>
      <c r="GB580" s="40"/>
      <c r="GC580" s="40"/>
      <c r="GD580" s="40"/>
      <c r="GE580" s="40"/>
      <c r="GF580" s="40"/>
      <c r="GG580" s="40"/>
      <c r="GH580" s="40"/>
      <c r="GI580" s="40"/>
      <c r="GJ580" s="40"/>
      <c r="GK580" s="40"/>
      <c r="GL580" s="40"/>
      <c r="GM580" s="40"/>
      <c r="GN580" s="40"/>
      <c r="GO580" s="40"/>
      <c r="GP580" s="40"/>
      <c r="GQ580" s="40"/>
      <c r="GR580" s="40"/>
      <c r="GS580" s="40"/>
    </row>
    <row r="581" spans="1:201" x14ac:dyDescent="0.2">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c r="EH581" s="40"/>
      <c r="EI581" s="40"/>
      <c r="EJ581" s="40"/>
      <c r="EK581" s="40"/>
      <c r="EL581" s="40"/>
      <c r="EM581" s="40"/>
      <c r="EN581" s="40"/>
      <c r="EO581" s="40"/>
      <c r="EP581" s="40"/>
      <c r="EQ581" s="40"/>
      <c r="ER581" s="40"/>
      <c r="ES581" s="40"/>
      <c r="ET581" s="40"/>
      <c r="EU581" s="40"/>
      <c r="EV581" s="40"/>
      <c r="EW581" s="40"/>
      <c r="EX581" s="40"/>
      <c r="EY581" s="40"/>
      <c r="EZ581" s="40"/>
      <c r="FA581" s="40"/>
      <c r="FB581" s="40"/>
      <c r="FC581" s="40"/>
      <c r="FD581" s="40"/>
      <c r="FE581" s="40"/>
      <c r="FF581" s="40"/>
      <c r="FG581" s="40"/>
      <c r="FH581" s="40"/>
      <c r="FI581" s="40"/>
      <c r="FJ581" s="40"/>
      <c r="FK581" s="40"/>
      <c r="FL581" s="40"/>
      <c r="FM581" s="40"/>
      <c r="FN581" s="40"/>
      <c r="FO581" s="40"/>
      <c r="FP581" s="40"/>
      <c r="FQ581" s="40"/>
      <c r="FR581" s="40"/>
      <c r="FS581" s="40"/>
      <c r="FT581" s="40"/>
      <c r="FU581" s="40"/>
      <c r="FV581" s="40"/>
      <c r="FW581" s="40"/>
      <c r="FX581" s="40"/>
      <c r="FY581" s="40"/>
      <c r="FZ581" s="40"/>
      <c r="GA581" s="40"/>
      <c r="GB581" s="40"/>
      <c r="GC581" s="40"/>
      <c r="GD581" s="40"/>
      <c r="GE581" s="40"/>
      <c r="GF581" s="40"/>
      <c r="GG581" s="40"/>
      <c r="GH581" s="40"/>
      <c r="GI581" s="40"/>
      <c r="GJ581" s="40"/>
      <c r="GK581" s="40"/>
      <c r="GL581" s="40"/>
      <c r="GM581" s="40"/>
      <c r="GN581" s="40"/>
      <c r="GO581" s="40"/>
      <c r="GP581" s="40"/>
      <c r="GQ581" s="40"/>
      <c r="GR581" s="40"/>
      <c r="GS581" s="40"/>
    </row>
    <row r="582" spans="1:201" x14ac:dyDescent="0.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c r="FM582" s="40"/>
      <c r="FN582" s="40"/>
      <c r="FO582" s="40"/>
      <c r="FP582" s="40"/>
      <c r="FQ582" s="40"/>
      <c r="FR582" s="40"/>
      <c r="FS582" s="40"/>
      <c r="FT582" s="40"/>
      <c r="FU582" s="40"/>
      <c r="FV582" s="40"/>
      <c r="FW582" s="40"/>
      <c r="FX582" s="40"/>
      <c r="FY582" s="40"/>
      <c r="FZ582" s="40"/>
      <c r="GA582" s="40"/>
      <c r="GB582" s="40"/>
      <c r="GC582" s="40"/>
      <c r="GD582" s="40"/>
      <c r="GE582" s="40"/>
      <c r="GF582" s="40"/>
      <c r="GG582" s="40"/>
      <c r="GH582" s="40"/>
      <c r="GI582" s="40"/>
      <c r="GJ582" s="40"/>
      <c r="GK582" s="40"/>
      <c r="GL582" s="40"/>
      <c r="GM582" s="40"/>
      <c r="GN582" s="40"/>
      <c r="GO582" s="40"/>
      <c r="GP582" s="40"/>
      <c r="GQ582" s="40"/>
      <c r="GR582" s="40"/>
      <c r="GS582" s="40"/>
    </row>
    <row r="583" spans="1:201" x14ac:dyDescent="0.2">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c r="FM583" s="40"/>
      <c r="FN583" s="40"/>
      <c r="FO583" s="40"/>
      <c r="FP583" s="40"/>
      <c r="FQ583" s="40"/>
      <c r="FR583" s="40"/>
      <c r="FS583" s="40"/>
      <c r="FT583" s="40"/>
      <c r="FU583" s="40"/>
      <c r="FV583" s="40"/>
      <c r="FW583" s="40"/>
      <c r="FX583" s="40"/>
      <c r="FY583" s="40"/>
      <c r="FZ583" s="40"/>
      <c r="GA583" s="40"/>
      <c r="GB583" s="40"/>
      <c r="GC583" s="40"/>
      <c r="GD583" s="40"/>
      <c r="GE583" s="40"/>
      <c r="GF583" s="40"/>
      <c r="GG583" s="40"/>
      <c r="GH583" s="40"/>
      <c r="GI583" s="40"/>
      <c r="GJ583" s="40"/>
      <c r="GK583" s="40"/>
      <c r="GL583" s="40"/>
      <c r="GM583" s="40"/>
      <c r="GN583" s="40"/>
      <c r="GO583" s="40"/>
      <c r="GP583" s="40"/>
      <c r="GQ583" s="40"/>
      <c r="GR583" s="40"/>
      <c r="GS583" s="40"/>
    </row>
    <row r="584" spans="1:201" x14ac:dyDescent="0.2">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c r="EH584" s="40"/>
      <c r="EI584" s="40"/>
      <c r="EJ584" s="40"/>
      <c r="EK584" s="40"/>
      <c r="EL584" s="40"/>
      <c r="EM584" s="40"/>
      <c r="EN584" s="40"/>
      <c r="EO584" s="40"/>
      <c r="EP584" s="40"/>
      <c r="EQ584" s="40"/>
      <c r="ER584" s="40"/>
      <c r="ES584" s="40"/>
      <c r="ET584" s="40"/>
      <c r="EU584" s="40"/>
      <c r="EV584" s="40"/>
      <c r="EW584" s="40"/>
      <c r="EX584" s="40"/>
      <c r="EY584" s="40"/>
      <c r="EZ584" s="40"/>
      <c r="FA584" s="40"/>
      <c r="FB584" s="40"/>
      <c r="FC584" s="40"/>
      <c r="FD584" s="40"/>
      <c r="FE584" s="40"/>
      <c r="FF584" s="40"/>
      <c r="FG584" s="40"/>
      <c r="FH584" s="40"/>
      <c r="FI584" s="40"/>
      <c r="FJ584" s="40"/>
      <c r="FK584" s="40"/>
      <c r="FL584" s="40"/>
      <c r="FM584" s="40"/>
      <c r="FN584" s="40"/>
      <c r="FO584" s="40"/>
      <c r="FP584" s="40"/>
      <c r="FQ584" s="40"/>
      <c r="FR584" s="40"/>
      <c r="FS584" s="40"/>
      <c r="FT584" s="40"/>
      <c r="FU584" s="40"/>
      <c r="FV584" s="40"/>
      <c r="FW584" s="40"/>
      <c r="FX584" s="40"/>
      <c r="FY584" s="40"/>
      <c r="FZ584" s="40"/>
      <c r="GA584" s="40"/>
      <c r="GB584" s="40"/>
      <c r="GC584" s="40"/>
      <c r="GD584" s="40"/>
      <c r="GE584" s="40"/>
      <c r="GF584" s="40"/>
      <c r="GG584" s="40"/>
      <c r="GH584" s="40"/>
      <c r="GI584" s="40"/>
      <c r="GJ584" s="40"/>
      <c r="GK584" s="40"/>
      <c r="GL584" s="40"/>
      <c r="GM584" s="40"/>
      <c r="GN584" s="40"/>
      <c r="GO584" s="40"/>
      <c r="GP584" s="40"/>
      <c r="GQ584" s="40"/>
      <c r="GR584" s="40"/>
      <c r="GS584" s="40"/>
    </row>
    <row r="585" spans="1:201" x14ac:dyDescent="0.2">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row>
    <row r="586" spans="1:201" x14ac:dyDescent="0.2">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c r="EH586" s="40"/>
      <c r="EI586" s="40"/>
      <c r="EJ586" s="40"/>
      <c r="EK586" s="40"/>
      <c r="EL586" s="40"/>
      <c r="EM586" s="40"/>
      <c r="EN586" s="40"/>
      <c r="EO586" s="40"/>
      <c r="EP586" s="40"/>
      <c r="EQ586" s="40"/>
      <c r="ER586" s="40"/>
      <c r="ES586" s="40"/>
      <c r="ET586" s="40"/>
      <c r="EU586" s="40"/>
      <c r="EV586" s="40"/>
      <c r="EW586" s="40"/>
      <c r="EX586" s="40"/>
      <c r="EY586" s="40"/>
      <c r="EZ586" s="40"/>
      <c r="FA586" s="40"/>
      <c r="FB586" s="40"/>
      <c r="FC586" s="40"/>
      <c r="FD586" s="40"/>
      <c r="FE586" s="40"/>
      <c r="FF586" s="40"/>
      <c r="FG586" s="40"/>
      <c r="FH586" s="40"/>
      <c r="FI586" s="40"/>
      <c r="FJ586" s="40"/>
      <c r="FK586" s="40"/>
      <c r="FL586" s="40"/>
      <c r="FM586" s="40"/>
      <c r="FN586" s="40"/>
      <c r="FO586" s="40"/>
      <c r="FP586" s="40"/>
      <c r="FQ586" s="40"/>
      <c r="FR586" s="40"/>
      <c r="FS586" s="40"/>
      <c r="FT586" s="40"/>
      <c r="FU586" s="40"/>
      <c r="FV586" s="40"/>
      <c r="FW586" s="40"/>
      <c r="FX586" s="40"/>
      <c r="FY586" s="40"/>
      <c r="FZ586" s="40"/>
      <c r="GA586" s="40"/>
      <c r="GB586" s="40"/>
      <c r="GC586" s="40"/>
      <c r="GD586" s="40"/>
      <c r="GE586" s="40"/>
      <c r="GF586" s="40"/>
      <c r="GG586" s="40"/>
      <c r="GH586" s="40"/>
      <c r="GI586" s="40"/>
      <c r="GJ586" s="40"/>
      <c r="GK586" s="40"/>
      <c r="GL586" s="40"/>
      <c r="GM586" s="40"/>
      <c r="GN586" s="40"/>
      <c r="GO586" s="40"/>
      <c r="GP586" s="40"/>
      <c r="GQ586" s="40"/>
      <c r="GR586" s="40"/>
      <c r="GS586" s="40"/>
    </row>
    <row r="587" spans="1:201" x14ac:dyDescent="0.2">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c r="EH587" s="40"/>
      <c r="EI587" s="40"/>
      <c r="EJ587" s="40"/>
      <c r="EK587" s="40"/>
      <c r="EL587" s="40"/>
      <c r="EM587" s="40"/>
      <c r="EN587" s="40"/>
      <c r="EO587" s="40"/>
      <c r="EP587" s="40"/>
      <c r="EQ587" s="40"/>
      <c r="ER587" s="40"/>
      <c r="ES587" s="40"/>
      <c r="ET587" s="40"/>
      <c r="EU587" s="40"/>
      <c r="EV587" s="40"/>
      <c r="EW587" s="40"/>
      <c r="EX587" s="40"/>
      <c r="EY587" s="40"/>
      <c r="EZ587" s="40"/>
      <c r="FA587" s="40"/>
      <c r="FB587" s="40"/>
      <c r="FC587" s="40"/>
      <c r="FD587" s="40"/>
      <c r="FE587" s="40"/>
      <c r="FF587" s="40"/>
      <c r="FG587" s="40"/>
      <c r="FH587" s="40"/>
      <c r="FI587" s="40"/>
      <c r="FJ587" s="40"/>
      <c r="FK587" s="40"/>
      <c r="FL587" s="40"/>
      <c r="FM587" s="40"/>
      <c r="FN587" s="40"/>
      <c r="FO587" s="40"/>
      <c r="FP587" s="40"/>
      <c r="FQ587" s="40"/>
      <c r="FR587" s="40"/>
      <c r="FS587" s="40"/>
      <c r="FT587" s="40"/>
      <c r="FU587" s="40"/>
      <c r="FV587" s="40"/>
      <c r="FW587" s="40"/>
      <c r="FX587" s="40"/>
      <c r="FY587" s="40"/>
      <c r="FZ587" s="40"/>
      <c r="GA587" s="40"/>
      <c r="GB587" s="40"/>
      <c r="GC587" s="40"/>
      <c r="GD587" s="40"/>
      <c r="GE587" s="40"/>
      <c r="GF587" s="40"/>
      <c r="GG587" s="40"/>
      <c r="GH587" s="40"/>
      <c r="GI587" s="40"/>
      <c r="GJ587" s="40"/>
      <c r="GK587" s="40"/>
      <c r="GL587" s="40"/>
      <c r="GM587" s="40"/>
      <c r="GN587" s="40"/>
      <c r="GO587" s="40"/>
      <c r="GP587" s="40"/>
      <c r="GQ587" s="40"/>
      <c r="GR587" s="40"/>
      <c r="GS587" s="40"/>
    </row>
    <row r="588" spans="1:201" x14ac:dyDescent="0.2">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c r="EH588" s="40"/>
      <c r="EI588" s="40"/>
      <c r="EJ588" s="40"/>
      <c r="EK588" s="40"/>
      <c r="EL588" s="40"/>
      <c r="EM588" s="40"/>
      <c r="EN588" s="40"/>
      <c r="EO588" s="40"/>
      <c r="EP588" s="40"/>
      <c r="EQ588" s="40"/>
      <c r="ER588" s="40"/>
      <c r="ES588" s="40"/>
      <c r="ET588" s="40"/>
      <c r="EU588" s="40"/>
      <c r="EV588" s="40"/>
      <c r="EW588" s="40"/>
      <c r="EX588" s="40"/>
      <c r="EY588" s="40"/>
      <c r="EZ588" s="40"/>
      <c r="FA588" s="40"/>
      <c r="FB588" s="40"/>
      <c r="FC588" s="40"/>
      <c r="FD588" s="40"/>
      <c r="FE588" s="40"/>
      <c r="FF588" s="40"/>
      <c r="FG588" s="40"/>
      <c r="FH588" s="40"/>
      <c r="FI588" s="40"/>
      <c r="FJ588" s="40"/>
      <c r="FK588" s="40"/>
      <c r="FL588" s="40"/>
      <c r="FM588" s="40"/>
      <c r="FN588" s="40"/>
      <c r="FO588" s="40"/>
      <c r="FP588" s="40"/>
      <c r="FQ588" s="40"/>
      <c r="FR588" s="40"/>
      <c r="FS588" s="40"/>
      <c r="FT588" s="40"/>
      <c r="FU588" s="40"/>
      <c r="FV588" s="40"/>
      <c r="FW588" s="40"/>
      <c r="FX588" s="40"/>
      <c r="FY588" s="40"/>
      <c r="FZ588" s="40"/>
      <c r="GA588" s="40"/>
      <c r="GB588" s="40"/>
      <c r="GC588" s="40"/>
      <c r="GD588" s="40"/>
      <c r="GE588" s="40"/>
      <c r="GF588" s="40"/>
      <c r="GG588" s="40"/>
      <c r="GH588" s="40"/>
      <c r="GI588" s="40"/>
      <c r="GJ588" s="40"/>
      <c r="GK588" s="40"/>
      <c r="GL588" s="40"/>
      <c r="GM588" s="40"/>
      <c r="GN588" s="40"/>
      <c r="GO588" s="40"/>
      <c r="GP588" s="40"/>
      <c r="GQ588" s="40"/>
      <c r="GR588" s="40"/>
      <c r="GS588" s="40"/>
    </row>
    <row r="589" spans="1:201" x14ac:dyDescent="0.2">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c r="EH589" s="40"/>
      <c r="EI589" s="40"/>
      <c r="EJ589" s="40"/>
      <c r="EK589" s="40"/>
      <c r="EL589" s="40"/>
      <c r="EM589" s="40"/>
      <c r="EN589" s="40"/>
      <c r="EO589" s="40"/>
      <c r="EP589" s="40"/>
      <c r="EQ589" s="40"/>
      <c r="ER589" s="40"/>
      <c r="ES589" s="40"/>
      <c r="ET589" s="40"/>
      <c r="EU589" s="40"/>
      <c r="EV589" s="40"/>
      <c r="EW589" s="40"/>
      <c r="EX589" s="40"/>
      <c r="EY589" s="40"/>
      <c r="EZ589" s="40"/>
      <c r="FA589" s="40"/>
      <c r="FB589" s="40"/>
      <c r="FC589" s="40"/>
      <c r="FD589" s="40"/>
      <c r="FE589" s="40"/>
      <c r="FF589" s="40"/>
      <c r="FG589" s="40"/>
      <c r="FH589" s="40"/>
      <c r="FI589" s="40"/>
      <c r="FJ589" s="40"/>
      <c r="FK589" s="40"/>
      <c r="FL589" s="40"/>
      <c r="FM589" s="40"/>
      <c r="FN589" s="40"/>
      <c r="FO589" s="40"/>
      <c r="FP589" s="40"/>
      <c r="FQ589" s="40"/>
      <c r="FR589" s="40"/>
      <c r="FS589" s="40"/>
      <c r="FT589" s="40"/>
      <c r="FU589" s="40"/>
      <c r="FV589" s="40"/>
      <c r="FW589" s="40"/>
      <c r="FX589" s="40"/>
      <c r="FY589" s="40"/>
      <c r="FZ589" s="40"/>
      <c r="GA589" s="40"/>
      <c r="GB589" s="40"/>
      <c r="GC589" s="40"/>
      <c r="GD589" s="40"/>
      <c r="GE589" s="40"/>
      <c r="GF589" s="40"/>
      <c r="GG589" s="40"/>
      <c r="GH589" s="40"/>
      <c r="GI589" s="40"/>
      <c r="GJ589" s="40"/>
      <c r="GK589" s="40"/>
      <c r="GL589" s="40"/>
      <c r="GM589" s="40"/>
      <c r="GN589" s="40"/>
      <c r="GO589" s="40"/>
      <c r="GP589" s="40"/>
      <c r="GQ589" s="40"/>
      <c r="GR589" s="40"/>
      <c r="GS589" s="40"/>
    </row>
    <row r="590" spans="1:201" x14ac:dyDescent="0.2">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c r="EH590" s="40"/>
      <c r="EI590" s="40"/>
      <c r="EJ590" s="40"/>
      <c r="EK590" s="40"/>
      <c r="EL590" s="40"/>
      <c r="EM590" s="40"/>
      <c r="EN590" s="40"/>
      <c r="EO590" s="40"/>
      <c r="EP590" s="40"/>
      <c r="EQ590" s="40"/>
      <c r="ER590" s="40"/>
      <c r="ES590" s="40"/>
      <c r="ET590" s="40"/>
      <c r="EU590" s="40"/>
      <c r="EV590" s="40"/>
      <c r="EW590" s="40"/>
      <c r="EX590" s="40"/>
      <c r="EY590" s="40"/>
      <c r="EZ590" s="40"/>
      <c r="FA590" s="40"/>
      <c r="FB590" s="40"/>
      <c r="FC590" s="40"/>
      <c r="FD590" s="40"/>
      <c r="FE590" s="40"/>
      <c r="FF590" s="40"/>
      <c r="FG590" s="40"/>
      <c r="FH590" s="40"/>
      <c r="FI590" s="40"/>
      <c r="FJ590" s="40"/>
      <c r="FK590" s="40"/>
      <c r="FL590" s="40"/>
      <c r="FM590" s="40"/>
      <c r="FN590" s="40"/>
      <c r="FO590" s="40"/>
      <c r="FP590" s="40"/>
      <c r="FQ590" s="40"/>
      <c r="FR590" s="40"/>
      <c r="FS590" s="40"/>
      <c r="FT590" s="40"/>
      <c r="FU590" s="40"/>
      <c r="FV590" s="40"/>
      <c r="FW590" s="40"/>
      <c r="FX590" s="40"/>
      <c r="FY590" s="40"/>
      <c r="FZ590" s="40"/>
      <c r="GA590" s="40"/>
      <c r="GB590" s="40"/>
      <c r="GC590" s="40"/>
      <c r="GD590" s="40"/>
      <c r="GE590" s="40"/>
      <c r="GF590" s="40"/>
      <c r="GG590" s="40"/>
      <c r="GH590" s="40"/>
      <c r="GI590" s="40"/>
      <c r="GJ590" s="40"/>
      <c r="GK590" s="40"/>
      <c r="GL590" s="40"/>
      <c r="GM590" s="40"/>
      <c r="GN590" s="40"/>
      <c r="GO590" s="40"/>
      <c r="GP590" s="40"/>
      <c r="GQ590" s="40"/>
      <c r="GR590" s="40"/>
      <c r="GS590" s="40"/>
    </row>
    <row r="591" spans="1:201" x14ac:dyDescent="0.2">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c r="EH591" s="40"/>
      <c r="EI591" s="40"/>
      <c r="EJ591" s="40"/>
      <c r="EK591" s="40"/>
      <c r="EL591" s="40"/>
      <c r="EM591" s="40"/>
      <c r="EN591" s="40"/>
      <c r="EO591" s="40"/>
      <c r="EP591" s="40"/>
      <c r="EQ591" s="40"/>
      <c r="ER591" s="40"/>
      <c r="ES591" s="40"/>
      <c r="ET591" s="40"/>
      <c r="EU591" s="40"/>
      <c r="EV591" s="40"/>
      <c r="EW591" s="40"/>
      <c r="EX591" s="40"/>
      <c r="EY591" s="40"/>
      <c r="EZ591" s="40"/>
      <c r="FA591" s="40"/>
      <c r="FB591" s="40"/>
      <c r="FC591" s="40"/>
      <c r="FD591" s="40"/>
      <c r="FE591" s="40"/>
      <c r="FF591" s="40"/>
      <c r="FG591" s="40"/>
      <c r="FH591" s="40"/>
      <c r="FI591" s="40"/>
      <c r="FJ591" s="40"/>
      <c r="FK591" s="40"/>
      <c r="FL591" s="40"/>
      <c r="FM591" s="40"/>
      <c r="FN591" s="40"/>
      <c r="FO591" s="40"/>
      <c r="FP591" s="40"/>
      <c r="FQ591" s="40"/>
      <c r="FR591" s="40"/>
      <c r="FS591" s="40"/>
      <c r="FT591" s="40"/>
      <c r="FU591" s="40"/>
      <c r="FV591" s="40"/>
      <c r="FW591" s="40"/>
      <c r="FX591" s="40"/>
      <c r="FY591" s="40"/>
      <c r="FZ591" s="40"/>
      <c r="GA591" s="40"/>
      <c r="GB591" s="40"/>
      <c r="GC591" s="40"/>
      <c r="GD591" s="40"/>
      <c r="GE591" s="40"/>
      <c r="GF591" s="40"/>
      <c r="GG591" s="40"/>
      <c r="GH591" s="40"/>
      <c r="GI591" s="40"/>
      <c r="GJ591" s="40"/>
      <c r="GK591" s="40"/>
      <c r="GL591" s="40"/>
      <c r="GM591" s="40"/>
      <c r="GN591" s="40"/>
      <c r="GO591" s="40"/>
      <c r="GP591" s="40"/>
      <c r="GQ591" s="40"/>
      <c r="GR591" s="40"/>
      <c r="GS591" s="40"/>
    </row>
    <row r="592" spans="1:201" x14ac:dyDescent="0.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c r="EH592" s="40"/>
      <c r="EI592" s="40"/>
      <c r="EJ592" s="40"/>
      <c r="EK592" s="40"/>
      <c r="EL592" s="40"/>
      <c r="EM592" s="40"/>
      <c r="EN592" s="40"/>
      <c r="EO592" s="40"/>
      <c r="EP592" s="40"/>
      <c r="EQ592" s="40"/>
      <c r="ER592" s="40"/>
      <c r="ES592" s="40"/>
      <c r="ET592" s="40"/>
      <c r="EU592" s="40"/>
      <c r="EV592" s="40"/>
      <c r="EW592" s="40"/>
      <c r="EX592" s="40"/>
      <c r="EY592" s="40"/>
      <c r="EZ592" s="40"/>
      <c r="FA592" s="40"/>
      <c r="FB592" s="40"/>
      <c r="FC592" s="40"/>
      <c r="FD592" s="40"/>
      <c r="FE592" s="40"/>
      <c r="FF592" s="40"/>
      <c r="FG592" s="40"/>
      <c r="FH592" s="40"/>
      <c r="FI592" s="40"/>
      <c r="FJ592" s="40"/>
      <c r="FK592" s="40"/>
      <c r="FL592" s="40"/>
      <c r="FM592" s="40"/>
      <c r="FN592" s="40"/>
      <c r="FO592" s="40"/>
      <c r="FP592" s="40"/>
      <c r="FQ592" s="40"/>
      <c r="FR592" s="40"/>
      <c r="FS592" s="40"/>
      <c r="FT592" s="40"/>
      <c r="FU592" s="40"/>
      <c r="FV592" s="40"/>
      <c r="FW592" s="40"/>
      <c r="FX592" s="40"/>
      <c r="FY592" s="40"/>
      <c r="FZ592" s="40"/>
      <c r="GA592" s="40"/>
      <c r="GB592" s="40"/>
      <c r="GC592" s="40"/>
      <c r="GD592" s="40"/>
      <c r="GE592" s="40"/>
      <c r="GF592" s="40"/>
      <c r="GG592" s="40"/>
      <c r="GH592" s="40"/>
      <c r="GI592" s="40"/>
      <c r="GJ592" s="40"/>
      <c r="GK592" s="40"/>
      <c r="GL592" s="40"/>
      <c r="GM592" s="40"/>
      <c r="GN592" s="40"/>
      <c r="GO592" s="40"/>
      <c r="GP592" s="40"/>
      <c r="GQ592" s="40"/>
      <c r="GR592" s="40"/>
      <c r="GS592" s="40"/>
    </row>
    <row r="593" spans="1:201" x14ac:dyDescent="0.2">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c r="EH593" s="40"/>
      <c r="EI593" s="40"/>
      <c r="EJ593" s="40"/>
      <c r="EK593" s="40"/>
      <c r="EL593" s="40"/>
      <c r="EM593" s="40"/>
      <c r="EN593" s="40"/>
      <c r="EO593" s="40"/>
      <c r="EP593" s="40"/>
      <c r="EQ593" s="40"/>
      <c r="ER593" s="40"/>
      <c r="ES593" s="40"/>
      <c r="ET593" s="40"/>
      <c r="EU593" s="40"/>
      <c r="EV593" s="40"/>
      <c r="EW593" s="40"/>
      <c r="EX593" s="40"/>
      <c r="EY593" s="40"/>
      <c r="EZ593" s="40"/>
      <c r="FA593" s="40"/>
      <c r="FB593" s="40"/>
      <c r="FC593" s="40"/>
      <c r="FD593" s="40"/>
      <c r="FE593" s="40"/>
      <c r="FF593" s="40"/>
      <c r="FG593" s="40"/>
      <c r="FH593" s="40"/>
      <c r="FI593" s="40"/>
      <c r="FJ593" s="40"/>
      <c r="FK593" s="40"/>
      <c r="FL593" s="40"/>
      <c r="FM593" s="40"/>
      <c r="FN593" s="40"/>
      <c r="FO593" s="40"/>
      <c r="FP593" s="40"/>
      <c r="FQ593" s="40"/>
      <c r="FR593" s="40"/>
      <c r="FS593" s="40"/>
      <c r="FT593" s="40"/>
      <c r="FU593" s="40"/>
      <c r="FV593" s="40"/>
      <c r="FW593" s="40"/>
      <c r="FX593" s="40"/>
      <c r="FY593" s="40"/>
      <c r="FZ593" s="40"/>
      <c r="GA593" s="40"/>
      <c r="GB593" s="40"/>
      <c r="GC593" s="40"/>
      <c r="GD593" s="40"/>
      <c r="GE593" s="40"/>
      <c r="GF593" s="40"/>
      <c r="GG593" s="40"/>
      <c r="GH593" s="40"/>
      <c r="GI593" s="40"/>
      <c r="GJ593" s="40"/>
      <c r="GK593" s="40"/>
      <c r="GL593" s="40"/>
      <c r="GM593" s="40"/>
      <c r="GN593" s="40"/>
      <c r="GO593" s="40"/>
      <c r="GP593" s="40"/>
      <c r="GQ593" s="40"/>
      <c r="GR593" s="40"/>
      <c r="GS593" s="40"/>
    </row>
    <row r="594" spans="1:201" x14ac:dyDescent="0.2">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c r="EH594" s="40"/>
      <c r="EI594" s="40"/>
      <c r="EJ594" s="40"/>
      <c r="EK594" s="40"/>
      <c r="EL594" s="40"/>
      <c r="EM594" s="40"/>
      <c r="EN594" s="40"/>
      <c r="EO594" s="40"/>
      <c r="EP594" s="40"/>
      <c r="EQ594" s="40"/>
      <c r="ER594" s="40"/>
      <c r="ES594" s="40"/>
      <c r="ET594" s="40"/>
      <c r="EU594" s="40"/>
      <c r="EV594" s="40"/>
      <c r="EW594" s="40"/>
      <c r="EX594" s="40"/>
      <c r="EY594" s="40"/>
      <c r="EZ594" s="40"/>
      <c r="FA594" s="40"/>
      <c r="FB594" s="40"/>
      <c r="FC594" s="40"/>
      <c r="FD594" s="40"/>
      <c r="FE594" s="40"/>
      <c r="FF594" s="40"/>
      <c r="FG594" s="40"/>
      <c r="FH594" s="40"/>
      <c r="FI594" s="40"/>
      <c r="FJ594" s="40"/>
      <c r="FK594" s="40"/>
      <c r="FL594" s="40"/>
      <c r="FM594" s="40"/>
      <c r="FN594" s="40"/>
      <c r="FO594" s="40"/>
      <c r="FP594" s="40"/>
      <c r="FQ594" s="40"/>
      <c r="FR594" s="40"/>
      <c r="FS594" s="40"/>
      <c r="FT594" s="40"/>
      <c r="FU594" s="40"/>
      <c r="FV594" s="40"/>
      <c r="FW594" s="40"/>
      <c r="FX594" s="40"/>
      <c r="FY594" s="40"/>
      <c r="FZ594" s="40"/>
      <c r="GA594" s="40"/>
      <c r="GB594" s="40"/>
      <c r="GC594" s="40"/>
      <c r="GD594" s="40"/>
      <c r="GE594" s="40"/>
      <c r="GF594" s="40"/>
      <c r="GG594" s="40"/>
      <c r="GH594" s="40"/>
      <c r="GI594" s="40"/>
      <c r="GJ594" s="40"/>
      <c r="GK594" s="40"/>
      <c r="GL594" s="40"/>
      <c r="GM594" s="40"/>
      <c r="GN594" s="40"/>
      <c r="GO594" s="40"/>
      <c r="GP594" s="40"/>
      <c r="GQ594" s="40"/>
      <c r="GR594" s="40"/>
      <c r="GS594" s="40"/>
    </row>
    <row r="595" spans="1:201" x14ac:dyDescent="0.2">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c r="EH595" s="40"/>
      <c r="EI595" s="40"/>
      <c r="EJ595" s="40"/>
      <c r="EK595" s="40"/>
      <c r="EL595" s="40"/>
      <c r="EM595" s="40"/>
      <c r="EN595" s="40"/>
      <c r="EO595" s="40"/>
      <c r="EP595" s="40"/>
      <c r="EQ595" s="40"/>
      <c r="ER595" s="40"/>
      <c r="ES595" s="40"/>
      <c r="ET595" s="40"/>
      <c r="EU595" s="40"/>
      <c r="EV595" s="40"/>
      <c r="EW595" s="40"/>
      <c r="EX595" s="40"/>
      <c r="EY595" s="40"/>
      <c r="EZ595" s="40"/>
      <c r="FA595" s="40"/>
      <c r="FB595" s="40"/>
      <c r="FC595" s="40"/>
      <c r="FD595" s="40"/>
      <c r="FE595" s="40"/>
      <c r="FF595" s="40"/>
      <c r="FG595" s="40"/>
      <c r="FH595" s="40"/>
      <c r="FI595" s="40"/>
      <c r="FJ595" s="40"/>
      <c r="FK595" s="40"/>
      <c r="FL595" s="40"/>
      <c r="FM595" s="40"/>
      <c r="FN595" s="40"/>
      <c r="FO595" s="40"/>
      <c r="FP595" s="40"/>
      <c r="FQ595" s="40"/>
      <c r="FR595" s="40"/>
      <c r="FS595" s="40"/>
      <c r="FT595" s="40"/>
      <c r="FU595" s="40"/>
      <c r="FV595" s="40"/>
      <c r="FW595" s="40"/>
      <c r="FX595" s="40"/>
      <c r="FY595" s="40"/>
      <c r="FZ595" s="40"/>
      <c r="GA595" s="40"/>
      <c r="GB595" s="40"/>
      <c r="GC595" s="40"/>
      <c r="GD595" s="40"/>
      <c r="GE595" s="40"/>
      <c r="GF595" s="40"/>
      <c r="GG595" s="40"/>
      <c r="GH595" s="40"/>
      <c r="GI595" s="40"/>
      <c r="GJ595" s="40"/>
      <c r="GK595" s="40"/>
      <c r="GL595" s="40"/>
      <c r="GM595" s="40"/>
      <c r="GN595" s="40"/>
      <c r="GO595" s="40"/>
      <c r="GP595" s="40"/>
      <c r="GQ595" s="40"/>
      <c r="GR595" s="40"/>
      <c r="GS595" s="40"/>
    </row>
    <row r="596" spans="1:201" x14ac:dyDescent="0.2">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c r="EH596" s="40"/>
      <c r="EI596" s="40"/>
      <c r="EJ596" s="40"/>
      <c r="EK596" s="40"/>
      <c r="EL596" s="40"/>
      <c r="EM596" s="40"/>
      <c r="EN596" s="40"/>
      <c r="EO596" s="40"/>
      <c r="EP596" s="40"/>
      <c r="EQ596" s="40"/>
      <c r="ER596" s="40"/>
      <c r="ES596" s="40"/>
      <c r="ET596" s="40"/>
      <c r="EU596" s="40"/>
      <c r="EV596" s="40"/>
      <c r="EW596" s="40"/>
      <c r="EX596" s="40"/>
      <c r="EY596" s="40"/>
      <c r="EZ596" s="40"/>
      <c r="FA596" s="40"/>
      <c r="FB596" s="40"/>
      <c r="FC596" s="40"/>
      <c r="FD596" s="40"/>
      <c r="FE596" s="40"/>
      <c r="FF596" s="40"/>
      <c r="FG596" s="40"/>
      <c r="FH596" s="40"/>
      <c r="FI596" s="40"/>
      <c r="FJ596" s="40"/>
      <c r="FK596" s="40"/>
      <c r="FL596" s="40"/>
      <c r="FM596" s="40"/>
      <c r="FN596" s="40"/>
      <c r="FO596" s="40"/>
      <c r="FP596" s="40"/>
      <c r="FQ596" s="40"/>
      <c r="FR596" s="40"/>
      <c r="FS596" s="40"/>
      <c r="FT596" s="40"/>
      <c r="FU596" s="40"/>
      <c r="FV596" s="40"/>
      <c r="FW596" s="40"/>
      <c r="FX596" s="40"/>
      <c r="FY596" s="40"/>
      <c r="FZ596" s="40"/>
      <c r="GA596" s="40"/>
      <c r="GB596" s="40"/>
      <c r="GC596" s="40"/>
      <c r="GD596" s="40"/>
      <c r="GE596" s="40"/>
      <c r="GF596" s="40"/>
      <c r="GG596" s="40"/>
      <c r="GH596" s="40"/>
      <c r="GI596" s="40"/>
      <c r="GJ596" s="40"/>
      <c r="GK596" s="40"/>
      <c r="GL596" s="40"/>
      <c r="GM596" s="40"/>
      <c r="GN596" s="40"/>
      <c r="GO596" s="40"/>
      <c r="GP596" s="40"/>
      <c r="GQ596" s="40"/>
      <c r="GR596" s="40"/>
      <c r="GS596" s="40"/>
    </row>
    <row r="597" spans="1:201" x14ac:dyDescent="0.2">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c r="EH597" s="40"/>
      <c r="EI597" s="40"/>
      <c r="EJ597" s="40"/>
      <c r="EK597" s="40"/>
      <c r="EL597" s="40"/>
      <c r="EM597" s="40"/>
      <c r="EN597" s="40"/>
      <c r="EO597" s="40"/>
      <c r="EP597" s="40"/>
      <c r="EQ597" s="40"/>
      <c r="ER597" s="40"/>
      <c r="ES597" s="40"/>
      <c r="ET597" s="40"/>
      <c r="EU597" s="40"/>
      <c r="EV597" s="40"/>
      <c r="EW597" s="40"/>
      <c r="EX597" s="40"/>
      <c r="EY597" s="40"/>
      <c r="EZ597" s="40"/>
      <c r="FA597" s="40"/>
      <c r="FB597" s="40"/>
      <c r="FC597" s="40"/>
      <c r="FD597" s="40"/>
      <c r="FE597" s="40"/>
      <c r="FF597" s="40"/>
      <c r="FG597" s="40"/>
      <c r="FH597" s="40"/>
      <c r="FI597" s="40"/>
      <c r="FJ597" s="40"/>
      <c r="FK597" s="40"/>
      <c r="FL597" s="40"/>
      <c r="FM597" s="40"/>
      <c r="FN597" s="40"/>
      <c r="FO597" s="40"/>
      <c r="FP597" s="40"/>
      <c r="FQ597" s="40"/>
      <c r="FR597" s="40"/>
      <c r="FS597" s="40"/>
      <c r="FT597" s="40"/>
      <c r="FU597" s="40"/>
      <c r="FV597" s="40"/>
      <c r="FW597" s="40"/>
      <c r="FX597" s="40"/>
      <c r="FY597" s="40"/>
      <c r="FZ597" s="40"/>
      <c r="GA597" s="40"/>
      <c r="GB597" s="40"/>
      <c r="GC597" s="40"/>
      <c r="GD597" s="40"/>
      <c r="GE597" s="40"/>
      <c r="GF597" s="40"/>
      <c r="GG597" s="40"/>
      <c r="GH597" s="40"/>
      <c r="GI597" s="40"/>
      <c r="GJ597" s="40"/>
      <c r="GK597" s="40"/>
      <c r="GL597" s="40"/>
      <c r="GM597" s="40"/>
      <c r="GN597" s="40"/>
      <c r="GO597" s="40"/>
      <c r="GP597" s="40"/>
      <c r="GQ597" s="40"/>
      <c r="GR597" s="40"/>
      <c r="GS597" s="40"/>
    </row>
    <row r="598" spans="1:201" x14ac:dyDescent="0.2">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c r="EH598" s="40"/>
      <c r="EI598" s="40"/>
      <c r="EJ598" s="40"/>
      <c r="EK598" s="40"/>
      <c r="EL598" s="40"/>
      <c r="EM598" s="40"/>
      <c r="EN598" s="40"/>
      <c r="EO598" s="40"/>
      <c r="EP598" s="40"/>
      <c r="EQ598" s="40"/>
      <c r="ER598" s="40"/>
      <c r="ES598" s="40"/>
      <c r="ET598" s="40"/>
      <c r="EU598" s="40"/>
      <c r="EV598" s="40"/>
      <c r="EW598" s="40"/>
      <c r="EX598" s="40"/>
      <c r="EY598" s="40"/>
      <c r="EZ598" s="40"/>
      <c r="FA598" s="40"/>
      <c r="FB598" s="40"/>
      <c r="FC598" s="40"/>
      <c r="FD598" s="40"/>
      <c r="FE598" s="40"/>
      <c r="FF598" s="40"/>
      <c r="FG598" s="40"/>
      <c r="FH598" s="40"/>
      <c r="FI598" s="40"/>
      <c r="FJ598" s="40"/>
      <c r="FK598" s="40"/>
      <c r="FL598" s="40"/>
      <c r="FM598" s="40"/>
      <c r="FN598" s="40"/>
      <c r="FO598" s="40"/>
      <c r="FP598" s="40"/>
      <c r="FQ598" s="40"/>
      <c r="FR598" s="40"/>
      <c r="FS598" s="40"/>
      <c r="FT598" s="40"/>
      <c r="FU598" s="40"/>
      <c r="FV598" s="40"/>
      <c r="FW598" s="40"/>
      <c r="FX598" s="40"/>
      <c r="FY598" s="40"/>
      <c r="FZ598" s="40"/>
      <c r="GA598" s="40"/>
      <c r="GB598" s="40"/>
      <c r="GC598" s="40"/>
      <c r="GD598" s="40"/>
      <c r="GE598" s="40"/>
      <c r="GF598" s="40"/>
      <c r="GG598" s="40"/>
      <c r="GH598" s="40"/>
      <c r="GI598" s="40"/>
      <c r="GJ598" s="40"/>
      <c r="GK598" s="40"/>
      <c r="GL598" s="40"/>
      <c r="GM598" s="40"/>
      <c r="GN598" s="40"/>
      <c r="GO598" s="40"/>
      <c r="GP598" s="40"/>
      <c r="GQ598" s="40"/>
      <c r="GR598" s="40"/>
      <c r="GS598" s="40"/>
    </row>
    <row r="599" spans="1:20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c r="FM599" s="40"/>
      <c r="FN599" s="40"/>
      <c r="FO599" s="40"/>
      <c r="FP599" s="40"/>
      <c r="FQ599" s="40"/>
      <c r="FR599" s="40"/>
      <c r="FS599" s="40"/>
      <c r="FT599" s="40"/>
      <c r="FU599" s="40"/>
      <c r="FV599" s="40"/>
      <c r="FW599" s="40"/>
      <c r="FX599" s="40"/>
      <c r="FY599" s="40"/>
      <c r="FZ599" s="40"/>
      <c r="GA599" s="40"/>
      <c r="GB599" s="40"/>
      <c r="GC599" s="40"/>
      <c r="GD599" s="40"/>
      <c r="GE599" s="40"/>
      <c r="GF599" s="40"/>
      <c r="GG599" s="40"/>
      <c r="GH599" s="40"/>
      <c r="GI599" s="40"/>
      <c r="GJ599" s="40"/>
      <c r="GK599" s="40"/>
      <c r="GL599" s="40"/>
      <c r="GM599" s="40"/>
      <c r="GN599" s="40"/>
      <c r="GO599" s="40"/>
      <c r="GP599" s="40"/>
      <c r="GQ599" s="40"/>
      <c r="GR599" s="40"/>
      <c r="GS599" s="40"/>
    </row>
    <row r="600" spans="1:201" x14ac:dyDescent="0.2">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c r="EH600" s="40"/>
      <c r="EI600" s="40"/>
      <c r="EJ600" s="40"/>
      <c r="EK600" s="40"/>
      <c r="EL600" s="40"/>
      <c r="EM600" s="40"/>
      <c r="EN600" s="40"/>
      <c r="EO600" s="40"/>
      <c r="EP600" s="40"/>
      <c r="EQ600" s="40"/>
      <c r="ER600" s="40"/>
      <c r="ES600" s="40"/>
      <c r="ET600" s="40"/>
      <c r="EU600" s="40"/>
      <c r="EV600" s="40"/>
      <c r="EW600" s="40"/>
      <c r="EX600" s="40"/>
      <c r="EY600" s="40"/>
      <c r="EZ600" s="40"/>
      <c r="FA600" s="40"/>
      <c r="FB600" s="40"/>
      <c r="FC600" s="40"/>
      <c r="FD600" s="40"/>
      <c r="FE600" s="40"/>
      <c r="FF600" s="40"/>
      <c r="FG600" s="40"/>
      <c r="FH600" s="40"/>
      <c r="FI600" s="40"/>
      <c r="FJ600" s="40"/>
      <c r="FK600" s="40"/>
      <c r="FL600" s="40"/>
      <c r="FM600" s="40"/>
      <c r="FN600" s="40"/>
      <c r="FO600" s="40"/>
      <c r="FP600" s="40"/>
      <c r="FQ600" s="40"/>
      <c r="FR600" s="40"/>
      <c r="FS600" s="40"/>
      <c r="FT600" s="40"/>
      <c r="FU600" s="40"/>
      <c r="FV600" s="40"/>
      <c r="FW600" s="40"/>
      <c r="FX600" s="40"/>
      <c r="FY600" s="40"/>
      <c r="FZ600" s="40"/>
      <c r="GA600" s="40"/>
      <c r="GB600" s="40"/>
      <c r="GC600" s="40"/>
      <c r="GD600" s="40"/>
      <c r="GE600" s="40"/>
      <c r="GF600" s="40"/>
      <c r="GG600" s="40"/>
      <c r="GH600" s="40"/>
      <c r="GI600" s="40"/>
      <c r="GJ600" s="40"/>
      <c r="GK600" s="40"/>
      <c r="GL600" s="40"/>
      <c r="GM600" s="40"/>
      <c r="GN600" s="40"/>
      <c r="GO600" s="40"/>
      <c r="GP600" s="40"/>
      <c r="GQ600" s="40"/>
      <c r="GR600" s="40"/>
      <c r="GS600" s="40"/>
    </row>
    <row r="601" spans="1:201" x14ac:dyDescent="0.2">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c r="EH601" s="40"/>
      <c r="EI601" s="40"/>
      <c r="EJ601" s="40"/>
      <c r="EK601" s="40"/>
      <c r="EL601" s="40"/>
      <c r="EM601" s="40"/>
      <c r="EN601" s="40"/>
      <c r="EO601" s="40"/>
      <c r="EP601" s="40"/>
      <c r="EQ601" s="40"/>
      <c r="ER601" s="40"/>
      <c r="ES601" s="40"/>
      <c r="ET601" s="40"/>
      <c r="EU601" s="40"/>
      <c r="EV601" s="40"/>
      <c r="EW601" s="40"/>
      <c r="EX601" s="40"/>
      <c r="EY601" s="40"/>
      <c r="EZ601" s="40"/>
      <c r="FA601" s="40"/>
      <c r="FB601" s="40"/>
      <c r="FC601" s="40"/>
      <c r="FD601" s="40"/>
      <c r="FE601" s="40"/>
      <c r="FF601" s="40"/>
      <c r="FG601" s="40"/>
      <c r="FH601" s="40"/>
      <c r="FI601" s="40"/>
      <c r="FJ601" s="40"/>
      <c r="FK601" s="40"/>
      <c r="FL601" s="40"/>
      <c r="FM601" s="40"/>
      <c r="FN601" s="40"/>
      <c r="FO601" s="40"/>
      <c r="FP601" s="40"/>
      <c r="FQ601" s="40"/>
      <c r="FR601" s="40"/>
      <c r="FS601" s="40"/>
      <c r="FT601" s="40"/>
      <c r="FU601" s="40"/>
      <c r="FV601" s="40"/>
      <c r="FW601" s="40"/>
      <c r="FX601" s="40"/>
      <c r="FY601" s="40"/>
      <c r="FZ601" s="40"/>
      <c r="GA601" s="40"/>
      <c r="GB601" s="40"/>
      <c r="GC601" s="40"/>
      <c r="GD601" s="40"/>
      <c r="GE601" s="40"/>
      <c r="GF601" s="40"/>
      <c r="GG601" s="40"/>
      <c r="GH601" s="40"/>
      <c r="GI601" s="40"/>
      <c r="GJ601" s="40"/>
      <c r="GK601" s="40"/>
      <c r="GL601" s="40"/>
      <c r="GM601" s="40"/>
      <c r="GN601" s="40"/>
      <c r="GO601" s="40"/>
      <c r="GP601" s="40"/>
      <c r="GQ601" s="40"/>
      <c r="GR601" s="40"/>
      <c r="GS601" s="40"/>
    </row>
    <row r="602" spans="1:201" x14ac:dyDescent="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c r="EH602" s="40"/>
      <c r="EI602" s="40"/>
      <c r="EJ602" s="40"/>
      <c r="EK602" s="40"/>
      <c r="EL602" s="40"/>
      <c r="EM602" s="40"/>
      <c r="EN602" s="40"/>
      <c r="EO602" s="40"/>
      <c r="EP602" s="40"/>
      <c r="EQ602" s="40"/>
      <c r="ER602" s="40"/>
      <c r="ES602" s="40"/>
      <c r="ET602" s="40"/>
      <c r="EU602" s="40"/>
      <c r="EV602" s="40"/>
      <c r="EW602" s="40"/>
      <c r="EX602" s="40"/>
      <c r="EY602" s="40"/>
      <c r="EZ602" s="40"/>
      <c r="FA602" s="40"/>
      <c r="FB602" s="40"/>
      <c r="FC602" s="40"/>
      <c r="FD602" s="40"/>
      <c r="FE602" s="40"/>
      <c r="FF602" s="40"/>
      <c r="FG602" s="40"/>
      <c r="FH602" s="40"/>
      <c r="FI602" s="40"/>
      <c r="FJ602" s="40"/>
      <c r="FK602" s="40"/>
      <c r="FL602" s="40"/>
      <c r="FM602" s="40"/>
      <c r="FN602" s="40"/>
      <c r="FO602" s="40"/>
      <c r="FP602" s="40"/>
      <c r="FQ602" s="40"/>
      <c r="FR602" s="40"/>
      <c r="FS602" s="40"/>
      <c r="FT602" s="40"/>
      <c r="FU602" s="40"/>
      <c r="FV602" s="40"/>
      <c r="FW602" s="40"/>
      <c r="FX602" s="40"/>
      <c r="FY602" s="40"/>
      <c r="FZ602" s="40"/>
      <c r="GA602" s="40"/>
      <c r="GB602" s="40"/>
      <c r="GC602" s="40"/>
      <c r="GD602" s="40"/>
      <c r="GE602" s="40"/>
      <c r="GF602" s="40"/>
      <c r="GG602" s="40"/>
      <c r="GH602" s="40"/>
      <c r="GI602" s="40"/>
      <c r="GJ602" s="40"/>
      <c r="GK602" s="40"/>
      <c r="GL602" s="40"/>
      <c r="GM602" s="40"/>
      <c r="GN602" s="40"/>
      <c r="GO602" s="40"/>
      <c r="GP602" s="40"/>
      <c r="GQ602" s="40"/>
      <c r="GR602" s="40"/>
      <c r="GS602" s="40"/>
    </row>
    <row r="603" spans="1:201" x14ac:dyDescent="0.2">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c r="EH603" s="40"/>
      <c r="EI603" s="40"/>
      <c r="EJ603" s="40"/>
      <c r="EK603" s="40"/>
      <c r="EL603" s="40"/>
      <c r="EM603" s="40"/>
      <c r="EN603" s="40"/>
      <c r="EO603" s="40"/>
      <c r="EP603" s="40"/>
      <c r="EQ603" s="40"/>
      <c r="ER603" s="40"/>
      <c r="ES603" s="40"/>
      <c r="ET603" s="40"/>
      <c r="EU603" s="40"/>
      <c r="EV603" s="40"/>
      <c r="EW603" s="40"/>
      <c r="EX603" s="40"/>
      <c r="EY603" s="40"/>
      <c r="EZ603" s="40"/>
      <c r="FA603" s="40"/>
      <c r="FB603" s="40"/>
      <c r="FC603" s="40"/>
      <c r="FD603" s="40"/>
      <c r="FE603" s="40"/>
      <c r="FF603" s="40"/>
      <c r="FG603" s="40"/>
      <c r="FH603" s="40"/>
      <c r="FI603" s="40"/>
      <c r="FJ603" s="40"/>
      <c r="FK603" s="40"/>
      <c r="FL603" s="40"/>
      <c r="FM603" s="40"/>
      <c r="FN603" s="40"/>
      <c r="FO603" s="40"/>
      <c r="FP603" s="40"/>
      <c r="FQ603" s="40"/>
      <c r="FR603" s="40"/>
      <c r="FS603" s="40"/>
      <c r="FT603" s="40"/>
      <c r="FU603" s="40"/>
      <c r="FV603" s="40"/>
      <c r="FW603" s="40"/>
      <c r="FX603" s="40"/>
      <c r="FY603" s="40"/>
      <c r="FZ603" s="40"/>
      <c r="GA603" s="40"/>
      <c r="GB603" s="40"/>
      <c r="GC603" s="40"/>
      <c r="GD603" s="40"/>
      <c r="GE603" s="40"/>
      <c r="GF603" s="40"/>
      <c r="GG603" s="40"/>
      <c r="GH603" s="40"/>
      <c r="GI603" s="40"/>
      <c r="GJ603" s="40"/>
      <c r="GK603" s="40"/>
      <c r="GL603" s="40"/>
      <c r="GM603" s="40"/>
      <c r="GN603" s="40"/>
      <c r="GO603" s="40"/>
      <c r="GP603" s="40"/>
      <c r="GQ603" s="40"/>
      <c r="GR603" s="40"/>
      <c r="GS603" s="40"/>
    </row>
    <row r="604" spans="1:201" x14ac:dyDescent="0.2">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c r="EH604" s="40"/>
      <c r="EI604" s="40"/>
      <c r="EJ604" s="40"/>
      <c r="EK604" s="40"/>
      <c r="EL604" s="40"/>
      <c r="EM604" s="40"/>
      <c r="EN604" s="40"/>
      <c r="EO604" s="40"/>
      <c r="EP604" s="40"/>
      <c r="EQ604" s="40"/>
      <c r="ER604" s="40"/>
      <c r="ES604" s="40"/>
      <c r="ET604" s="40"/>
      <c r="EU604" s="40"/>
      <c r="EV604" s="40"/>
      <c r="EW604" s="40"/>
      <c r="EX604" s="40"/>
      <c r="EY604" s="40"/>
      <c r="EZ604" s="40"/>
      <c r="FA604" s="40"/>
      <c r="FB604" s="40"/>
      <c r="FC604" s="40"/>
      <c r="FD604" s="40"/>
      <c r="FE604" s="40"/>
      <c r="FF604" s="40"/>
      <c r="FG604" s="40"/>
      <c r="FH604" s="40"/>
      <c r="FI604" s="40"/>
      <c r="FJ604" s="40"/>
      <c r="FK604" s="40"/>
      <c r="FL604" s="40"/>
      <c r="FM604" s="40"/>
      <c r="FN604" s="40"/>
      <c r="FO604" s="40"/>
      <c r="FP604" s="40"/>
      <c r="FQ604" s="40"/>
      <c r="FR604" s="40"/>
      <c r="FS604" s="40"/>
      <c r="FT604" s="40"/>
      <c r="FU604" s="40"/>
      <c r="FV604" s="40"/>
      <c r="FW604" s="40"/>
      <c r="FX604" s="40"/>
      <c r="FY604" s="40"/>
      <c r="FZ604" s="40"/>
      <c r="GA604" s="40"/>
      <c r="GB604" s="40"/>
      <c r="GC604" s="40"/>
      <c r="GD604" s="40"/>
      <c r="GE604" s="40"/>
      <c r="GF604" s="40"/>
      <c r="GG604" s="40"/>
      <c r="GH604" s="40"/>
      <c r="GI604" s="40"/>
      <c r="GJ604" s="40"/>
      <c r="GK604" s="40"/>
      <c r="GL604" s="40"/>
      <c r="GM604" s="40"/>
      <c r="GN604" s="40"/>
      <c r="GO604" s="40"/>
      <c r="GP604" s="40"/>
      <c r="GQ604" s="40"/>
      <c r="GR604" s="40"/>
      <c r="GS604" s="40"/>
    </row>
    <row r="605" spans="1:201" x14ac:dyDescent="0.2">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c r="EH605" s="40"/>
      <c r="EI605" s="40"/>
      <c r="EJ605" s="40"/>
      <c r="EK605" s="40"/>
      <c r="EL605" s="40"/>
      <c r="EM605" s="40"/>
      <c r="EN605" s="40"/>
      <c r="EO605" s="40"/>
      <c r="EP605" s="40"/>
      <c r="EQ605" s="40"/>
      <c r="ER605" s="40"/>
      <c r="ES605" s="40"/>
      <c r="ET605" s="40"/>
      <c r="EU605" s="40"/>
      <c r="EV605" s="40"/>
      <c r="EW605" s="40"/>
      <c r="EX605" s="40"/>
      <c r="EY605" s="40"/>
      <c r="EZ605" s="40"/>
      <c r="FA605" s="40"/>
      <c r="FB605" s="40"/>
      <c r="FC605" s="40"/>
      <c r="FD605" s="40"/>
      <c r="FE605" s="40"/>
      <c r="FF605" s="40"/>
      <c r="FG605" s="40"/>
      <c r="FH605" s="40"/>
      <c r="FI605" s="40"/>
      <c r="FJ605" s="40"/>
      <c r="FK605" s="40"/>
      <c r="FL605" s="40"/>
      <c r="FM605" s="40"/>
      <c r="FN605" s="40"/>
      <c r="FO605" s="40"/>
      <c r="FP605" s="40"/>
      <c r="FQ605" s="40"/>
      <c r="FR605" s="40"/>
      <c r="FS605" s="40"/>
      <c r="FT605" s="40"/>
      <c r="FU605" s="40"/>
      <c r="FV605" s="40"/>
      <c r="FW605" s="40"/>
      <c r="FX605" s="40"/>
      <c r="FY605" s="40"/>
      <c r="FZ605" s="40"/>
      <c r="GA605" s="40"/>
      <c r="GB605" s="40"/>
      <c r="GC605" s="40"/>
      <c r="GD605" s="40"/>
      <c r="GE605" s="40"/>
      <c r="GF605" s="40"/>
      <c r="GG605" s="40"/>
      <c r="GH605" s="40"/>
      <c r="GI605" s="40"/>
      <c r="GJ605" s="40"/>
      <c r="GK605" s="40"/>
      <c r="GL605" s="40"/>
      <c r="GM605" s="40"/>
      <c r="GN605" s="40"/>
      <c r="GO605" s="40"/>
      <c r="GP605" s="40"/>
      <c r="GQ605" s="40"/>
      <c r="GR605" s="40"/>
      <c r="GS605" s="40"/>
    </row>
    <row r="606" spans="1:201" x14ac:dyDescent="0.2">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c r="EH606" s="40"/>
      <c r="EI606" s="40"/>
      <c r="EJ606" s="40"/>
      <c r="EK606" s="40"/>
      <c r="EL606" s="40"/>
      <c r="EM606" s="40"/>
      <c r="EN606" s="40"/>
      <c r="EO606" s="40"/>
      <c r="EP606" s="40"/>
      <c r="EQ606" s="40"/>
      <c r="ER606" s="40"/>
      <c r="ES606" s="40"/>
      <c r="ET606" s="40"/>
      <c r="EU606" s="40"/>
      <c r="EV606" s="40"/>
      <c r="EW606" s="40"/>
      <c r="EX606" s="40"/>
      <c r="EY606" s="40"/>
      <c r="EZ606" s="40"/>
      <c r="FA606" s="40"/>
      <c r="FB606" s="40"/>
      <c r="FC606" s="40"/>
      <c r="FD606" s="40"/>
      <c r="FE606" s="40"/>
      <c r="FF606" s="40"/>
      <c r="FG606" s="40"/>
      <c r="FH606" s="40"/>
      <c r="FI606" s="40"/>
      <c r="FJ606" s="40"/>
      <c r="FK606" s="40"/>
      <c r="FL606" s="40"/>
      <c r="FM606" s="40"/>
      <c r="FN606" s="40"/>
      <c r="FO606" s="40"/>
      <c r="FP606" s="40"/>
      <c r="FQ606" s="40"/>
      <c r="FR606" s="40"/>
      <c r="FS606" s="40"/>
      <c r="FT606" s="40"/>
      <c r="FU606" s="40"/>
      <c r="FV606" s="40"/>
      <c r="FW606" s="40"/>
      <c r="FX606" s="40"/>
      <c r="FY606" s="40"/>
      <c r="FZ606" s="40"/>
      <c r="GA606" s="40"/>
      <c r="GB606" s="40"/>
      <c r="GC606" s="40"/>
      <c r="GD606" s="40"/>
      <c r="GE606" s="40"/>
      <c r="GF606" s="40"/>
      <c r="GG606" s="40"/>
      <c r="GH606" s="40"/>
      <c r="GI606" s="40"/>
      <c r="GJ606" s="40"/>
      <c r="GK606" s="40"/>
      <c r="GL606" s="40"/>
      <c r="GM606" s="40"/>
      <c r="GN606" s="40"/>
      <c r="GO606" s="40"/>
      <c r="GP606" s="40"/>
      <c r="GQ606" s="40"/>
      <c r="GR606" s="40"/>
      <c r="GS606" s="40"/>
    </row>
    <row r="607" spans="1:201" x14ac:dyDescent="0.2">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c r="EH607" s="40"/>
      <c r="EI607" s="40"/>
      <c r="EJ607" s="40"/>
      <c r="EK607" s="40"/>
      <c r="EL607" s="40"/>
      <c r="EM607" s="40"/>
      <c r="EN607" s="40"/>
      <c r="EO607" s="40"/>
      <c r="EP607" s="40"/>
      <c r="EQ607" s="40"/>
      <c r="ER607" s="40"/>
      <c r="ES607" s="40"/>
      <c r="ET607" s="40"/>
      <c r="EU607" s="40"/>
      <c r="EV607" s="40"/>
      <c r="EW607" s="40"/>
      <c r="EX607" s="40"/>
      <c r="EY607" s="40"/>
      <c r="EZ607" s="40"/>
      <c r="FA607" s="40"/>
      <c r="FB607" s="40"/>
      <c r="FC607" s="40"/>
      <c r="FD607" s="40"/>
      <c r="FE607" s="40"/>
      <c r="FF607" s="40"/>
      <c r="FG607" s="40"/>
      <c r="FH607" s="40"/>
      <c r="FI607" s="40"/>
      <c r="FJ607" s="40"/>
      <c r="FK607" s="40"/>
      <c r="FL607" s="40"/>
      <c r="FM607" s="40"/>
      <c r="FN607" s="40"/>
      <c r="FO607" s="40"/>
      <c r="FP607" s="40"/>
      <c r="FQ607" s="40"/>
      <c r="FR607" s="40"/>
      <c r="FS607" s="40"/>
      <c r="FT607" s="40"/>
      <c r="FU607" s="40"/>
      <c r="FV607" s="40"/>
      <c r="FW607" s="40"/>
      <c r="FX607" s="40"/>
      <c r="FY607" s="40"/>
      <c r="FZ607" s="40"/>
      <c r="GA607" s="40"/>
      <c r="GB607" s="40"/>
      <c r="GC607" s="40"/>
      <c r="GD607" s="40"/>
      <c r="GE607" s="40"/>
      <c r="GF607" s="40"/>
      <c r="GG607" s="40"/>
      <c r="GH607" s="40"/>
      <c r="GI607" s="40"/>
      <c r="GJ607" s="40"/>
      <c r="GK607" s="40"/>
      <c r="GL607" s="40"/>
      <c r="GM607" s="40"/>
      <c r="GN607" s="40"/>
      <c r="GO607" s="40"/>
      <c r="GP607" s="40"/>
      <c r="GQ607" s="40"/>
      <c r="GR607" s="40"/>
      <c r="GS607" s="40"/>
    </row>
    <row r="608" spans="1:201" x14ac:dyDescent="0.2">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c r="EH608" s="40"/>
      <c r="EI608" s="40"/>
      <c r="EJ608" s="40"/>
      <c r="EK608" s="40"/>
      <c r="EL608" s="40"/>
      <c r="EM608" s="40"/>
      <c r="EN608" s="40"/>
      <c r="EO608" s="40"/>
      <c r="EP608" s="40"/>
      <c r="EQ608" s="40"/>
      <c r="ER608" s="40"/>
      <c r="ES608" s="40"/>
      <c r="ET608" s="40"/>
      <c r="EU608" s="40"/>
      <c r="EV608" s="40"/>
      <c r="EW608" s="40"/>
      <c r="EX608" s="40"/>
      <c r="EY608" s="40"/>
      <c r="EZ608" s="40"/>
      <c r="FA608" s="40"/>
      <c r="FB608" s="40"/>
      <c r="FC608" s="40"/>
      <c r="FD608" s="40"/>
      <c r="FE608" s="40"/>
      <c r="FF608" s="40"/>
      <c r="FG608" s="40"/>
      <c r="FH608" s="40"/>
      <c r="FI608" s="40"/>
      <c r="FJ608" s="40"/>
      <c r="FK608" s="40"/>
      <c r="FL608" s="40"/>
      <c r="FM608" s="40"/>
      <c r="FN608" s="40"/>
      <c r="FO608" s="40"/>
      <c r="FP608" s="40"/>
      <c r="FQ608" s="40"/>
      <c r="FR608" s="40"/>
      <c r="FS608" s="40"/>
      <c r="FT608" s="40"/>
      <c r="FU608" s="40"/>
      <c r="FV608" s="40"/>
      <c r="FW608" s="40"/>
      <c r="FX608" s="40"/>
      <c r="FY608" s="40"/>
      <c r="FZ608" s="40"/>
      <c r="GA608" s="40"/>
      <c r="GB608" s="40"/>
      <c r="GC608" s="40"/>
      <c r="GD608" s="40"/>
      <c r="GE608" s="40"/>
      <c r="GF608" s="40"/>
      <c r="GG608" s="40"/>
      <c r="GH608" s="40"/>
      <c r="GI608" s="40"/>
      <c r="GJ608" s="40"/>
      <c r="GK608" s="40"/>
      <c r="GL608" s="40"/>
      <c r="GM608" s="40"/>
      <c r="GN608" s="40"/>
      <c r="GO608" s="40"/>
      <c r="GP608" s="40"/>
      <c r="GQ608" s="40"/>
      <c r="GR608" s="40"/>
      <c r="GS608" s="40"/>
    </row>
    <row r="609" spans="1:201" x14ac:dyDescent="0.2">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c r="EH609" s="40"/>
      <c r="EI609" s="40"/>
      <c r="EJ609" s="40"/>
      <c r="EK609" s="40"/>
      <c r="EL609" s="40"/>
      <c r="EM609" s="40"/>
      <c r="EN609" s="40"/>
      <c r="EO609" s="40"/>
      <c r="EP609" s="40"/>
      <c r="EQ609" s="40"/>
      <c r="ER609" s="40"/>
      <c r="ES609" s="40"/>
      <c r="ET609" s="40"/>
      <c r="EU609" s="40"/>
      <c r="EV609" s="40"/>
      <c r="EW609" s="40"/>
      <c r="EX609" s="40"/>
      <c r="EY609" s="40"/>
      <c r="EZ609" s="40"/>
      <c r="FA609" s="40"/>
      <c r="FB609" s="40"/>
      <c r="FC609" s="40"/>
      <c r="FD609" s="40"/>
      <c r="FE609" s="40"/>
      <c r="FF609" s="40"/>
      <c r="FG609" s="40"/>
      <c r="FH609" s="40"/>
      <c r="FI609" s="40"/>
      <c r="FJ609" s="40"/>
      <c r="FK609" s="40"/>
      <c r="FL609" s="40"/>
      <c r="FM609" s="40"/>
      <c r="FN609" s="40"/>
      <c r="FO609" s="40"/>
      <c r="FP609" s="40"/>
      <c r="FQ609" s="40"/>
      <c r="FR609" s="40"/>
      <c r="FS609" s="40"/>
      <c r="FT609" s="40"/>
      <c r="FU609" s="40"/>
      <c r="FV609" s="40"/>
      <c r="FW609" s="40"/>
      <c r="FX609" s="40"/>
      <c r="FY609" s="40"/>
      <c r="FZ609" s="40"/>
      <c r="GA609" s="40"/>
      <c r="GB609" s="40"/>
      <c r="GC609" s="40"/>
      <c r="GD609" s="40"/>
      <c r="GE609" s="40"/>
      <c r="GF609" s="40"/>
      <c r="GG609" s="40"/>
      <c r="GH609" s="40"/>
      <c r="GI609" s="40"/>
      <c r="GJ609" s="40"/>
      <c r="GK609" s="40"/>
      <c r="GL609" s="40"/>
      <c r="GM609" s="40"/>
      <c r="GN609" s="40"/>
      <c r="GO609" s="40"/>
      <c r="GP609" s="40"/>
      <c r="GQ609" s="40"/>
      <c r="GR609" s="40"/>
      <c r="GS609" s="40"/>
    </row>
    <row r="610" spans="1:201" x14ac:dyDescent="0.2">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c r="EH610" s="40"/>
      <c r="EI610" s="40"/>
      <c r="EJ610" s="40"/>
      <c r="EK610" s="40"/>
      <c r="EL610" s="40"/>
      <c r="EM610" s="40"/>
      <c r="EN610" s="40"/>
      <c r="EO610" s="40"/>
      <c r="EP610" s="40"/>
      <c r="EQ610" s="40"/>
      <c r="ER610" s="40"/>
      <c r="ES610" s="40"/>
      <c r="ET610" s="40"/>
      <c r="EU610" s="40"/>
      <c r="EV610" s="40"/>
      <c r="EW610" s="40"/>
      <c r="EX610" s="40"/>
      <c r="EY610" s="40"/>
      <c r="EZ610" s="40"/>
      <c r="FA610" s="40"/>
      <c r="FB610" s="40"/>
      <c r="FC610" s="40"/>
      <c r="FD610" s="40"/>
      <c r="FE610" s="40"/>
      <c r="FF610" s="40"/>
      <c r="FG610" s="40"/>
      <c r="FH610" s="40"/>
      <c r="FI610" s="40"/>
      <c r="FJ610" s="40"/>
      <c r="FK610" s="40"/>
      <c r="FL610" s="40"/>
      <c r="FM610" s="40"/>
      <c r="FN610" s="40"/>
      <c r="FO610" s="40"/>
      <c r="FP610" s="40"/>
      <c r="FQ610" s="40"/>
      <c r="FR610" s="40"/>
      <c r="FS610" s="40"/>
      <c r="FT610" s="40"/>
      <c r="FU610" s="40"/>
      <c r="FV610" s="40"/>
      <c r="FW610" s="40"/>
      <c r="FX610" s="40"/>
      <c r="FY610" s="40"/>
      <c r="FZ610" s="40"/>
      <c r="GA610" s="40"/>
      <c r="GB610" s="40"/>
      <c r="GC610" s="40"/>
      <c r="GD610" s="40"/>
      <c r="GE610" s="40"/>
      <c r="GF610" s="40"/>
      <c r="GG610" s="40"/>
      <c r="GH610" s="40"/>
      <c r="GI610" s="40"/>
      <c r="GJ610" s="40"/>
      <c r="GK610" s="40"/>
      <c r="GL610" s="40"/>
      <c r="GM610" s="40"/>
      <c r="GN610" s="40"/>
      <c r="GO610" s="40"/>
      <c r="GP610" s="40"/>
      <c r="GQ610" s="40"/>
      <c r="GR610" s="40"/>
      <c r="GS610" s="40"/>
    </row>
    <row r="611" spans="1:201" x14ac:dyDescent="0.2">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c r="EH611" s="40"/>
      <c r="EI611" s="40"/>
      <c r="EJ611" s="40"/>
      <c r="EK611" s="40"/>
      <c r="EL611" s="40"/>
      <c r="EM611" s="40"/>
      <c r="EN611" s="40"/>
      <c r="EO611" s="40"/>
      <c r="EP611" s="40"/>
      <c r="EQ611" s="40"/>
      <c r="ER611" s="40"/>
      <c r="ES611" s="40"/>
      <c r="ET611" s="40"/>
      <c r="EU611" s="40"/>
      <c r="EV611" s="40"/>
      <c r="EW611" s="40"/>
      <c r="EX611" s="40"/>
      <c r="EY611" s="40"/>
      <c r="EZ611" s="40"/>
      <c r="FA611" s="40"/>
      <c r="FB611" s="40"/>
      <c r="FC611" s="40"/>
      <c r="FD611" s="40"/>
      <c r="FE611" s="40"/>
      <c r="FF611" s="40"/>
      <c r="FG611" s="40"/>
      <c r="FH611" s="40"/>
      <c r="FI611" s="40"/>
      <c r="FJ611" s="40"/>
      <c r="FK611" s="40"/>
      <c r="FL611" s="40"/>
      <c r="FM611" s="40"/>
      <c r="FN611" s="40"/>
      <c r="FO611" s="40"/>
      <c r="FP611" s="40"/>
      <c r="FQ611" s="40"/>
      <c r="FR611" s="40"/>
      <c r="FS611" s="40"/>
      <c r="FT611" s="40"/>
      <c r="FU611" s="40"/>
      <c r="FV611" s="40"/>
      <c r="FW611" s="40"/>
      <c r="FX611" s="40"/>
      <c r="FY611" s="40"/>
      <c r="FZ611" s="40"/>
      <c r="GA611" s="40"/>
      <c r="GB611" s="40"/>
      <c r="GC611" s="40"/>
      <c r="GD611" s="40"/>
      <c r="GE611" s="40"/>
      <c r="GF611" s="40"/>
      <c r="GG611" s="40"/>
      <c r="GH611" s="40"/>
      <c r="GI611" s="40"/>
      <c r="GJ611" s="40"/>
      <c r="GK611" s="40"/>
      <c r="GL611" s="40"/>
      <c r="GM611" s="40"/>
      <c r="GN611" s="40"/>
      <c r="GO611" s="40"/>
      <c r="GP611" s="40"/>
      <c r="GQ611" s="40"/>
      <c r="GR611" s="40"/>
      <c r="GS611" s="40"/>
    </row>
    <row r="612" spans="1:201" x14ac:dyDescent="0.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c r="EH612" s="40"/>
      <c r="EI612" s="40"/>
      <c r="EJ612" s="40"/>
      <c r="EK612" s="40"/>
      <c r="EL612" s="40"/>
      <c r="EM612" s="40"/>
      <c r="EN612" s="40"/>
      <c r="EO612" s="40"/>
      <c r="EP612" s="40"/>
      <c r="EQ612" s="40"/>
      <c r="ER612" s="40"/>
      <c r="ES612" s="40"/>
      <c r="ET612" s="40"/>
      <c r="EU612" s="40"/>
      <c r="EV612" s="40"/>
      <c r="EW612" s="40"/>
      <c r="EX612" s="40"/>
      <c r="EY612" s="40"/>
      <c r="EZ612" s="40"/>
      <c r="FA612" s="40"/>
      <c r="FB612" s="40"/>
      <c r="FC612" s="40"/>
      <c r="FD612" s="40"/>
      <c r="FE612" s="40"/>
      <c r="FF612" s="40"/>
      <c r="FG612" s="40"/>
      <c r="FH612" s="40"/>
      <c r="FI612" s="40"/>
      <c r="FJ612" s="40"/>
      <c r="FK612" s="40"/>
      <c r="FL612" s="40"/>
      <c r="FM612" s="40"/>
      <c r="FN612" s="40"/>
      <c r="FO612" s="40"/>
      <c r="FP612" s="40"/>
      <c r="FQ612" s="40"/>
      <c r="FR612" s="40"/>
      <c r="FS612" s="40"/>
      <c r="FT612" s="40"/>
      <c r="FU612" s="40"/>
      <c r="FV612" s="40"/>
      <c r="FW612" s="40"/>
      <c r="FX612" s="40"/>
      <c r="FY612" s="40"/>
      <c r="FZ612" s="40"/>
      <c r="GA612" s="40"/>
      <c r="GB612" s="40"/>
      <c r="GC612" s="40"/>
      <c r="GD612" s="40"/>
      <c r="GE612" s="40"/>
      <c r="GF612" s="40"/>
      <c r="GG612" s="40"/>
      <c r="GH612" s="40"/>
      <c r="GI612" s="40"/>
      <c r="GJ612" s="40"/>
      <c r="GK612" s="40"/>
      <c r="GL612" s="40"/>
      <c r="GM612" s="40"/>
      <c r="GN612" s="40"/>
      <c r="GO612" s="40"/>
      <c r="GP612" s="40"/>
      <c r="GQ612" s="40"/>
      <c r="GR612" s="40"/>
      <c r="GS612" s="40"/>
    </row>
    <row r="613" spans="1:201" x14ac:dyDescent="0.2">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c r="FM613" s="40"/>
      <c r="FN613" s="40"/>
      <c r="FO613" s="40"/>
      <c r="FP613" s="40"/>
      <c r="FQ613" s="40"/>
      <c r="FR613" s="40"/>
      <c r="FS613" s="40"/>
      <c r="FT613" s="40"/>
      <c r="FU613" s="40"/>
      <c r="FV613" s="40"/>
      <c r="FW613" s="40"/>
      <c r="FX613" s="40"/>
      <c r="FY613" s="40"/>
      <c r="FZ613" s="40"/>
      <c r="GA613" s="40"/>
      <c r="GB613" s="40"/>
      <c r="GC613" s="40"/>
      <c r="GD613" s="40"/>
      <c r="GE613" s="40"/>
      <c r="GF613" s="40"/>
      <c r="GG613" s="40"/>
      <c r="GH613" s="40"/>
      <c r="GI613" s="40"/>
      <c r="GJ613" s="40"/>
      <c r="GK613" s="40"/>
      <c r="GL613" s="40"/>
      <c r="GM613" s="40"/>
      <c r="GN613" s="40"/>
      <c r="GO613" s="40"/>
      <c r="GP613" s="40"/>
      <c r="GQ613" s="40"/>
      <c r="GR613" s="40"/>
      <c r="GS613" s="40"/>
    </row>
    <row r="614" spans="1:201" x14ac:dyDescent="0.2">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c r="EH614" s="40"/>
      <c r="EI614" s="40"/>
      <c r="EJ614" s="40"/>
      <c r="EK614" s="40"/>
      <c r="EL614" s="40"/>
      <c r="EM614" s="40"/>
      <c r="EN614" s="40"/>
      <c r="EO614" s="40"/>
      <c r="EP614" s="40"/>
      <c r="EQ614" s="40"/>
      <c r="ER614" s="40"/>
      <c r="ES614" s="40"/>
      <c r="ET614" s="40"/>
      <c r="EU614" s="40"/>
      <c r="EV614" s="40"/>
      <c r="EW614" s="40"/>
      <c r="EX614" s="40"/>
      <c r="EY614" s="40"/>
      <c r="EZ614" s="40"/>
      <c r="FA614" s="40"/>
      <c r="FB614" s="40"/>
      <c r="FC614" s="40"/>
      <c r="FD614" s="40"/>
      <c r="FE614" s="40"/>
      <c r="FF614" s="40"/>
      <c r="FG614" s="40"/>
      <c r="FH614" s="40"/>
      <c r="FI614" s="40"/>
      <c r="FJ614" s="40"/>
      <c r="FK614" s="40"/>
      <c r="FL614" s="40"/>
      <c r="FM614" s="40"/>
      <c r="FN614" s="40"/>
      <c r="FO614" s="40"/>
      <c r="FP614" s="40"/>
      <c r="FQ614" s="40"/>
      <c r="FR614" s="40"/>
      <c r="FS614" s="40"/>
      <c r="FT614" s="40"/>
      <c r="FU614" s="40"/>
      <c r="FV614" s="40"/>
      <c r="FW614" s="40"/>
      <c r="FX614" s="40"/>
      <c r="FY614" s="40"/>
      <c r="FZ614" s="40"/>
      <c r="GA614" s="40"/>
      <c r="GB614" s="40"/>
      <c r="GC614" s="40"/>
      <c r="GD614" s="40"/>
      <c r="GE614" s="40"/>
      <c r="GF614" s="40"/>
      <c r="GG614" s="40"/>
      <c r="GH614" s="40"/>
      <c r="GI614" s="40"/>
      <c r="GJ614" s="40"/>
      <c r="GK614" s="40"/>
      <c r="GL614" s="40"/>
      <c r="GM614" s="40"/>
      <c r="GN614" s="40"/>
      <c r="GO614" s="40"/>
      <c r="GP614" s="40"/>
      <c r="GQ614" s="40"/>
      <c r="GR614" s="40"/>
      <c r="GS614" s="40"/>
    </row>
    <row r="615" spans="1:201" x14ac:dyDescent="0.2">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c r="EH615" s="40"/>
      <c r="EI615" s="40"/>
      <c r="EJ615" s="40"/>
      <c r="EK615" s="40"/>
      <c r="EL615" s="40"/>
      <c r="EM615" s="40"/>
      <c r="EN615" s="40"/>
      <c r="EO615" s="40"/>
      <c r="EP615" s="40"/>
      <c r="EQ615" s="40"/>
      <c r="ER615" s="40"/>
      <c r="ES615" s="40"/>
      <c r="ET615" s="40"/>
      <c r="EU615" s="40"/>
      <c r="EV615" s="40"/>
      <c r="EW615" s="40"/>
      <c r="EX615" s="40"/>
      <c r="EY615" s="40"/>
      <c r="EZ615" s="40"/>
      <c r="FA615" s="40"/>
      <c r="FB615" s="40"/>
      <c r="FC615" s="40"/>
      <c r="FD615" s="40"/>
      <c r="FE615" s="40"/>
      <c r="FF615" s="40"/>
      <c r="FG615" s="40"/>
      <c r="FH615" s="40"/>
      <c r="FI615" s="40"/>
      <c r="FJ615" s="40"/>
      <c r="FK615" s="40"/>
      <c r="FL615" s="40"/>
      <c r="FM615" s="40"/>
      <c r="FN615" s="40"/>
      <c r="FO615" s="40"/>
      <c r="FP615" s="40"/>
      <c r="FQ615" s="40"/>
      <c r="FR615" s="40"/>
      <c r="FS615" s="40"/>
      <c r="FT615" s="40"/>
      <c r="FU615" s="40"/>
      <c r="FV615" s="40"/>
      <c r="FW615" s="40"/>
      <c r="FX615" s="40"/>
      <c r="FY615" s="40"/>
      <c r="FZ615" s="40"/>
      <c r="GA615" s="40"/>
      <c r="GB615" s="40"/>
      <c r="GC615" s="40"/>
      <c r="GD615" s="40"/>
      <c r="GE615" s="40"/>
      <c r="GF615" s="40"/>
      <c r="GG615" s="40"/>
      <c r="GH615" s="40"/>
      <c r="GI615" s="40"/>
      <c r="GJ615" s="40"/>
      <c r="GK615" s="40"/>
      <c r="GL615" s="40"/>
      <c r="GM615" s="40"/>
      <c r="GN615" s="40"/>
      <c r="GO615" s="40"/>
      <c r="GP615" s="40"/>
      <c r="GQ615" s="40"/>
      <c r="GR615" s="40"/>
      <c r="GS615" s="40"/>
    </row>
    <row r="616" spans="1:201" x14ac:dyDescent="0.2">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c r="EH616" s="40"/>
      <c r="EI616" s="40"/>
      <c r="EJ616" s="40"/>
      <c r="EK616" s="40"/>
      <c r="EL616" s="40"/>
      <c r="EM616" s="40"/>
      <c r="EN616" s="40"/>
      <c r="EO616" s="40"/>
      <c r="EP616" s="40"/>
      <c r="EQ616" s="40"/>
      <c r="ER616" s="40"/>
      <c r="ES616" s="40"/>
      <c r="ET616" s="40"/>
      <c r="EU616" s="40"/>
      <c r="EV616" s="40"/>
      <c r="EW616" s="40"/>
      <c r="EX616" s="40"/>
      <c r="EY616" s="40"/>
      <c r="EZ616" s="40"/>
      <c r="FA616" s="40"/>
      <c r="FB616" s="40"/>
      <c r="FC616" s="40"/>
      <c r="FD616" s="40"/>
      <c r="FE616" s="40"/>
      <c r="FF616" s="40"/>
      <c r="FG616" s="40"/>
      <c r="FH616" s="40"/>
      <c r="FI616" s="40"/>
      <c r="FJ616" s="40"/>
      <c r="FK616" s="40"/>
      <c r="FL616" s="40"/>
      <c r="FM616" s="40"/>
      <c r="FN616" s="40"/>
      <c r="FO616" s="40"/>
      <c r="FP616" s="40"/>
      <c r="FQ616" s="40"/>
      <c r="FR616" s="40"/>
      <c r="FS616" s="40"/>
      <c r="FT616" s="40"/>
      <c r="FU616" s="40"/>
      <c r="FV616" s="40"/>
      <c r="FW616" s="40"/>
      <c r="FX616" s="40"/>
      <c r="FY616" s="40"/>
      <c r="FZ616" s="40"/>
      <c r="GA616" s="40"/>
      <c r="GB616" s="40"/>
      <c r="GC616" s="40"/>
      <c r="GD616" s="40"/>
      <c r="GE616" s="40"/>
      <c r="GF616" s="40"/>
      <c r="GG616" s="40"/>
      <c r="GH616" s="40"/>
      <c r="GI616" s="40"/>
      <c r="GJ616" s="40"/>
      <c r="GK616" s="40"/>
      <c r="GL616" s="40"/>
      <c r="GM616" s="40"/>
      <c r="GN616" s="40"/>
      <c r="GO616" s="40"/>
      <c r="GP616" s="40"/>
      <c r="GQ616" s="40"/>
      <c r="GR616" s="40"/>
      <c r="GS616" s="40"/>
    </row>
    <row r="617" spans="1:201" x14ac:dyDescent="0.2">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c r="DI617" s="40"/>
      <c r="DJ617" s="40"/>
      <c r="DK617" s="40"/>
      <c r="DL617" s="40"/>
      <c r="DM617" s="40"/>
      <c r="DN617" s="40"/>
      <c r="DO617" s="40"/>
      <c r="DP617" s="40"/>
      <c r="DQ617" s="40"/>
      <c r="DR617" s="40"/>
      <c r="DS617" s="40"/>
      <c r="DT617" s="40"/>
      <c r="DU617" s="40"/>
      <c r="DV617" s="40"/>
      <c r="DW617" s="40"/>
      <c r="DX617" s="40"/>
      <c r="DY617" s="40"/>
      <c r="DZ617" s="40"/>
      <c r="EA617" s="40"/>
      <c r="EB617" s="40"/>
      <c r="EC617" s="40"/>
      <c r="ED617" s="40"/>
      <c r="EE617" s="40"/>
      <c r="EF617" s="40"/>
      <c r="EG617" s="40"/>
      <c r="EH617" s="40"/>
      <c r="EI617" s="40"/>
      <c r="EJ617" s="40"/>
      <c r="EK617" s="40"/>
      <c r="EL617" s="40"/>
      <c r="EM617" s="40"/>
      <c r="EN617" s="40"/>
      <c r="EO617" s="40"/>
      <c r="EP617" s="40"/>
      <c r="EQ617" s="40"/>
      <c r="ER617" s="40"/>
      <c r="ES617" s="40"/>
      <c r="ET617" s="40"/>
      <c r="EU617" s="40"/>
      <c r="EV617" s="40"/>
      <c r="EW617" s="40"/>
      <c r="EX617" s="40"/>
      <c r="EY617" s="40"/>
      <c r="EZ617" s="40"/>
      <c r="FA617" s="40"/>
      <c r="FB617" s="40"/>
      <c r="FC617" s="40"/>
      <c r="FD617" s="40"/>
      <c r="FE617" s="40"/>
      <c r="FF617" s="40"/>
      <c r="FG617" s="40"/>
      <c r="FH617" s="40"/>
      <c r="FI617" s="40"/>
      <c r="FJ617" s="40"/>
      <c r="FK617" s="40"/>
      <c r="FL617" s="40"/>
      <c r="FM617" s="40"/>
      <c r="FN617" s="40"/>
      <c r="FO617" s="40"/>
      <c r="FP617" s="40"/>
      <c r="FQ617" s="40"/>
      <c r="FR617" s="40"/>
      <c r="FS617" s="40"/>
      <c r="FT617" s="40"/>
      <c r="FU617" s="40"/>
      <c r="FV617" s="40"/>
      <c r="FW617" s="40"/>
      <c r="FX617" s="40"/>
      <c r="FY617" s="40"/>
      <c r="FZ617" s="40"/>
      <c r="GA617" s="40"/>
      <c r="GB617" s="40"/>
      <c r="GC617" s="40"/>
      <c r="GD617" s="40"/>
      <c r="GE617" s="40"/>
      <c r="GF617" s="40"/>
      <c r="GG617" s="40"/>
      <c r="GH617" s="40"/>
      <c r="GI617" s="40"/>
      <c r="GJ617" s="40"/>
      <c r="GK617" s="40"/>
      <c r="GL617" s="40"/>
      <c r="GM617" s="40"/>
      <c r="GN617" s="40"/>
      <c r="GO617" s="40"/>
      <c r="GP617" s="40"/>
      <c r="GQ617" s="40"/>
      <c r="GR617" s="40"/>
      <c r="GS617" s="40"/>
    </row>
    <row r="618" spans="1:201" x14ac:dyDescent="0.2">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c r="DI618" s="40"/>
      <c r="DJ618" s="40"/>
      <c r="DK618" s="40"/>
      <c r="DL618" s="40"/>
      <c r="DM618" s="40"/>
      <c r="DN618" s="40"/>
      <c r="DO618" s="40"/>
      <c r="DP618" s="40"/>
      <c r="DQ618" s="40"/>
      <c r="DR618" s="40"/>
      <c r="DS618" s="40"/>
      <c r="DT618" s="40"/>
      <c r="DU618" s="40"/>
      <c r="DV618" s="40"/>
      <c r="DW618" s="40"/>
      <c r="DX618" s="40"/>
      <c r="DY618" s="40"/>
      <c r="DZ618" s="40"/>
      <c r="EA618" s="40"/>
      <c r="EB618" s="40"/>
      <c r="EC618" s="40"/>
      <c r="ED618" s="40"/>
      <c r="EE618" s="40"/>
      <c r="EF618" s="40"/>
      <c r="EG618" s="40"/>
      <c r="EH618" s="40"/>
      <c r="EI618" s="40"/>
      <c r="EJ618" s="40"/>
      <c r="EK618" s="40"/>
      <c r="EL618" s="40"/>
      <c r="EM618" s="40"/>
      <c r="EN618" s="40"/>
      <c r="EO618" s="40"/>
      <c r="EP618" s="40"/>
      <c r="EQ618" s="40"/>
      <c r="ER618" s="40"/>
      <c r="ES618" s="40"/>
      <c r="ET618" s="40"/>
      <c r="EU618" s="40"/>
      <c r="EV618" s="40"/>
      <c r="EW618" s="40"/>
      <c r="EX618" s="40"/>
      <c r="EY618" s="40"/>
      <c r="EZ618" s="40"/>
      <c r="FA618" s="40"/>
      <c r="FB618" s="40"/>
      <c r="FC618" s="40"/>
      <c r="FD618" s="40"/>
      <c r="FE618" s="40"/>
      <c r="FF618" s="40"/>
      <c r="FG618" s="40"/>
      <c r="FH618" s="40"/>
      <c r="FI618" s="40"/>
      <c r="FJ618" s="40"/>
      <c r="FK618" s="40"/>
      <c r="FL618" s="40"/>
      <c r="FM618" s="40"/>
      <c r="FN618" s="40"/>
      <c r="FO618" s="40"/>
      <c r="FP618" s="40"/>
      <c r="FQ618" s="40"/>
      <c r="FR618" s="40"/>
      <c r="FS618" s="40"/>
      <c r="FT618" s="40"/>
      <c r="FU618" s="40"/>
      <c r="FV618" s="40"/>
      <c r="FW618" s="40"/>
      <c r="FX618" s="40"/>
      <c r="FY618" s="40"/>
      <c r="FZ618" s="40"/>
      <c r="GA618" s="40"/>
      <c r="GB618" s="40"/>
      <c r="GC618" s="40"/>
      <c r="GD618" s="40"/>
      <c r="GE618" s="40"/>
      <c r="GF618" s="40"/>
      <c r="GG618" s="40"/>
      <c r="GH618" s="40"/>
      <c r="GI618" s="40"/>
      <c r="GJ618" s="40"/>
      <c r="GK618" s="40"/>
      <c r="GL618" s="40"/>
      <c r="GM618" s="40"/>
      <c r="GN618" s="40"/>
      <c r="GO618" s="40"/>
      <c r="GP618" s="40"/>
      <c r="GQ618" s="40"/>
      <c r="GR618" s="40"/>
      <c r="GS618" s="40"/>
    </row>
    <row r="619" spans="1:201" x14ac:dyDescent="0.2">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c r="DI619" s="40"/>
      <c r="DJ619" s="40"/>
      <c r="DK619" s="40"/>
      <c r="DL619" s="40"/>
      <c r="DM619" s="40"/>
      <c r="DN619" s="40"/>
      <c r="DO619" s="40"/>
      <c r="DP619" s="40"/>
      <c r="DQ619" s="40"/>
      <c r="DR619" s="40"/>
      <c r="DS619" s="40"/>
      <c r="DT619" s="40"/>
      <c r="DU619" s="40"/>
      <c r="DV619" s="40"/>
      <c r="DW619" s="40"/>
      <c r="DX619" s="40"/>
      <c r="DY619" s="40"/>
      <c r="DZ619" s="40"/>
      <c r="EA619" s="40"/>
      <c r="EB619" s="40"/>
      <c r="EC619" s="40"/>
      <c r="ED619" s="40"/>
      <c r="EE619" s="40"/>
      <c r="EF619" s="40"/>
      <c r="EG619" s="40"/>
      <c r="EH619" s="40"/>
      <c r="EI619" s="40"/>
      <c r="EJ619" s="40"/>
      <c r="EK619" s="40"/>
      <c r="EL619" s="40"/>
      <c r="EM619" s="40"/>
      <c r="EN619" s="40"/>
      <c r="EO619" s="40"/>
      <c r="EP619" s="40"/>
      <c r="EQ619" s="40"/>
      <c r="ER619" s="40"/>
      <c r="ES619" s="40"/>
      <c r="ET619" s="40"/>
      <c r="EU619" s="40"/>
      <c r="EV619" s="40"/>
      <c r="EW619" s="40"/>
      <c r="EX619" s="40"/>
      <c r="EY619" s="40"/>
      <c r="EZ619" s="40"/>
      <c r="FA619" s="40"/>
      <c r="FB619" s="40"/>
      <c r="FC619" s="40"/>
      <c r="FD619" s="40"/>
      <c r="FE619" s="40"/>
      <c r="FF619" s="40"/>
      <c r="FG619" s="40"/>
      <c r="FH619" s="40"/>
      <c r="FI619" s="40"/>
      <c r="FJ619" s="40"/>
      <c r="FK619" s="40"/>
      <c r="FL619" s="40"/>
      <c r="FM619" s="40"/>
      <c r="FN619" s="40"/>
      <c r="FO619" s="40"/>
      <c r="FP619" s="40"/>
      <c r="FQ619" s="40"/>
      <c r="FR619" s="40"/>
      <c r="FS619" s="40"/>
      <c r="FT619" s="40"/>
      <c r="FU619" s="40"/>
      <c r="FV619" s="40"/>
      <c r="FW619" s="40"/>
      <c r="FX619" s="40"/>
      <c r="FY619" s="40"/>
      <c r="FZ619" s="40"/>
      <c r="GA619" s="40"/>
      <c r="GB619" s="40"/>
      <c r="GC619" s="40"/>
      <c r="GD619" s="40"/>
      <c r="GE619" s="40"/>
      <c r="GF619" s="40"/>
      <c r="GG619" s="40"/>
      <c r="GH619" s="40"/>
      <c r="GI619" s="40"/>
      <c r="GJ619" s="40"/>
      <c r="GK619" s="40"/>
      <c r="GL619" s="40"/>
      <c r="GM619" s="40"/>
      <c r="GN619" s="40"/>
      <c r="GO619" s="40"/>
      <c r="GP619" s="40"/>
      <c r="GQ619" s="40"/>
      <c r="GR619" s="40"/>
      <c r="GS619" s="40"/>
    </row>
    <row r="620" spans="1:201" x14ac:dyDescent="0.2">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c r="DI620" s="40"/>
      <c r="DJ620" s="40"/>
      <c r="DK620" s="40"/>
      <c r="DL620" s="40"/>
      <c r="DM620" s="40"/>
      <c r="DN620" s="40"/>
      <c r="DO620" s="40"/>
      <c r="DP620" s="40"/>
      <c r="DQ620" s="40"/>
      <c r="DR620" s="40"/>
      <c r="DS620" s="40"/>
      <c r="DT620" s="40"/>
      <c r="DU620" s="40"/>
      <c r="DV620" s="40"/>
      <c r="DW620" s="40"/>
      <c r="DX620" s="40"/>
      <c r="DY620" s="40"/>
      <c r="DZ620" s="40"/>
      <c r="EA620" s="40"/>
      <c r="EB620" s="40"/>
      <c r="EC620" s="40"/>
      <c r="ED620" s="40"/>
      <c r="EE620" s="40"/>
      <c r="EF620" s="40"/>
      <c r="EG620" s="40"/>
      <c r="EH620" s="40"/>
      <c r="EI620" s="40"/>
      <c r="EJ620" s="40"/>
      <c r="EK620" s="40"/>
      <c r="EL620" s="40"/>
      <c r="EM620" s="40"/>
      <c r="EN620" s="40"/>
      <c r="EO620" s="40"/>
      <c r="EP620" s="40"/>
      <c r="EQ620" s="40"/>
      <c r="ER620" s="40"/>
      <c r="ES620" s="40"/>
      <c r="ET620" s="40"/>
      <c r="EU620" s="40"/>
      <c r="EV620" s="40"/>
      <c r="EW620" s="40"/>
      <c r="EX620" s="40"/>
      <c r="EY620" s="40"/>
      <c r="EZ620" s="40"/>
      <c r="FA620" s="40"/>
      <c r="FB620" s="40"/>
      <c r="FC620" s="40"/>
      <c r="FD620" s="40"/>
      <c r="FE620" s="40"/>
      <c r="FF620" s="40"/>
      <c r="FG620" s="40"/>
      <c r="FH620" s="40"/>
      <c r="FI620" s="40"/>
      <c r="FJ620" s="40"/>
      <c r="FK620" s="40"/>
      <c r="FL620" s="40"/>
      <c r="FM620" s="40"/>
      <c r="FN620" s="40"/>
      <c r="FO620" s="40"/>
      <c r="FP620" s="40"/>
      <c r="FQ620" s="40"/>
      <c r="FR620" s="40"/>
      <c r="FS620" s="40"/>
      <c r="FT620" s="40"/>
      <c r="FU620" s="40"/>
      <c r="FV620" s="40"/>
      <c r="FW620" s="40"/>
      <c r="FX620" s="40"/>
      <c r="FY620" s="40"/>
      <c r="FZ620" s="40"/>
      <c r="GA620" s="40"/>
      <c r="GB620" s="40"/>
      <c r="GC620" s="40"/>
      <c r="GD620" s="40"/>
      <c r="GE620" s="40"/>
      <c r="GF620" s="40"/>
      <c r="GG620" s="40"/>
      <c r="GH620" s="40"/>
      <c r="GI620" s="40"/>
      <c r="GJ620" s="40"/>
      <c r="GK620" s="40"/>
      <c r="GL620" s="40"/>
      <c r="GM620" s="40"/>
      <c r="GN620" s="40"/>
      <c r="GO620" s="40"/>
      <c r="GP620" s="40"/>
      <c r="GQ620" s="40"/>
      <c r="GR620" s="40"/>
      <c r="GS620" s="40"/>
    </row>
    <row r="621" spans="1:201" x14ac:dyDescent="0.2">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c r="DV621" s="40"/>
      <c r="DW621" s="40"/>
      <c r="DX621" s="40"/>
      <c r="DY621" s="40"/>
      <c r="DZ621" s="40"/>
      <c r="EA621" s="40"/>
      <c r="EB621" s="40"/>
      <c r="EC621" s="40"/>
      <c r="ED621" s="40"/>
      <c r="EE621" s="40"/>
      <c r="EF621" s="40"/>
      <c r="EG621" s="40"/>
      <c r="EH621" s="40"/>
      <c r="EI621" s="40"/>
      <c r="EJ621" s="40"/>
      <c r="EK621" s="40"/>
      <c r="EL621" s="40"/>
      <c r="EM621" s="40"/>
      <c r="EN621" s="40"/>
      <c r="EO621" s="40"/>
      <c r="EP621" s="40"/>
      <c r="EQ621" s="40"/>
      <c r="ER621" s="40"/>
      <c r="ES621" s="40"/>
      <c r="ET621" s="40"/>
      <c r="EU621" s="40"/>
      <c r="EV621" s="40"/>
      <c r="EW621" s="40"/>
      <c r="EX621" s="40"/>
      <c r="EY621" s="40"/>
      <c r="EZ621" s="40"/>
      <c r="FA621" s="40"/>
      <c r="FB621" s="40"/>
      <c r="FC621" s="40"/>
      <c r="FD621" s="40"/>
      <c r="FE621" s="40"/>
      <c r="FF621" s="40"/>
      <c r="FG621" s="40"/>
      <c r="FH621" s="40"/>
      <c r="FI621" s="40"/>
      <c r="FJ621" s="40"/>
      <c r="FK621" s="40"/>
      <c r="FL621" s="40"/>
      <c r="FM621" s="40"/>
      <c r="FN621" s="40"/>
      <c r="FO621" s="40"/>
      <c r="FP621" s="40"/>
      <c r="FQ621" s="40"/>
      <c r="FR621" s="40"/>
      <c r="FS621" s="40"/>
      <c r="FT621" s="40"/>
      <c r="FU621" s="40"/>
      <c r="FV621" s="40"/>
      <c r="FW621" s="40"/>
      <c r="FX621" s="40"/>
      <c r="FY621" s="40"/>
      <c r="FZ621" s="40"/>
      <c r="GA621" s="40"/>
      <c r="GB621" s="40"/>
      <c r="GC621" s="40"/>
      <c r="GD621" s="40"/>
      <c r="GE621" s="40"/>
      <c r="GF621" s="40"/>
      <c r="GG621" s="40"/>
      <c r="GH621" s="40"/>
      <c r="GI621" s="40"/>
      <c r="GJ621" s="40"/>
      <c r="GK621" s="40"/>
      <c r="GL621" s="40"/>
      <c r="GM621" s="40"/>
      <c r="GN621" s="40"/>
      <c r="GO621" s="40"/>
      <c r="GP621" s="40"/>
      <c r="GQ621" s="40"/>
      <c r="GR621" s="40"/>
      <c r="GS621" s="40"/>
    </row>
    <row r="622" spans="1:201" x14ac:dyDescent="0.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c r="DI622" s="40"/>
      <c r="DJ622" s="40"/>
      <c r="DK622" s="40"/>
      <c r="DL622" s="40"/>
      <c r="DM622" s="40"/>
      <c r="DN622" s="40"/>
      <c r="DO622" s="40"/>
      <c r="DP622" s="40"/>
      <c r="DQ622" s="40"/>
      <c r="DR622" s="40"/>
      <c r="DS622" s="40"/>
      <c r="DT622" s="40"/>
      <c r="DU622" s="40"/>
      <c r="DV622" s="40"/>
      <c r="DW622" s="40"/>
      <c r="DX622" s="40"/>
      <c r="DY622" s="40"/>
      <c r="DZ622" s="40"/>
      <c r="EA622" s="40"/>
      <c r="EB622" s="40"/>
      <c r="EC622" s="40"/>
      <c r="ED622" s="40"/>
      <c r="EE622" s="40"/>
      <c r="EF622" s="40"/>
      <c r="EG622" s="40"/>
      <c r="EH622" s="40"/>
      <c r="EI622" s="40"/>
      <c r="EJ622" s="40"/>
      <c r="EK622" s="40"/>
      <c r="EL622" s="40"/>
      <c r="EM622" s="40"/>
      <c r="EN622" s="40"/>
      <c r="EO622" s="40"/>
      <c r="EP622" s="40"/>
      <c r="EQ622" s="40"/>
      <c r="ER622" s="40"/>
      <c r="ES622" s="40"/>
      <c r="ET622" s="40"/>
      <c r="EU622" s="40"/>
      <c r="EV622" s="40"/>
      <c r="EW622" s="40"/>
      <c r="EX622" s="40"/>
      <c r="EY622" s="40"/>
      <c r="EZ622" s="40"/>
      <c r="FA622" s="40"/>
      <c r="FB622" s="40"/>
      <c r="FC622" s="40"/>
      <c r="FD622" s="40"/>
      <c r="FE622" s="40"/>
      <c r="FF622" s="40"/>
      <c r="FG622" s="40"/>
      <c r="FH622" s="40"/>
      <c r="FI622" s="40"/>
      <c r="FJ622" s="40"/>
      <c r="FK622" s="40"/>
      <c r="FL622" s="40"/>
      <c r="FM622" s="40"/>
      <c r="FN622" s="40"/>
      <c r="FO622" s="40"/>
      <c r="FP622" s="40"/>
      <c r="FQ622" s="40"/>
      <c r="FR622" s="40"/>
      <c r="FS622" s="40"/>
      <c r="FT622" s="40"/>
      <c r="FU622" s="40"/>
      <c r="FV622" s="40"/>
      <c r="FW622" s="40"/>
      <c r="FX622" s="40"/>
      <c r="FY622" s="40"/>
      <c r="FZ622" s="40"/>
      <c r="GA622" s="40"/>
      <c r="GB622" s="40"/>
      <c r="GC622" s="40"/>
      <c r="GD622" s="40"/>
      <c r="GE622" s="40"/>
      <c r="GF622" s="40"/>
      <c r="GG622" s="40"/>
      <c r="GH622" s="40"/>
      <c r="GI622" s="40"/>
      <c r="GJ622" s="40"/>
      <c r="GK622" s="40"/>
      <c r="GL622" s="40"/>
      <c r="GM622" s="40"/>
      <c r="GN622" s="40"/>
      <c r="GO622" s="40"/>
      <c r="GP622" s="40"/>
      <c r="GQ622" s="40"/>
      <c r="GR622" s="40"/>
      <c r="GS622" s="40"/>
    </row>
    <row r="623" spans="1:201" x14ac:dyDescent="0.2">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c r="DI623" s="40"/>
      <c r="DJ623" s="40"/>
      <c r="DK623" s="40"/>
      <c r="DL623" s="40"/>
      <c r="DM623" s="40"/>
      <c r="DN623" s="40"/>
      <c r="DO623" s="40"/>
      <c r="DP623" s="40"/>
      <c r="DQ623" s="40"/>
      <c r="DR623" s="40"/>
      <c r="DS623" s="40"/>
      <c r="DT623" s="40"/>
      <c r="DU623" s="40"/>
      <c r="DV623" s="40"/>
      <c r="DW623" s="40"/>
      <c r="DX623" s="40"/>
      <c r="DY623" s="40"/>
      <c r="DZ623" s="40"/>
      <c r="EA623" s="40"/>
      <c r="EB623" s="40"/>
      <c r="EC623" s="40"/>
      <c r="ED623" s="40"/>
      <c r="EE623" s="40"/>
      <c r="EF623" s="40"/>
      <c r="EG623" s="40"/>
      <c r="EH623" s="40"/>
      <c r="EI623" s="40"/>
      <c r="EJ623" s="40"/>
      <c r="EK623" s="40"/>
      <c r="EL623" s="40"/>
      <c r="EM623" s="40"/>
      <c r="EN623" s="40"/>
      <c r="EO623" s="40"/>
      <c r="EP623" s="40"/>
      <c r="EQ623" s="40"/>
      <c r="ER623" s="40"/>
      <c r="ES623" s="40"/>
      <c r="ET623" s="40"/>
      <c r="EU623" s="40"/>
      <c r="EV623" s="40"/>
      <c r="EW623" s="40"/>
      <c r="EX623" s="40"/>
      <c r="EY623" s="40"/>
      <c r="EZ623" s="40"/>
      <c r="FA623" s="40"/>
      <c r="FB623" s="40"/>
      <c r="FC623" s="40"/>
      <c r="FD623" s="40"/>
      <c r="FE623" s="40"/>
      <c r="FF623" s="40"/>
      <c r="FG623" s="40"/>
      <c r="FH623" s="40"/>
      <c r="FI623" s="40"/>
      <c r="FJ623" s="40"/>
      <c r="FK623" s="40"/>
      <c r="FL623" s="40"/>
      <c r="FM623" s="40"/>
      <c r="FN623" s="40"/>
      <c r="FO623" s="40"/>
      <c r="FP623" s="40"/>
      <c r="FQ623" s="40"/>
      <c r="FR623" s="40"/>
      <c r="FS623" s="40"/>
      <c r="FT623" s="40"/>
      <c r="FU623" s="40"/>
      <c r="FV623" s="40"/>
      <c r="FW623" s="40"/>
      <c r="FX623" s="40"/>
      <c r="FY623" s="40"/>
      <c r="FZ623" s="40"/>
      <c r="GA623" s="40"/>
      <c r="GB623" s="40"/>
      <c r="GC623" s="40"/>
      <c r="GD623" s="40"/>
      <c r="GE623" s="40"/>
      <c r="GF623" s="40"/>
      <c r="GG623" s="40"/>
      <c r="GH623" s="40"/>
      <c r="GI623" s="40"/>
      <c r="GJ623" s="40"/>
      <c r="GK623" s="40"/>
      <c r="GL623" s="40"/>
      <c r="GM623" s="40"/>
      <c r="GN623" s="40"/>
      <c r="GO623" s="40"/>
      <c r="GP623" s="40"/>
      <c r="GQ623" s="40"/>
      <c r="GR623" s="40"/>
      <c r="GS623" s="40"/>
    </row>
    <row r="624" spans="1:201" x14ac:dyDescent="0.2">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c r="FM624" s="40"/>
      <c r="FN624" s="40"/>
      <c r="FO624" s="40"/>
      <c r="FP624" s="40"/>
      <c r="FQ624" s="40"/>
      <c r="FR624" s="40"/>
      <c r="FS624" s="40"/>
      <c r="FT624" s="40"/>
      <c r="FU624" s="40"/>
      <c r="FV624" s="40"/>
      <c r="FW624" s="40"/>
      <c r="FX624" s="40"/>
      <c r="FY624" s="40"/>
      <c r="FZ624" s="40"/>
      <c r="GA624" s="40"/>
      <c r="GB624" s="40"/>
      <c r="GC624" s="40"/>
      <c r="GD624" s="40"/>
      <c r="GE624" s="40"/>
      <c r="GF624" s="40"/>
      <c r="GG624" s="40"/>
      <c r="GH624" s="40"/>
      <c r="GI624" s="40"/>
      <c r="GJ624" s="40"/>
      <c r="GK624" s="40"/>
      <c r="GL624" s="40"/>
      <c r="GM624" s="40"/>
      <c r="GN624" s="40"/>
      <c r="GO624" s="40"/>
      <c r="GP624" s="40"/>
      <c r="GQ624" s="40"/>
      <c r="GR624" s="40"/>
      <c r="GS624" s="40"/>
    </row>
    <row r="625" spans="1:201" x14ac:dyDescent="0.2">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c r="DI625" s="40"/>
      <c r="DJ625" s="40"/>
      <c r="DK625" s="40"/>
      <c r="DL625" s="40"/>
      <c r="DM625" s="40"/>
      <c r="DN625" s="40"/>
      <c r="DO625" s="40"/>
      <c r="DP625" s="40"/>
      <c r="DQ625" s="40"/>
      <c r="DR625" s="40"/>
      <c r="DS625" s="40"/>
      <c r="DT625" s="40"/>
      <c r="DU625" s="40"/>
      <c r="DV625" s="40"/>
      <c r="DW625" s="40"/>
      <c r="DX625" s="40"/>
      <c r="DY625" s="40"/>
      <c r="DZ625" s="40"/>
      <c r="EA625" s="40"/>
      <c r="EB625" s="40"/>
      <c r="EC625" s="40"/>
      <c r="ED625" s="40"/>
      <c r="EE625" s="40"/>
      <c r="EF625" s="40"/>
      <c r="EG625" s="40"/>
      <c r="EH625" s="40"/>
      <c r="EI625" s="40"/>
      <c r="EJ625" s="40"/>
      <c r="EK625" s="40"/>
      <c r="EL625" s="40"/>
      <c r="EM625" s="40"/>
      <c r="EN625" s="40"/>
      <c r="EO625" s="40"/>
      <c r="EP625" s="40"/>
      <c r="EQ625" s="40"/>
      <c r="ER625" s="40"/>
      <c r="ES625" s="40"/>
      <c r="ET625" s="40"/>
      <c r="EU625" s="40"/>
      <c r="EV625" s="40"/>
      <c r="EW625" s="40"/>
      <c r="EX625" s="40"/>
      <c r="EY625" s="40"/>
      <c r="EZ625" s="40"/>
      <c r="FA625" s="40"/>
      <c r="FB625" s="40"/>
      <c r="FC625" s="40"/>
      <c r="FD625" s="40"/>
      <c r="FE625" s="40"/>
      <c r="FF625" s="40"/>
      <c r="FG625" s="40"/>
      <c r="FH625" s="40"/>
      <c r="FI625" s="40"/>
      <c r="FJ625" s="40"/>
      <c r="FK625" s="40"/>
      <c r="FL625" s="40"/>
      <c r="FM625" s="40"/>
      <c r="FN625" s="40"/>
      <c r="FO625" s="40"/>
      <c r="FP625" s="40"/>
      <c r="FQ625" s="40"/>
      <c r="FR625" s="40"/>
      <c r="FS625" s="40"/>
      <c r="FT625" s="40"/>
      <c r="FU625" s="40"/>
      <c r="FV625" s="40"/>
      <c r="FW625" s="40"/>
      <c r="FX625" s="40"/>
      <c r="FY625" s="40"/>
      <c r="FZ625" s="40"/>
      <c r="GA625" s="40"/>
      <c r="GB625" s="40"/>
      <c r="GC625" s="40"/>
      <c r="GD625" s="40"/>
      <c r="GE625" s="40"/>
      <c r="GF625" s="40"/>
      <c r="GG625" s="40"/>
      <c r="GH625" s="40"/>
      <c r="GI625" s="40"/>
      <c r="GJ625" s="40"/>
      <c r="GK625" s="40"/>
      <c r="GL625" s="40"/>
      <c r="GM625" s="40"/>
      <c r="GN625" s="40"/>
      <c r="GO625" s="40"/>
      <c r="GP625" s="40"/>
      <c r="GQ625" s="40"/>
      <c r="GR625" s="40"/>
      <c r="GS625" s="40"/>
    </row>
    <row r="626" spans="1:201" x14ac:dyDescent="0.2">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c r="DI626" s="40"/>
      <c r="DJ626" s="40"/>
      <c r="DK626" s="40"/>
      <c r="DL626" s="40"/>
      <c r="DM626" s="40"/>
      <c r="DN626" s="40"/>
      <c r="DO626" s="40"/>
      <c r="DP626" s="40"/>
      <c r="DQ626" s="40"/>
      <c r="DR626" s="40"/>
      <c r="DS626" s="40"/>
      <c r="DT626" s="40"/>
      <c r="DU626" s="40"/>
      <c r="DV626" s="40"/>
      <c r="DW626" s="40"/>
      <c r="DX626" s="40"/>
      <c r="DY626" s="40"/>
      <c r="DZ626" s="40"/>
      <c r="EA626" s="40"/>
      <c r="EB626" s="40"/>
      <c r="EC626" s="40"/>
      <c r="ED626" s="40"/>
      <c r="EE626" s="40"/>
      <c r="EF626" s="40"/>
      <c r="EG626" s="40"/>
      <c r="EH626" s="40"/>
      <c r="EI626" s="40"/>
      <c r="EJ626" s="40"/>
      <c r="EK626" s="40"/>
      <c r="EL626" s="40"/>
      <c r="EM626" s="40"/>
      <c r="EN626" s="40"/>
      <c r="EO626" s="40"/>
      <c r="EP626" s="40"/>
      <c r="EQ626" s="40"/>
      <c r="ER626" s="40"/>
      <c r="ES626" s="40"/>
      <c r="ET626" s="40"/>
      <c r="EU626" s="40"/>
      <c r="EV626" s="40"/>
      <c r="EW626" s="40"/>
      <c r="EX626" s="40"/>
      <c r="EY626" s="40"/>
      <c r="EZ626" s="40"/>
      <c r="FA626" s="40"/>
      <c r="FB626" s="40"/>
      <c r="FC626" s="40"/>
      <c r="FD626" s="40"/>
      <c r="FE626" s="40"/>
      <c r="FF626" s="40"/>
      <c r="FG626" s="40"/>
      <c r="FH626" s="40"/>
      <c r="FI626" s="40"/>
      <c r="FJ626" s="40"/>
      <c r="FK626" s="40"/>
      <c r="FL626" s="40"/>
      <c r="FM626" s="40"/>
      <c r="FN626" s="40"/>
      <c r="FO626" s="40"/>
      <c r="FP626" s="40"/>
      <c r="FQ626" s="40"/>
      <c r="FR626" s="40"/>
      <c r="FS626" s="40"/>
      <c r="FT626" s="40"/>
      <c r="FU626" s="40"/>
      <c r="FV626" s="40"/>
      <c r="FW626" s="40"/>
      <c r="FX626" s="40"/>
      <c r="FY626" s="40"/>
      <c r="FZ626" s="40"/>
      <c r="GA626" s="40"/>
      <c r="GB626" s="40"/>
      <c r="GC626" s="40"/>
      <c r="GD626" s="40"/>
      <c r="GE626" s="40"/>
      <c r="GF626" s="40"/>
      <c r="GG626" s="40"/>
      <c r="GH626" s="40"/>
      <c r="GI626" s="40"/>
      <c r="GJ626" s="40"/>
      <c r="GK626" s="40"/>
      <c r="GL626" s="40"/>
      <c r="GM626" s="40"/>
      <c r="GN626" s="40"/>
      <c r="GO626" s="40"/>
      <c r="GP626" s="40"/>
      <c r="GQ626" s="40"/>
      <c r="GR626" s="40"/>
      <c r="GS626" s="40"/>
    </row>
    <row r="627" spans="1:201" x14ac:dyDescent="0.2">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40"/>
      <c r="DX627" s="40"/>
      <c r="DY627" s="40"/>
      <c r="DZ627" s="40"/>
      <c r="EA627" s="40"/>
      <c r="EB627" s="40"/>
      <c r="EC627" s="40"/>
      <c r="ED627" s="40"/>
      <c r="EE627" s="40"/>
      <c r="EF627" s="40"/>
      <c r="EG627" s="40"/>
      <c r="EH627" s="40"/>
      <c r="EI627" s="40"/>
      <c r="EJ627" s="40"/>
      <c r="EK627" s="40"/>
      <c r="EL627" s="40"/>
      <c r="EM627" s="40"/>
      <c r="EN627" s="40"/>
      <c r="EO627" s="40"/>
      <c r="EP627" s="40"/>
      <c r="EQ627" s="40"/>
      <c r="ER627" s="40"/>
      <c r="ES627" s="40"/>
      <c r="ET627" s="40"/>
      <c r="EU627" s="40"/>
      <c r="EV627" s="40"/>
      <c r="EW627" s="40"/>
      <c r="EX627" s="40"/>
      <c r="EY627" s="40"/>
      <c r="EZ627" s="40"/>
      <c r="FA627" s="40"/>
      <c r="FB627" s="40"/>
      <c r="FC627" s="40"/>
      <c r="FD627" s="40"/>
      <c r="FE627" s="40"/>
      <c r="FF627" s="40"/>
      <c r="FG627" s="40"/>
      <c r="FH627" s="40"/>
      <c r="FI627" s="40"/>
      <c r="FJ627" s="40"/>
      <c r="FK627" s="40"/>
      <c r="FL627" s="40"/>
      <c r="FM627" s="40"/>
      <c r="FN627" s="40"/>
      <c r="FO627" s="40"/>
      <c r="FP627" s="40"/>
      <c r="FQ627" s="40"/>
      <c r="FR627" s="40"/>
      <c r="FS627" s="40"/>
      <c r="FT627" s="40"/>
      <c r="FU627" s="40"/>
      <c r="FV627" s="40"/>
      <c r="FW627" s="40"/>
      <c r="FX627" s="40"/>
      <c r="FY627" s="40"/>
      <c r="FZ627" s="40"/>
      <c r="GA627" s="40"/>
      <c r="GB627" s="40"/>
      <c r="GC627" s="40"/>
      <c r="GD627" s="40"/>
      <c r="GE627" s="40"/>
      <c r="GF627" s="40"/>
      <c r="GG627" s="40"/>
      <c r="GH627" s="40"/>
      <c r="GI627" s="40"/>
      <c r="GJ627" s="40"/>
      <c r="GK627" s="40"/>
      <c r="GL627" s="40"/>
      <c r="GM627" s="40"/>
      <c r="GN627" s="40"/>
      <c r="GO627" s="40"/>
      <c r="GP627" s="40"/>
      <c r="GQ627" s="40"/>
      <c r="GR627" s="40"/>
      <c r="GS627" s="40"/>
    </row>
    <row r="628" spans="1:201" x14ac:dyDescent="0.2">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c r="DI628" s="40"/>
      <c r="DJ628" s="40"/>
      <c r="DK628" s="40"/>
      <c r="DL628" s="40"/>
      <c r="DM628" s="40"/>
      <c r="DN628" s="40"/>
      <c r="DO628" s="40"/>
      <c r="DP628" s="40"/>
      <c r="DQ628" s="40"/>
      <c r="DR628" s="40"/>
      <c r="DS628" s="40"/>
      <c r="DT628" s="40"/>
      <c r="DU628" s="40"/>
      <c r="DV628" s="40"/>
      <c r="DW628" s="40"/>
      <c r="DX628" s="40"/>
      <c r="DY628" s="40"/>
      <c r="DZ628" s="40"/>
      <c r="EA628" s="40"/>
      <c r="EB628" s="40"/>
      <c r="EC628" s="40"/>
      <c r="ED628" s="40"/>
      <c r="EE628" s="40"/>
      <c r="EF628" s="40"/>
      <c r="EG628" s="40"/>
      <c r="EH628" s="40"/>
      <c r="EI628" s="40"/>
      <c r="EJ628" s="40"/>
      <c r="EK628" s="40"/>
      <c r="EL628" s="40"/>
      <c r="EM628" s="40"/>
      <c r="EN628" s="40"/>
      <c r="EO628" s="40"/>
      <c r="EP628" s="40"/>
      <c r="EQ628" s="40"/>
      <c r="ER628" s="40"/>
      <c r="ES628" s="40"/>
      <c r="ET628" s="40"/>
      <c r="EU628" s="40"/>
      <c r="EV628" s="40"/>
      <c r="EW628" s="40"/>
      <c r="EX628" s="40"/>
      <c r="EY628" s="40"/>
      <c r="EZ628" s="40"/>
      <c r="FA628" s="40"/>
      <c r="FB628" s="40"/>
      <c r="FC628" s="40"/>
      <c r="FD628" s="40"/>
      <c r="FE628" s="40"/>
      <c r="FF628" s="40"/>
      <c r="FG628" s="40"/>
      <c r="FH628" s="40"/>
      <c r="FI628" s="40"/>
      <c r="FJ628" s="40"/>
      <c r="FK628" s="40"/>
      <c r="FL628" s="40"/>
      <c r="FM628" s="40"/>
      <c r="FN628" s="40"/>
      <c r="FO628" s="40"/>
      <c r="FP628" s="40"/>
      <c r="FQ628" s="40"/>
      <c r="FR628" s="40"/>
      <c r="FS628" s="40"/>
      <c r="FT628" s="40"/>
      <c r="FU628" s="40"/>
      <c r="FV628" s="40"/>
      <c r="FW628" s="40"/>
      <c r="FX628" s="40"/>
      <c r="FY628" s="40"/>
      <c r="FZ628" s="40"/>
      <c r="GA628" s="40"/>
      <c r="GB628" s="40"/>
      <c r="GC628" s="40"/>
      <c r="GD628" s="40"/>
      <c r="GE628" s="40"/>
      <c r="GF628" s="40"/>
      <c r="GG628" s="40"/>
      <c r="GH628" s="40"/>
      <c r="GI628" s="40"/>
      <c r="GJ628" s="40"/>
      <c r="GK628" s="40"/>
      <c r="GL628" s="40"/>
      <c r="GM628" s="40"/>
      <c r="GN628" s="40"/>
      <c r="GO628" s="40"/>
      <c r="GP628" s="40"/>
      <c r="GQ628" s="40"/>
      <c r="GR628" s="40"/>
      <c r="GS628" s="40"/>
    </row>
    <row r="629" spans="1:201" x14ac:dyDescent="0.2">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c r="DI629" s="40"/>
      <c r="DJ629" s="40"/>
      <c r="DK629" s="40"/>
      <c r="DL629" s="40"/>
      <c r="DM629" s="40"/>
      <c r="DN629" s="40"/>
      <c r="DO629" s="40"/>
      <c r="DP629" s="40"/>
      <c r="DQ629" s="40"/>
      <c r="DR629" s="40"/>
      <c r="DS629" s="40"/>
      <c r="DT629" s="40"/>
      <c r="DU629" s="40"/>
      <c r="DV629" s="40"/>
      <c r="DW629" s="40"/>
      <c r="DX629" s="40"/>
      <c r="DY629" s="40"/>
      <c r="DZ629" s="40"/>
      <c r="EA629" s="40"/>
      <c r="EB629" s="40"/>
      <c r="EC629" s="40"/>
      <c r="ED629" s="40"/>
      <c r="EE629" s="40"/>
      <c r="EF629" s="40"/>
      <c r="EG629" s="40"/>
      <c r="EH629" s="40"/>
      <c r="EI629" s="40"/>
      <c r="EJ629" s="40"/>
      <c r="EK629" s="40"/>
      <c r="EL629" s="40"/>
      <c r="EM629" s="40"/>
      <c r="EN629" s="40"/>
      <c r="EO629" s="40"/>
      <c r="EP629" s="40"/>
      <c r="EQ629" s="40"/>
      <c r="ER629" s="40"/>
      <c r="ES629" s="40"/>
      <c r="ET629" s="40"/>
      <c r="EU629" s="40"/>
      <c r="EV629" s="40"/>
      <c r="EW629" s="40"/>
      <c r="EX629" s="40"/>
      <c r="EY629" s="40"/>
      <c r="EZ629" s="40"/>
      <c r="FA629" s="40"/>
      <c r="FB629" s="40"/>
      <c r="FC629" s="40"/>
      <c r="FD629" s="40"/>
      <c r="FE629" s="40"/>
      <c r="FF629" s="40"/>
      <c r="FG629" s="40"/>
      <c r="FH629" s="40"/>
      <c r="FI629" s="40"/>
      <c r="FJ629" s="40"/>
      <c r="FK629" s="40"/>
      <c r="FL629" s="40"/>
      <c r="FM629" s="40"/>
      <c r="FN629" s="40"/>
      <c r="FO629" s="40"/>
      <c r="FP629" s="40"/>
      <c r="FQ629" s="40"/>
      <c r="FR629" s="40"/>
      <c r="FS629" s="40"/>
      <c r="FT629" s="40"/>
      <c r="FU629" s="40"/>
      <c r="FV629" s="40"/>
      <c r="FW629" s="40"/>
      <c r="FX629" s="40"/>
      <c r="FY629" s="40"/>
      <c r="FZ629" s="40"/>
      <c r="GA629" s="40"/>
      <c r="GB629" s="40"/>
      <c r="GC629" s="40"/>
      <c r="GD629" s="40"/>
      <c r="GE629" s="40"/>
      <c r="GF629" s="40"/>
      <c r="GG629" s="40"/>
      <c r="GH629" s="40"/>
      <c r="GI629" s="40"/>
      <c r="GJ629" s="40"/>
      <c r="GK629" s="40"/>
      <c r="GL629" s="40"/>
      <c r="GM629" s="40"/>
      <c r="GN629" s="40"/>
      <c r="GO629" s="40"/>
      <c r="GP629" s="40"/>
      <c r="GQ629" s="40"/>
      <c r="GR629" s="40"/>
      <c r="GS629" s="40"/>
    </row>
    <row r="630" spans="1:201" x14ac:dyDescent="0.2">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c r="DI630" s="40"/>
      <c r="DJ630" s="40"/>
      <c r="DK630" s="40"/>
      <c r="DL630" s="40"/>
      <c r="DM630" s="40"/>
      <c r="DN630" s="40"/>
      <c r="DO630" s="40"/>
      <c r="DP630" s="40"/>
      <c r="DQ630" s="40"/>
      <c r="DR630" s="40"/>
      <c r="DS630" s="40"/>
      <c r="DT630" s="40"/>
      <c r="DU630" s="40"/>
      <c r="DV630" s="40"/>
      <c r="DW630" s="40"/>
      <c r="DX630" s="40"/>
      <c r="DY630" s="40"/>
      <c r="DZ630" s="40"/>
      <c r="EA630" s="40"/>
      <c r="EB630" s="40"/>
      <c r="EC630" s="40"/>
      <c r="ED630" s="40"/>
      <c r="EE630" s="40"/>
      <c r="EF630" s="40"/>
      <c r="EG630" s="40"/>
      <c r="EH630" s="40"/>
      <c r="EI630" s="40"/>
      <c r="EJ630" s="40"/>
      <c r="EK630" s="40"/>
      <c r="EL630" s="40"/>
      <c r="EM630" s="40"/>
      <c r="EN630" s="40"/>
      <c r="EO630" s="40"/>
      <c r="EP630" s="40"/>
      <c r="EQ630" s="40"/>
      <c r="ER630" s="40"/>
      <c r="ES630" s="40"/>
      <c r="ET630" s="40"/>
      <c r="EU630" s="40"/>
      <c r="EV630" s="40"/>
      <c r="EW630" s="40"/>
      <c r="EX630" s="40"/>
      <c r="EY630" s="40"/>
      <c r="EZ630" s="40"/>
      <c r="FA630" s="40"/>
      <c r="FB630" s="40"/>
      <c r="FC630" s="40"/>
      <c r="FD630" s="40"/>
      <c r="FE630" s="40"/>
      <c r="FF630" s="40"/>
      <c r="FG630" s="40"/>
      <c r="FH630" s="40"/>
      <c r="FI630" s="40"/>
      <c r="FJ630" s="40"/>
      <c r="FK630" s="40"/>
      <c r="FL630" s="40"/>
      <c r="FM630" s="40"/>
      <c r="FN630" s="40"/>
      <c r="FO630" s="40"/>
      <c r="FP630" s="40"/>
      <c r="FQ630" s="40"/>
      <c r="FR630" s="40"/>
      <c r="FS630" s="40"/>
      <c r="FT630" s="40"/>
      <c r="FU630" s="40"/>
      <c r="FV630" s="40"/>
      <c r="FW630" s="40"/>
      <c r="FX630" s="40"/>
      <c r="FY630" s="40"/>
      <c r="FZ630" s="40"/>
      <c r="GA630" s="40"/>
      <c r="GB630" s="40"/>
      <c r="GC630" s="40"/>
      <c r="GD630" s="40"/>
      <c r="GE630" s="40"/>
      <c r="GF630" s="40"/>
      <c r="GG630" s="40"/>
      <c r="GH630" s="40"/>
      <c r="GI630" s="40"/>
      <c r="GJ630" s="40"/>
      <c r="GK630" s="40"/>
      <c r="GL630" s="40"/>
      <c r="GM630" s="40"/>
      <c r="GN630" s="40"/>
      <c r="GO630" s="40"/>
      <c r="GP630" s="40"/>
      <c r="GQ630" s="40"/>
      <c r="GR630" s="40"/>
      <c r="GS630" s="40"/>
    </row>
    <row r="631" spans="1:201" x14ac:dyDescent="0.2">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c r="DI631" s="40"/>
      <c r="DJ631" s="40"/>
      <c r="DK631" s="40"/>
      <c r="DL631" s="40"/>
      <c r="DM631" s="40"/>
      <c r="DN631" s="40"/>
      <c r="DO631" s="40"/>
      <c r="DP631" s="40"/>
      <c r="DQ631" s="40"/>
      <c r="DR631" s="40"/>
      <c r="DS631" s="40"/>
      <c r="DT631" s="40"/>
      <c r="DU631" s="40"/>
      <c r="DV631" s="40"/>
      <c r="DW631" s="40"/>
      <c r="DX631" s="40"/>
      <c r="DY631" s="40"/>
      <c r="DZ631" s="40"/>
      <c r="EA631" s="40"/>
      <c r="EB631" s="40"/>
      <c r="EC631" s="40"/>
      <c r="ED631" s="40"/>
      <c r="EE631" s="40"/>
      <c r="EF631" s="40"/>
      <c r="EG631" s="40"/>
      <c r="EH631" s="40"/>
      <c r="EI631" s="40"/>
      <c r="EJ631" s="40"/>
      <c r="EK631" s="40"/>
      <c r="EL631" s="40"/>
      <c r="EM631" s="40"/>
      <c r="EN631" s="40"/>
      <c r="EO631" s="40"/>
      <c r="EP631" s="40"/>
      <c r="EQ631" s="40"/>
      <c r="ER631" s="40"/>
      <c r="ES631" s="40"/>
      <c r="ET631" s="40"/>
      <c r="EU631" s="40"/>
      <c r="EV631" s="40"/>
      <c r="EW631" s="40"/>
      <c r="EX631" s="40"/>
      <c r="EY631" s="40"/>
      <c r="EZ631" s="40"/>
      <c r="FA631" s="40"/>
      <c r="FB631" s="40"/>
      <c r="FC631" s="40"/>
      <c r="FD631" s="40"/>
      <c r="FE631" s="40"/>
      <c r="FF631" s="40"/>
      <c r="FG631" s="40"/>
      <c r="FH631" s="40"/>
      <c r="FI631" s="40"/>
      <c r="FJ631" s="40"/>
      <c r="FK631" s="40"/>
      <c r="FL631" s="40"/>
      <c r="FM631" s="40"/>
      <c r="FN631" s="40"/>
      <c r="FO631" s="40"/>
      <c r="FP631" s="40"/>
      <c r="FQ631" s="40"/>
      <c r="FR631" s="40"/>
      <c r="FS631" s="40"/>
      <c r="FT631" s="40"/>
      <c r="FU631" s="40"/>
      <c r="FV631" s="40"/>
      <c r="FW631" s="40"/>
      <c r="FX631" s="40"/>
      <c r="FY631" s="40"/>
      <c r="FZ631" s="40"/>
      <c r="GA631" s="40"/>
      <c r="GB631" s="40"/>
      <c r="GC631" s="40"/>
      <c r="GD631" s="40"/>
      <c r="GE631" s="40"/>
      <c r="GF631" s="40"/>
      <c r="GG631" s="40"/>
      <c r="GH631" s="40"/>
      <c r="GI631" s="40"/>
      <c r="GJ631" s="40"/>
      <c r="GK631" s="40"/>
      <c r="GL631" s="40"/>
      <c r="GM631" s="40"/>
      <c r="GN631" s="40"/>
      <c r="GO631" s="40"/>
      <c r="GP631" s="40"/>
      <c r="GQ631" s="40"/>
      <c r="GR631" s="40"/>
      <c r="GS631" s="40"/>
    </row>
    <row r="632" spans="1:201" x14ac:dyDescent="0.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c r="DI632" s="40"/>
      <c r="DJ632" s="40"/>
      <c r="DK632" s="40"/>
      <c r="DL632" s="40"/>
      <c r="DM632" s="40"/>
      <c r="DN632" s="40"/>
      <c r="DO632" s="40"/>
      <c r="DP632" s="40"/>
      <c r="DQ632" s="40"/>
      <c r="DR632" s="40"/>
      <c r="DS632" s="40"/>
      <c r="DT632" s="40"/>
      <c r="DU632" s="40"/>
      <c r="DV632" s="40"/>
      <c r="DW632" s="40"/>
      <c r="DX632" s="40"/>
      <c r="DY632" s="40"/>
      <c r="DZ632" s="40"/>
      <c r="EA632" s="40"/>
      <c r="EB632" s="40"/>
      <c r="EC632" s="40"/>
      <c r="ED632" s="40"/>
      <c r="EE632" s="40"/>
      <c r="EF632" s="40"/>
      <c r="EG632" s="40"/>
      <c r="EH632" s="40"/>
      <c r="EI632" s="40"/>
      <c r="EJ632" s="40"/>
      <c r="EK632" s="40"/>
      <c r="EL632" s="40"/>
      <c r="EM632" s="40"/>
      <c r="EN632" s="40"/>
      <c r="EO632" s="40"/>
      <c r="EP632" s="40"/>
      <c r="EQ632" s="40"/>
      <c r="ER632" s="40"/>
      <c r="ES632" s="40"/>
      <c r="ET632" s="40"/>
      <c r="EU632" s="40"/>
      <c r="EV632" s="40"/>
      <c r="EW632" s="40"/>
      <c r="EX632" s="40"/>
      <c r="EY632" s="40"/>
      <c r="EZ632" s="40"/>
      <c r="FA632" s="40"/>
      <c r="FB632" s="40"/>
      <c r="FC632" s="40"/>
      <c r="FD632" s="40"/>
      <c r="FE632" s="40"/>
      <c r="FF632" s="40"/>
      <c r="FG632" s="40"/>
      <c r="FH632" s="40"/>
      <c r="FI632" s="40"/>
      <c r="FJ632" s="40"/>
      <c r="FK632" s="40"/>
      <c r="FL632" s="40"/>
      <c r="FM632" s="40"/>
      <c r="FN632" s="40"/>
      <c r="FO632" s="40"/>
      <c r="FP632" s="40"/>
      <c r="FQ632" s="40"/>
      <c r="FR632" s="40"/>
      <c r="FS632" s="40"/>
      <c r="FT632" s="40"/>
      <c r="FU632" s="40"/>
      <c r="FV632" s="40"/>
      <c r="FW632" s="40"/>
      <c r="FX632" s="40"/>
      <c r="FY632" s="40"/>
      <c r="FZ632" s="40"/>
      <c r="GA632" s="40"/>
      <c r="GB632" s="40"/>
      <c r="GC632" s="40"/>
      <c r="GD632" s="40"/>
      <c r="GE632" s="40"/>
      <c r="GF632" s="40"/>
      <c r="GG632" s="40"/>
      <c r="GH632" s="40"/>
      <c r="GI632" s="40"/>
      <c r="GJ632" s="40"/>
      <c r="GK632" s="40"/>
      <c r="GL632" s="40"/>
      <c r="GM632" s="40"/>
      <c r="GN632" s="40"/>
      <c r="GO632" s="40"/>
      <c r="GP632" s="40"/>
      <c r="GQ632" s="40"/>
      <c r="GR632" s="40"/>
      <c r="GS632" s="40"/>
    </row>
    <row r="633" spans="1:201" x14ac:dyDescent="0.2">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row>
    <row r="634" spans="1:201" x14ac:dyDescent="0.2">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c r="DI634" s="40"/>
      <c r="DJ634" s="40"/>
      <c r="DK634" s="40"/>
      <c r="DL634" s="40"/>
      <c r="DM634" s="40"/>
      <c r="DN634" s="40"/>
      <c r="DO634" s="40"/>
      <c r="DP634" s="40"/>
      <c r="DQ634" s="40"/>
      <c r="DR634" s="40"/>
      <c r="DS634" s="40"/>
      <c r="DT634" s="40"/>
      <c r="DU634" s="40"/>
      <c r="DV634" s="40"/>
      <c r="DW634" s="40"/>
      <c r="DX634" s="40"/>
      <c r="DY634" s="40"/>
      <c r="DZ634" s="40"/>
      <c r="EA634" s="40"/>
      <c r="EB634" s="40"/>
      <c r="EC634" s="40"/>
      <c r="ED634" s="40"/>
      <c r="EE634" s="40"/>
      <c r="EF634" s="40"/>
      <c r="EG634" s="40"/>
      <c r="EH634" s="40"/>
      <c r="EI634" s="40"/>
      <c r="EJ634" s="40"/>
      <c r="EK634" s="40"/>
      <c r="EL634" s="40"/>
      <c r="EM634" s="40"/>
      <c r="EN634" s="40"/>
      <c r="EO634" s="40"/>
      <c r="EP634" s="40"/>
      <c r="EQ634" s="40"/>
      <c r="ER634" s="40"/>
      <c r="ES634" s="40"/>
      <c r="ET634" s="40"/>
      <c r="EU634" s="40"/>
      <c r="EV634" s="40"/>
      <c r="EW634" s="40"/>
      <c r="EX634" s="40"/>
      <c r="EY634" s="40"/>
      <c r="EZ634" s="40"/>
      <c r="FA634" s="40"/>
      <c r="FB634" s="40"/>
      <c r="FC634" s="40"/>
      <c r="FD634" s="40"/>
      <c r="FE634" s="40"/>
      <c r="FF634" s="40"/>
      <c r="FG634" s="40"/>
      <c r="FH634" s="40"/>
      <c r="FI634" s="40"/>
      <c r="FJ634" s="40"/>
      <c r="FK634" s="40"/>
      <c r="FL634" s="40"/>
      <c r="FM634" s="40"/>
      <c r="FN634" s="40"/>
      <c r="FO634" s="40"/>
      <c r="FP634" s="40"/>
      <c r="FQ634" s="40"/>
      <c r="FR634" s="40"/>
      <c r="FS634" s="40"/>
      <c r="FT634" s="40"/>
      <c r="FU634" s="40"/>
      <c r="FV634" s="40"/>
      <c r="FW634" s="40"/>
      <c r="FX634" s="40"/>
      <c r="FY634" s="40"/>
      <c r="FZ634" s="40"/>
      <c r="GA634" s="40"/>
      <c r="GB634" s="40"/>
      <c r="GC634" s="40"/>
      <c r="GD634" s="40"/>
      <c r="GE634" s="40"/>
      <c r="GF634" s="40"/>
      <c r="GG634" s="40"/>
      <c r="GH634" s="40"/>
      <c r="GI634" s="40"/>
      <c r="GJ634" s="40"/>
      <c r="GK634" s="40"/>
      <c r="GL634" s="40"/>
      <c r="GM634" s="40"/>
      <c r="GN634" s="40"/>
      <c r="GO634" s="40"/>
      <c r="GP634" s="40"/>
      <c r="GQ634" s="40"/>
      <c r="GR634" s="40"/>
      <c r="GS634" s="40"/>
    </row>
    <row r="635" spans="1:201" x14ac:dyDescent="0.2">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c r="DI635" s="40"/>
      <c r="DJ635" s="40"/>
      <c r="DK635" s="40"/>
      <c r="DL635" s="40"/>
      <c r="DM635" s="40"/>
      <c r="DN635" s="40"/>
      <c r="DO635" s="40"/>
      <c r="DP635" s="40"/>
      <c r="DQ635" s="40"/>
      <c r="DR635" s="40"/>
      <c r="DS635" s="40"/>
      <c r="DT635" s="40"/>
      <c r="DU635" s="40"/>
      <c r="DV635" s="40"/>
      <c r="DW635" s="40"/>
      <c r="DX635" s="40"/>
      <c r="DY635" s="40"/>
      <c r="DZ635" s="40"/>
      <c r="EA635" s="40"/>
      <c r="EB635" s="40"/>
      <c r="EC635" s="40"/>
      <c r="ED635" s="40"/>
      <c r="EE635" s="40"/>
      <c r="EF635" s="40"/>
      <c r="EG635" s="40"/>
      <c r="EH635" s="40"/>
      <c r="EI635" s="40"/>
      <c r="EJ635" s="40"/>
      <c r="EK635" s="40"/>
      <c r="EL635" s="40"/>
      <c r="EM635" s="40"/>
      <c r="EN635" s="40"/>
      <c r="EO635" s="40"/>
      <c r="EP635" s="40"/>
      <c r="EQ635" s="40"/>
      <c r="ER635" s="40"/>
      <c r="ES635" s="40"/>
      <c r="ET635" s="40"/>
      <c r="EU635" s="40"/>
      <c r="EV635" s="40"/>
      <c r="EW635" s="40"/>
      <c r="EX635" s="40"/>
      <c r="EY635" s="40"/>
      <c r="EZ635" s="40"/>
      <c r="FA635" s="40"/>
      <c r="FB635" s="40"/>
      <c r="FC635" s="40"/>
      <c r="FD635" s="40"/>
      <c r="FE635" s="40"/>
      <c r="FF635" s="40"/>
      <c r="FG635" s="40"/>
      <c r="FH635" s="40"/>
      <c r="FI635" s="40"/>
      <c r="FJ635" s="40"/>
      <c r="FK635" s="40"/>
      <c r="FL635" s="40"/>
      <c r="FM635" s="40"/>
      <c r="FN635" s="40"/>
      <c r="FO635" s="40"/>
      <c r="FP635" s="40"/>
      <c r="FQ635" s="40"/>
      <c r="FR635" s="40"/>
      <c r="FS635" s="40"/>
      <c r="FT635" s="40"/>
      <c r="FU635" s="40"/>
      <c r="FV635" s="40"/>
      <c r="FW635" s="40"/>
      <c r="FX635" s="40"/>
      <c r="FY635" s="40"/>
      <c r="FZ635" s="40"/>
      <c r="GA635" s="40"/>
      <c r="GB635" s="40"/>
      <c r="GC635" s="40"/>
      <c r="GD635" s="40"/>
      <c r="GE635" s="40"/>
      <c r="GF635" s="40"/>
      <c r="GG635" s="40"/>
      <c r="GH635" s="40"/>
      <c r="GI635" s="40"/>
      <c r="GJ635" s="40"/>
      <c r="GK635" s="40"/>
      <c r="GL635" s="40"/>
      <c r="GM635" s="40"/>
      <c r="GN635" s="40"/>
      <c r="GO635" s="40"/>
      <c r="GP635" s="40"/>
      <c r="GQ635" s="40"/>
      <c r="GR635" s="40"/>
      <c r="GS635" s="40"/>
    </row>
    <row r="636" spans="1:201" x14ac:dyDescent="0.2">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c r="DI636" s="40"/>
      <c r="DJ636" s="40"/>
      <c r="DK636" s="40"/>
      <c r="DL636" s="40"/>
      <c r="DM636" s="40"/>
      <c r="DN636" s="40"/>
      <c r="DO636" s="40"/>
      <c r="DP636" s="40"/>
      <c r="DQ636" s="40"/>
      <c r="DR636" s="40"/>
      <c r="DS636" s="40"/>
      <c r="DT636" s="40"/>
      <c r="DU636" s="40"/>
      <c r="DV636" s="40"/>
      <c r="DW636" s="40"/>
      <c r="DX636" s="40"/>
      <c r="DY636" s="40"/>
      <c r="DZ636" s="40"/>
      <c r="EA636" s="40"/>
      <c r="EB636" s="40"/>
      <c r="EC636" s="40"/>
      <c r="ED636" s="40"/>
      <c r="EE636" s="40"/>
      <c r="EF636" s="40"/>
      <c r="EG636" s="40"/>
      <c r="EH636" s="40"/>
      <c r="EI636" s="40"/>
      <c r="EJ636" s="40"/>
      <c r="EK636" s="40"/>
      <c r="EL636" s="40"/>
      <c r="EM636" s="40"/>
      <c r="EN636" s="40"/>
      <c r="EO636" s="40"/>
      <c r="EP636" s="40"/>
      <c r="EQ636" s="40"/>
      <c r="ER636" s="40"/>
      <c r="ES636" s="40"/>
      <c r="ET636" s="40"/>
      <c r="EU636" s="40"/>
      <c r="EV636" s="40"/>
      <c r="EW636" s="40"/>
      <c r="EX636" s="40"/>
      <c r="EY636" s="40"/>
      <c r="EZ636" s="40"/>
      <c r="FA636" s="40"/>
      <c r="FB636" s="40"/>
      <c r="FC636" s="40"/>
      <c r="FD636" s="40"/>
      <c r="FE636" s="40"/>
      <c r="FF636" s="40"/>
      <c r="FG636" s="40"/>
      <c r="FH636" s="40"/>
      <c r="FI636" s="40"/>
      <c r="FJ636" s="40"/>
      <c r="FK636" s="40"/>
      <c r="FL636" s="40"/>
      <c r="FM636" s="40"/>
      <c r="FN636" s="40"/>
      <c r="FO636" s="40"/>
      <c r="FP636" s="40"/>
      <c r="FQ636" s="40"/>
      <c r="FR636" s="40"/>
      <c r="FS636" s="40"/>
      <c r="FT636" s="40"/>
      <c r="FU636" s="40"/>
      <c r="FV636" s="40"/>
      <c r="FW636" s="40"/>
      <c r="FX636" s="40"/>
      <c r="FY636" s="40"/>
      <c r="FZ636" s="40"/>
      <c r="GA636" s="40"/>
      <c r="GB636" s="40"/>
      <c r="GC636" s="40"/>
      <c r="GD636" s="40"/>
      <c r="GE636" s="40"/>
      <c r="GF636" s="40"/>
      <c r="GG636" s="40"/>
      <c r="GH636" s="40"/>
      <c r="GI636" s="40"/>
      <c r="GJ636" s="40"/>
      <c r="GK636" s="40"/>
      <c r="GL636" s="40"/>
      <c r="GM636" s="40"/>
      <c r="GN636" s="40"/>
      <c r="GO636" s="40"/>
      <c r="GP636" s="40"/>
      <c r="GQ636" s="40"/>
      <c r="GR636" s="40"/>
      <c r="GS636" s="40"/>
    </row>
    <row r="637" spans="1:201" x14ac:dyDescent="0.2">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c r="DI637" s="40"/>
      <c r="DJ637" s="40"/>
      <c r="DK637" s="40"/>
      <c r="DL637" s="40"/>
      <c r="DM637" s="40"/>
      <c r="DN637" s="40"/>
      <c r="DO637" s="40"/>
      <c r="DP637" s="40"/>
      <c r="DQ637" s="40"/>
      <c r="DR637" s="40"/>
      <c r="DS637" s="40"/>
      <c r="DT637" s="40"/>
      <c r="DU637" s="40"/>
      <c r="DV637" s="40"/>
      <c r="DW637" s="40"/>
      <c r="DX637" s="40"/>
      <c r="DY637" s="40"/>
      <c r="DZ637" s="40"/>
      <c r="EA637" s="40"/>
      <c r="EB637" s="40"/>
      <c r="EC637" s="40"/>
      <c r="ED637" s="40"/>
      <c r="EE637" s="40"/>
      <c r="EF637" s="40"/>
      <c r="EG637" s="40"/>
      <c r="EH637" s="40"/>
      <c r="EI637" s="40"/>
      <c r="EJ637" s="40"/>
      <c r="EK637" s="40"/>
      <c r="EL637" s="40"/>
      <c r="EM637" s="40"/>
      <c r="EN637" s="40"/>
      <c r="EO637" s="40"/>
      <c r="EP637" s="40"/>
      <c r="EQ637" s="40"/>
      <c r="ER637" s="40"/>
      <c r="ES637" s="40"/>
      <c r="ET637" s="40"/>
      <c r="EU637" s="40"/>
      <c r="EV637" s="40"/>
      <c r="EW637" s="40"/>
      <c r="EX637" s="40"/>
      <c r="EY637" s="40"/>
      <c r="EZ637" s="40"/>
      <c r="FA637" s="40"/>
      <c r="FB637" s="40"/>
      <c r="FC637" s="40"/>
      <c r="FD637" s="40"/>
      <c r="FE637" s="40"/>
      <c r="FF637" s="40"/>
      <c r="FG637" s="40"/>
      <c r="FH637" s="40"/>
      <c r="FI637" s="40"/>
      <c r="FJ637" s="40"/>
      <c r="FK637" s="40"/>
      <c r="FL637" s="40"/>
      <c r="FM637" s="40"/>
      <c r="FN637" s="40"/>
      <c r="FO637" s="40"/>
      <c r="FP637" s="40"/>
      <c r="FQ637" s="40"/>
      <c r="FR637" s="40"/>
      <c r="FS637" s="40"/>
      <c r="FT637" s="40"/>
      <c r="FU637" s="40"/>
      <c r="FV637" s="40"/>
      <c r="FW637" s="40"/>
      <c r="FX637" s="40"/>
      <c r="FY637" s="40"/>
      <c r="FZ637" s="40"/>
      <c r="GA637" s="40"/>
      <c r="GB637" s="40"/>
      <c r="GC637" s="40"/>
      <c r="GD637" s="40"/>
      <c r="GE637" s="40"/>
      <c r="GF637" s="40"/>
      <c r="GG637" s="40"/>
      <c r="GH637" s="40"/>
      <c r="GI637" s="40"/>
      <c r="GJ637" s="40"/>
      <c r="GK637" s="40"/>
      <c r="GL637" s="40"/>
      <c r="GM637" s="40"/>
      <c r="GN637" s="40"/>
      <c r="GO637" s="40"/>
      <c r="GP637" s="40"/>
      <c r="GQ637" s="40"/>
      <c r="GR637" s="40"/>
      <c r="GS637" s="40"/>
    </row>
    <row r="638" spans="1:201" x14ac:dyDescent="0.2">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c r="DI638" s="40"/>
      <c r="DJ638" s="40"/>
      <c r="DK638" s="40"/>
      <c r="DL638" s="40"/>
      <c r="DM638" s="40"/>
      <c r="DN638" s="40"/>
      <c r="DO638" s="40"/>
      <c r="DP638" s="40"/>
      <c r="DQ638" s="40"/>
      <c r="DR638" s="40"/>
      <c r="DS638" s="40"/>
      <c r="DT638" s="40"/>
      <c r="DU638" s="40"/>
      <c r="DV638" s="40"/>
      <c r="DW638" s="40"/>
      <c r="DX638" s="40"/>
      <c r="DY638" s="40"/>
      <c r="DZ638" s="40"/>
      <c r="EA638" s="40"/>
      <c r="EB638" s="40"/>
      <c r="EC638" s="40"/>
      <c r="ED638" s="40"/>
      <c r="EE638" s="40"/>
      <c r="EF638" s="40"/>
      <c r="EG638" s="40"/>
      <c r="EH638" s="40"/>
      <c r="EI638" s="40"/>
      <c r="EJ638" s="40"/>
      <c r="EK638" s="40"/>
      <c r="EL638" s="40"/>
      <c r="EM638" s="40"/>
      <c r="EN638" s="40"/>
      <c r="EO638" s="40"/>
      <c r="EP638" s="40"/>
      <c r="EQ638" s="40"/>
      <c r="ER638" s="40"/>
      <c r="ES638" s="40"/>
      <c r="ET638" s="40"/>
      <c r="EU638" s="40"/>
      <c r="EV638" s="40"/>
      <c r="EW638" s="40"/>
      <c r="EX638" s="40"/>
      <c r="EY638" s="40"/>
      <c r="EZ638" s="40"/>
      <c r="FA638" s="40"/>
      <c r="FB638" s="40"/>
      <c r="FC638" s="40"/>
      <c r="FD638" s="40"/>
      <c r="FE638" s="40"/>
      <c r="FF638" s="40"/>
      <c r="FG638" s="40"/>
      <c r="FH638" s="40"/>
      <c r="FI638" s="40"/>
      <c r="FJ638" s="40"/>
      <c r="FK638" s="40"/>
      <c r="FL638" s="40"/>
      <c r="FM638" s="40"/>
      <c r="FN638" s="40"/>
      <c r="FO638" s="40"/>
      <c r="FP638" s="40"/>
      <c r="FQ638" s="40"/>
      <c r="FR638" s="40"/>
      <c r="FS638" s="40"/>
      <c r="FT638" s="40"/>
      <c r="FU638" s="40"/>
      <c r="FV638" s="40"/>
      <c r="FW638" s="40"/>
      <c r="FX638" s="40"/>
      <c r="FY638" s="40"/>
      <c r="FZ638" s="40"/>
      <c r="GA638" s="40"/>
      <c r="GB638" s="40"/>
      <c r="GC638" s="40"/>
      <c r="GD638" s="40"/>
      <c r="GE638" s="40"/>
      <c r="GF638" s="40"/>
      <c r="GG638" s="40"/>
      <c r="GH638" s="40"/>
      <c r="GI638" s="40"/>
      <c r="GJ638" s="40"/>
      <c r="GK638" s="40"/>
      <c r="GL638" s="40"/>
      <c r="GM638" s="40"/>
      <c r="GN638" s="40"/>
      <c r="GO638" s="40"/>
      <c r="GP638" s="40"/>
      <c r="GQ638" s="40"/>
      <c r="GR638" s="40"/>
      <c r="GS638" s="40"/>
    </row>
    <row r="639" spans="1:201" x14ac:dyDescent="0.2">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c r="DV639" s="40"/>
      <c r="DW639" s="40"/>
      <c r="DX639" s="40"/>
      <c r="DY639" s="40"/>
      <c r="DZ639" s="40"/>
      <c r="EA639" s="40"/>
      <c r="EB639" s="40"/>
      <c r="EC639" s="40"/>
      <c r="ED639" s="40"/>
      <c r="EE639" s="40"/>
      <c r="EF639" s="40"/>
      <c r="EG639" s="40"/>
      <c r="EH639" s="40"/>
      <c r="EI639" s="40"/>
      <c r="EJ639" s="40"/>
      <c r="EK639" s="40"/>
      <c r="EL639" s="40"/>
      <c r="EM639" s="40"/>
      <c r="EN639" s="40"/>
      <c r="EO639" s="40"/>
      <c r="EP639" s="40"/>
      <c r="EQ639" s="40"/>
      <c r="ER639" s="40"/>
      <c r="ES639" s="40"/>
      <c r="ET639" s="40"/>
      <c r="EU639" s="40"/>
      <c r="EV639" s="40"/>
      <c r="EW639" s="40"/>
      <c r="EX639" s="40"/>
      <c r="EY639" s="40"/>
      <c r="EZ639" s="40"/>
      <c r="FA639" s="40"/>
      <c r="FB639" s="40"/>
      <c r="FC639" s="40"/>
      <c r="FD639" s="40"/>
      <c r="FE639" s="40"/>
      <c r="FF639" s="40"/>
      <c r="FG639" s="40"/>
      <c r="FH639" s="40"/>
      <c r="FI639" s="40"/>
      <c r="FJ639" s="40"/>
      <c r="FK639" s="40"/>
      <c r="FL639" s="40"/>
      <c r="FM639" s="40"/>
      <c r="FN639" s="40"/>
      <c r="FO639" s="40"/>
      <c r="FP639" s="40"/>
      <c r="FQ639" s="40"/>
      <c r="FR639" s="40"/>
      <c r="FS639" s="40"/>
      <c r="FT639" s="40"/>
      <c r="FU639" s="40"/>
      <c r="FV639" s="40"/>
      <c r="FW639" s="40"/>
      <c r="FX639" s="40"/>
      <c r="FY639" s="40"/>
      <c r="FZ639" s="40"/>
      <c r="GA639" s="40"/>
      <c r="GB639" s="40"/>
      <c r="GC639" s="40"/>
      <c r="GD639" s="40"/>
      <c r="GE639" s="40"/>
      <c r="GF639" s="40"/>
      <c r="GG639" s="40"/>
      <c r="GH639" s="40"/>
      <c r="GI639" s="40"/>
      <c r="GJ639" s="40"/>
      <c r="GK639" s="40"/>
      <c r="GL639" s="40"/>
      <c r="GM639" s="40"/>
      <c r="GN639" s="40"/>
      <c r="GO639" s="40"/>
      <c r="GP639" s="40"/>
      <c r="GQ639" s="40"/>
      <c r="GR639" s="40"/>
      <c r="GS639" s="40"/>
    </row>
    <row r="640" spans="1:201" x14ac:dyDescent="0.2">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c r="DI640" s="40"/>
      <c r="DJ640" s="40"/>
      <c r="DK640" s="40"/>
      <c r="DL640" s="40"/>
      <c r="DM640" s="40"/>
      <c r="DN640" s="40"/>
      <c r="DO640" s="40"/>
      <c r="DP640" s="40"/>
      <c r="DQ640" s="40"/>
      <c r="DR640" s="40"/>
      <c r="DS640" s="40"/>
      <c r="DT640" s="40"/>
      <c r="DU640" s="40"/>
      <c r="DV640" s="40"/>
      <c r="DW640" s="40"/>
      <c r="DX640" s="40"/>
      <c r="DY640" s="40"/>
      <c r="DZ640" s="40"/>
      <c r="EA640" s="40"/>
      <c r="EB640" s="40"/>
      <c r="EC640" s="40"/>
      <c r="ED640" s="40"/>
      <c r="EE640" s="40"/>
      <c r="EF640" s="40"/>
      <c r="EG640" s="40"/>
      <c r="EH640" s="40"/>
      <c r="EI640" s="40"/>
      <c r="EJ640" s="40"/>
      <c r="EK640" s="40"/>
      <c r="EL640" s="40"/>
      <c r="EM640" s="40"/>
      <c r="EN640" s="40"/>
      <c r="EO640" s="40"/>
      <c r="EP640" s="40"/>
      <c r="EQ640" s="40"/>
      <c r="ER640" s="40"/>
      <c r="ES640" s="40"/>
      <c r="ET640" s="40"/>
      <c r="EU640" s="40"/>
      <c r="EV640" s="40"/>
      <c r="EW640" s="40"/>
      <c r="EX640" s="40"/>
      <c r="EY640" s="40"/>
      <c r="EZ640" s="40"/>
      <c r="FA640" s="40"/>
      <c r="FB640" s="40"/>
      <c r="FC640" s="40"/>
      <c r="FD640" s="40"/>
      <c r="FE640" s="40"/>
      <c r="FF640" s="40"/>
      <c r="FG640" s="40"/>
      <c r="FH640" s="40"/>
      <c r="FI640" s="40"/>
      <c r="FJ640" s="40"/>
      <c r="FK640" s="40"/>
      <c r="FL640" s="40"/>
      <c r="FM640" s="40"/>
      <c r="FN640" s="40"/>
      <c r="FO640" s="40"/>
      <c r="FP640" s="40"/>
      <c r="FQ640" s="40"/>
      <c r="FR640" s="40"/>
      <c r="FS640" s="40"/>
      <c r="FT640" s="40"/>
      <c r="FU640" s="40"/>
      <c r="FV640" s="40"/>
      <c r="FW640" s="40"/>
      <c r="FX640" s="40"/>
      <c r="FY640" s="40"/>
      <c r="FZ640" s="40"/>
      <c r="GA640" s="40"/>
      <c r="GB640" s="40"/>
      <c r="GC640" s="40"/>
      <c r="GD640" s="40"/>
      <c r="GE640" s="40"/>
      <c r="GF640" s="40"/>
      <c r="GG640" s="40"/>
      <c r="GH640" s="40"/>
      <c r="GI640" s="40"/>
      <c r="GJ640" s="40"/>
      <c r="GK640" s="40"/>
      <c r="GL640" s="40"/>
      <c r="GM640" s="40"/>
      <c r="GN640" s="40"/>
      <c r="GO640" s="40"/>
      <c r="GP640" s="40"/>
      <c r="GQ640" s="40"/>
      <c r="GR640" s="40"/>
      <c r="GS640" s="40"/>
    </row>
    <row r="641" spans="1:201" x14ac:dyDescent="0.2">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c r="FL641" s="40"/>
      <c r="FM641" s="40"/>
      <c r="FN641" s="40"/>
      <c r="FO641" s="40"/>
      <c r="FP641" s="40"/>
      <c r="FQ641" s="40"/>
      <c r="FR641" s="40"/>
      <c r="FS641" s="40"/>
      <c r="FT641" s="40"/>
      <c r="FU641" s="40"/>
      <c r="FV641" s="40"/>
      <c r="FW641" s="40"/>
      <c r="FX641" s="40"/>
      <c r="FY641" s="40"/>
      <c r="FZ641" s="40"/>
      <c r="GA641" s="40"/>
      <c r="GB641" s="40"/>
      <c r="GC641" s="40"/>
      <c r="GD641" s="40"/>
      <c r="GE641" s="40"/>
      <c r="GF641" s="40"/>
      <c r="GG641" s="40"/>
      <c r="GH641" s="40"/>
      <c r="GI641" s="40"/>
      <c r="GJ641" s="40"/>
      <c r="GK641" s="40"/>
      <c r="GL641" s="40"/>
      <c r="GM641" s="40"/>
      <c r="GN641" s="40"/>
      <c r="GO641" s="40"/>
      <c r="GP641" s="40"/>
      <c r="GQ641" s="40"/>
      <c r="GR641" s="40"/>
      <c r="GS641" s="40"/>
    </row>
    <row r="642" spans="1:201" x14ac:dyDescent="0.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c r="FM642" s="40"/>
      <c r="FN642" s="40"/>
      <c r="FO642" s="40"/>
      <c r="FP642" s="40"/>
      <c r="FQ642" s="40"/>
      <c r="FR642" s="40"/>
      <c r="FS642" s="40"/>
      <c r="FT642" s="40"/>
      <c r="FU642" s="40"/>
      <c r="FV642" s="40"/>
      <c r="FW642" s="40"/>
      <c r="FX642" s="40"/>
      <c r="FY642" s="40"/>
      <c r="FZ642" s="40"/>
      <c r="GA642" s="40"/>
      <c r="GB642" s="40"/>
      <c r="GC642" s="40"/>
      <c r="GD642" s="40"/>
      <c r="GE642" s="40"/>
      <c r="GF642" s="40"/>
      <c r="GG642" s="40"/>
      <c r="GH642" s="40"/>
      <c r="GI642" s="40"/>
      <c r="GJ642" s="40"/>
      <c r="GK642" s="40"/>
      <c r="GL642" s="40"/>
      <c r="GM642" s="40"/>
      <c r="GN642" s="40"/>
      <c r="GO642" s="40"/>
      <c r="GP642" s="40"/>
      <c r="GQ642" s="40"/>
      <c r="GR642" s="40"/>
      <c r="GS642" s="40"/>
    </row>
    <row r="643" spans="1:201" x14ac:dyDescent="0.2">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c r="FM643" s="40"/>
      <c r="FN643" s="40"/>
      <c r="FO643" s="40"/>
      <c r="FP643" s="40"/>
      <c r="FQ643" s="40"/>
      <c r="FR643" s="40"/>
      <c r="FS643" s="40"/>
      <c r="FT643" s="40"/>
      <c r="FU643" s="40"/>
      <c r="FV643" s="40"/>
      <c r="FW643" s="40"/>
      <c r="FX643" s="40"/>
      <c r="FY643" s="40"/>
      <c r="FZ643" s="40"/>
      <c r="GA643" s="40"/>
      <c r="GB643" s="40"/>
      <c r="GC643" s="40"/>
      <c r="GD643" s="40"/>
      <c r="GE643" s="40"/>
      <c r="GF643" s="40"/>
      <c r="GG643" s="40"/>
      <c r="GH643" s="40"/>
      <c r="GI643" s="40"/>
      <c r="GJ643" s="40"/>
      <c r="GK643" s="40"/>
      <c r="GL643" s="40"/>
      <c r="GM643" s="40"/>
      <c r="GN643" s="40"/>
      <c r="GO643" s="40"/>
      <c r="GP643" s="40"/>
      <c r="GQ643" s="40"/>
      <c r="GR643" s="40"/>
      <c r="GS643" s="40"/>
    </row>
    <row r="644" spans="1:201" x14ac:dyDescent="0.2">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c r="FM644" s="40"/>
      <c r="FN644" s="40"/>
      <c r="FO644" s="40"/>
      <c r="FP644" s="40"/>
      <c r="FQ644" s="40"/>
      <c r="FR644" s="40"/>
      <c r="FS644" s="40"/>
      <c r="FT644" s="40"/>
      <c r="FU644" s="40"/>
      <c r="FV644" s="40"/>
      <c r="FW644" s="40"/>
      <c r="FX644" s="40"/>
      <c r="FY644" s="40"/>
      <c r="FZ644" s="40"/>
      <c r="GA644" s="40"/>
      <c r="GB644" s="40"/>
      <c r="GC644" s="40"/>
      <c r="GD644" s="40"/>
      <c r="GE644" s="40"/>
      <c r="GF644" s="40"/>
      <c r="GG644" s="40"/>
      <c r="GH644" s="40"/>
      <c r="GI644" s="40"/>
      <c r="GJ644" s="40"/>
      <c r="GK644" s="40"/>
      <c r="GL644" s="40"/>
      <c r="GM644" s="40"/>
      <c r="GN644" s="40"/>
      <c r="GO644" s="40"/>
      <c r="GP644" s="40"/>
      <c r="GQ644" s="40"/>
      <c r="GR644" s="40"/>
      <c r="GS644" s="40"/>
    </row>
    <row r="645" spans="1:201" x14ac:dyDescent="0.2">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c r="FM645" s="40"/>
      <c r="FN645" s="40"/>
      <c r="FO645" s="40"/>
      <c r="FP645" s="40"/>
      <c r="FQ645" s="40"/>
      <c r="FR645" s="40"/>
      <c r="FS645" s="40"/>
      <c r="FT645" s="40"/>
      <c r="FU645" s="40"/>
      <c r="FV645" s="40"/>
      <c r="FW645" s="40"/>
      <c r="FX645" s="40"/>
      <c r="FY645" s="40"/>
      <c r="FZ645" s="40"/>
      <c r="GA645" s="40"/>
      <c r="GB645" s="40"/>
      <c r="GC645" s="40"/>
      <c r="GD645" s="40"/>
      <c r="GE645" s="40"/>
      <c r="GF645" s="40"/>
      <c r="GG645" s="40"/>
      <c r="GH645" s="40"/>
      <c r="GI645" s="40"/>
      <c r="GJ645" s="40"/>
      <c r="GK645" s="40"/>
      <c r="GL645" s="40"/>
      <c r="GM645" s="40"/>
      <c r="GN645" s="40"/>
      <c r="GO645" s="40"/>
      <c r="GP645" s="40"/>
      <c r="GQ645" s="40"/>
      <c r="GR645" s="40"/>
      <c r="GS645" s="40"/>
    </row>
    <row r="646" spans="1:201" x14ac:dyDescent="0.2">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c r="FM646" s="40"/>
      <c r="FN646" s="40"/>
      <c r="FO646" s="40"/>
      <c r="FP646" s="40"/>
      <c r="FQ646" s="40"/>
      <c r="FR646" s="40"/>
      <c r="FS646" s="40"/>
      <c r="FT646" s="40"/>
      <c r="FU646" s="40"/>
      <c r="FV646" s="40"/>
      <c r="FW646" s="40"/>
      <c r="FX646" s="40"/>
      <c r="FY646" s="40"/>
      <c r="FZ646" s="40"/>
      <c r="GA646" s="40"/>
      <c r="GB646" s="40"/>
      <c r="GC646" s="40"/>
      <c r="GD646" s="40"/>
      <c r="GE646" s="40"/>
      <c r="GF646" s="40"/>
      <c r="GG646" s="40"/>
      <c r="GH646" s="40"/>
      <c r="GI646" s="40"/>
      <c r="GJ646" s="40"/>
      <c r="GK646" s="40"/>
      <c r="GL646" s="40"/>
      <c r="GM646" s="40"/>
      <c r="GN646" s="40"/>
      <c r="GO646" s="40"/>
      <c r="GP646" s="40"/>
      <c r="GQ646" s="40"/>
      <c r="GR646" s="40"/>
      <c r="GS646" s="40"/>
    </row>
    <row r="647" spans="1:201" x14ac:dyDescent="0.2">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c r="FM647" s="40"/>
      <c r="FN647" s="40"/>
      <c r="FO647" s="40"/>
      <c r="FP647" s="40"/>
      <c r="FQ647" s="40"/>
      <c r="FR647" s="40"/>
      <c r="FS647" s="40"/>
      <c r="FT647" s="40"/>
      <c r="FU647" s="40"/>
      <c r="FV647" s="40"/>
      <c r="FW647" s="40"/>
      <c r="FX647" s="40"/>
      <c r="FY647" s="40"/>
      <c r="FZ647" s="40"/>
      <c r="GA647" s="40"/>
      <c r="GB647" s="40"/>
      <c r="GC647" s="40"/>
      <c r="GD647" s="40"/>
      <c r="GE647" s="40"/>
      <c r="GF647" s="40"/>
      <c r="GG647" s="40"/>
      <c r="GH647" s="40"/>
      <c r="GI647" s="40"/>
      <c r="GJ647" s="40"/>
      <c r="GK647" s="40"/>
      <c r="GL647" s="40"/>
      <c r="GM647" s="40"/>
      <c r="GN647" s="40"/>
      <c r="GO647" s="40"/>
      <c r="GP647" s="40"/>
      <c r="GQ647" s="40"/>
      <c r="GR647" s="40"/>
      <c r="GS647" s="40"/>
    </row>
    <row r="648" spans="1:201" x14ac:dyDescent="0.2">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c r="FM648" s="40"/>
      <c r="FN648" s="40"/>
      <c r="FO648" s="40"/>
      <c r="FP648" s="40"/>
      <c r="FQ648" s="40"/>
      <c r="FR648" s="40"/>
      <c r="FS648" s="40"/>
      <c r="FT648" s="40"/>
      <c r="FU648" s="40"/>
      <c r="FV648" s="40"/>
      <c r="FW648" s="40"/>
      <c r="FX648" s="40"/>
      <c r="FY648" s="40"/>
      <c r="FZ648" s="40"/>
      <c r="GA648" s="40"/>
      <c r="GB648" s="40"/>
      <c r="GC648" s="40"/>
      <c r="GD648" s="40"/>
      <c r="GE648" s="40"/>
      <c r="GF648" s="40"/>
      <c r="GG648" s="40"/>
      <c r="GH648" s="40"/>
      <c r="GI648" s="40"/>
      <c r="GJ648" s="40"/>
      <c r="GK648" s="40"/>
      <c r="GL648" s="40"/>
      <c r="GM648" s="40"/>
      <c r="GN648" s="40"/>
      <c r="GO648" s="40"/>
      <c r="GP648" s="40"/>
      <c r="GQ648" s="40"/>
      <c r="GR648" s="40"/>
      <c r="GS648" s="40"/>
    </row>
    <row r="649" spans="1:201" x14ac:dyDescent="0.2">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c r="DI649" s="40"/>
      <c r="DJ649" s="40"/>
      <c r="DK649" s="40"/>
      <c r="DL649" s="40"/>
      <c r="DM649" s="40"/>
      <c r="DN649" s="40"/>
      <c r="DO649" s="40"/>
      <c r="DP649" s="40"/>
      <c r="DQ649" s="40"/>
      <c r="DR649" s="40"/>
      <c r="DS649" s="40"/>
      <c r="DT649" s="40"/>
      <c r="DU649" s="40"/>
      <c r="DV649" s="40"/>
      <c r="DW649" s="40"/>
      <c r="DX649" s="40"/>
      <c r="DY649" s="40"/>
      <c r="DZ649" s="40"/>
      <c r="EA649" s="40"/>
      <c r="EB649" s="40"/>
      <c r="EC649" s="40"/>
      <c r="ED649" s="40"/>
      <c r="EE649" s="40"/>
      <c r="EF649" s="40"/>
      <c r="EG649" s="40"/>
      <c r="EH649" s="40"/>
      <c r="EI649" s="40"/>
      <c r="EJ649" s="40"/>
      <c r="EK649" s="40"/>
      <c r="EL649" s="40"/>
      <c r="EM649" s="40"/>
      <c r="EN649" s="40"/>
      <c r="EO649" s="40"/>
      <c r="EP649" s="40"/>
      <c r="EQ649" s="40"/>
      <c r="ER649" s="40"/>
      <c r="ES649" s="40"/>
      <c r="ET649" s="40"/>
      <c r="EU649" s="40"/>
      <c r="EV649" s="40"/>
      <c r="EW649" s="40"/>
      <c r="EX649" s="40"/>
      <c r="EY649" s="40"/>
      <c r="EZ649" s="40"/>
      <c r="FA649" s="40"/>
      <c r="FB649" s="40"/>
      <c r="FC649" s="40"/>
      <c r="FD649" s="40"/>
      <c r="FE649" s="40"/>
      <c r="FF649" s="40"/>
      <c r="FG649" s="40"/>
      <c r="FH649" s="40"/>
      <c r="FI649" s="40"/>
      <c r="FJ649" s="40"/>
      <c r="FK649" s="40"/>
      <c r="FL649" s="40"/>
      <c r="FM649" s="40"/>
      <c r="FN649" s="40"/>
      <c r="FO649" s="40"/>
      <c r="FP649" s="40"/>
      <c r="FQ649" s="40"/>
      <c r="FR649" s="40"/>
      <c r="FS649" s="40"/>
      <c r="FT649" s="40"/>
      <c r="FU649" s="40"/>
      <c r="FV649" s="40"/>
      <c r="FW649" s="40"/>
      <c r="FX649" s="40"/>
      <c r="FY649" s="40"/>
      <c r="FZ649" s="40"/>
      <c r="GA649" s="40"/>
      <c r="GB649" s="40"/>
      <c r="GC649" s="40"/>
      <c r="GD649" s="40"/>
      <c r="GE649" s="40"/>
      <c r="GF649" s="40"/>
      <c r="GG649" s="40"/>
      <c r="GH649" s="40"/>
      <c r="GI649" s="40"/>
      <c r="GJ649" s="40"/>
      <c r="GK649" s="40"/>
      <c r="GL649" s="40"/>
      <c r="GM649" s="40"/>
      <c r="GN649" s="40"/>
      <c r="GO649" s="40"/>
      <c r="GP649" s="40"/>
      <c r="GQ649" s="40"/>
      <c r="GR649" s="40"/>
      <c r="GS649" s="40"/>
    </row>
    <row r="650" spans="1:201" x14ac:dyDescent="0.2">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c r="FM650" s="40"/>
      <c r="FN650" s="40"/>
      <c r="FO650" s="40"/>
      <c r="FP650" s="40"/>
      <c r="FQ650" s="40"/>
      <c r="FR650" s="40"/>
      <c r="FS650" s="40"/>
      <c r="FT650" s="40"/>
      <c r="FU650" s="40"/>
      <c r="FV650" s="40"/>
      <c r="FW650" s="40"/>
      <c r="FX650" s="40"/>
      <c r="FY650" s="40"/>
      <c r="FZ650" s="40"/>
      <c r="GA650" s="40"/>
      <c r="GB650" s="40"/>
      <c r="GC650" s="40"/>
      <c r="GD650" s="40"/>
      <c r="GE650" s="40"/>
      <c r="GF650" s="40"/>
      <c r="GG650" s="40"/>
      <c r="GH650" s="40"/>
      <c r="GI650" s="40"/>
      <c r="GJ650" s="40"/>
      <c r="GK650" s="40"/>
      <c r="GL650" s="40"/>
      <c r="GM650" s="40"/>
      <c r="GN650" s="40"/>
      <c r="GO650" s="40"/>
      <c r="GP650" s="40"/>
      <c r="GQ650" s="40"/>
      <c r="GR650" s="40"/>
      <c r="GS650" s="40"/>
    </row>
    <row r="651" spans="1:201" x14ac:dyDescent="0.2">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c r="FM651" s="40"/>
      <c r="FN651" s="40"/>
      <c r="FO651" s="40"/>
      <c r="FP651" s="40"/>
      <c r="FQ651" s="40"/>
      <c r="FR651" s="40"/>
      <c r="FS651" s="40"/>
      <c r="FT651" s="40"/>
      <c r="FU651" s="40"/>
      <c r="FV651" s="40"/>
      <c r="FW651" s="40"/>
      <c r="FX651" s="40"/>
      <c r="FY651" s="40"/>
      <c r="FZ651" s="40"/>
      <c r="GA651" s="40"/>
      <c r="GB651" s="40"/>
      <c r="GC651" s="40"/>
      <c r="GD651" s="40"/>
      <c r="GE651" s="40"/>
      <c r="GF651" s="40"/>
      <c r="GG651" s="40"/>
      <c r="GH651" s="40"/>
      <c r="GI651" s="40"/>
      <c r="GJ651" s="40"/>
      <c r="GK651" s="40"/>
      <c r="GL651" s="40"/>
      <c r="GM651" s="40"/>
      <c r="GN651" s="40"/>
      <c r="GO651" s="40"/>
      <c r="GP651" s="40"/>
      <c r="GQ651" s="40"/>
      <c r="GR651" s="40"/>
      <c r="GS651" s="40"/>
    </row>
    <row r="652" spans="1:20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c r="FM652" s="40"/>
      <c r="FN652" s="40"/>
      <c r="FO652" s="40"/>
      <c r="FP652" s="40"/>
      <c r="FQ652" s="40"/>
      <c r="FR652" s="40"/>
      <c r="FS652" s="40"/>
      <c r="FT652" s="40"/>
      <c r="FU652" s="40"/>
      <c r="FV652" s="40"/>
      <c r="FW652" s="40"/>
      <c r="FX652" s="40"/>
      <c r="FY652" s="40"/>
      <c r="FZ652" s="40"/>
      <c r="GA652" s="40"/>
      <c r="GB652" s="40"/>
      <c r="GC652" s="40"/>
      <c r="GD652" s="40"/>
      <c r="GE652" s="40"/>
      <c r="GF652" s="40"/>
      <c r="GG652" s="40"/>
      <c r="GH652" s="40"/>
      <c r="GI652" s="40"/>
      <c r="GJ652" s="40"/>
      <c r="GK652" s="40"/>
      <c r="GL652" s="40"/>
      <c r="GM652" s="40"/>
      <c r="GN652" s="40"/>
      <c r="GO652" s="40"/>
      <c r="GP652" s="40"/>
      <c r="GQ652" s="40"/>
      <c r="GR652" s="40"/>
      <c r="GS652" s="40"/>
    </row>
    <row r="653" spans="1:201" x14ac:dyDescent="0.2">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c r="FM653" s="40"/>
      <c r="FN653" s="40"/>
      <c r="FO653" s="40"/>
      <c r="FP653" s="40"/>
      <c r="FQ653" s="40"/>
      <c r="FR653" s="40"/>
      <c r="FS653" s="40"/>
      <c r="FT653" s="40"/>
      <c r="FU653" s="40"/>
      <c r="FV653" s="40"/>
      <c r="FW653" s="40"/>
      <c r="FX653" s="40"/>
      <c r="FY653" s="40"/>
      <c r="FZ653" s="40"/>
      <c r="GA653" s="40"/>
      <c r="GB653" s="40"/>
      <c r="GC653" s="40"/>
      <c r="GD653" s="40"/>
      <c r="GE653" s="40"/>
      <c r="GF653" s="40"/>
      <c r="GG653" s="40"/>
      <c r="GH653" s="40"/>
      <c r="GI653" s="40"/>
      <c r="GJ653" s="40"/>
      <c r="GK653" s="40"/>
      <c r="GL653" s="40"/>
      <c r="GM653" s="40"/>
      <c r="GN653" s="40"/>
      <c r="GO653" s="40"/>
      <c r="GP653" s="40"/>
      <c r="GQ653" s="40"/>
      <c r="GR653" s="40"/>
      <c r="GS653" s="40"/>
    </row>
    <row r="654" spans="1:201" x14ac:dyDescent="0.2">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c r="FM654" s="40"/>
      <c r="FN654" s="40"/>
      <c r="FO654" s="40"/>
      <c r="FP654" s="40"/>
      <c r="FQ654" s="40"/>
      <c r="FR654" s="40"/>
      <c r="FS654" s="40"/>
      <c r="FT654" s="40"/>
      <c r="FU654" s="40"/>
      <c r="FV654" s="40"/>
      <c r="FW654" s="40"/>
      <c r="FX654" s="40"/>
      <c r="FY654" s="40"/>
      <c r="FZ654" s="40"/>
      <c r="GA654" s="40"/>
      <c r="GB654" s="40"/>
      <c r="GC654" s="40"/>
      <c r="GD654" s="40"/>
      <c r="GE654" s="40"/>
      <c r="GF654" s="40"/>
      <c r="GG654" s="40"/>
      <c r="GH654" s="40"/>
      <c r="GI654" s="40"/>
      <c r="GJ654" s="40"/>
      <c r="GK654" s="40"/>
      <c r="GL654" s="40"/>
      <c r="GM654" s="40"/>
      <c r="GN654" s="40"/>
      <c r="GO654" s="40"/>
      <c r="GP654" s="40"/>
      <c r="GQ654" s="40"/>
      <c r="GR654" s="40"/>
      <c r="GS654" s="40"/>
    </row>
    <row r="655" spans="1:201" x14ac:dyDescent="0.2">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c r="FM655" s="40"/>
      <c r="FN655" s="40"/>
      <c r="FO655" s="40"/>
      <c r="FP655" s="40"/>
      <c r="FQ655" s="40"/>
      <c r="FR655" s="40"/>
      <c r="FS655" s="40"/>
      <c r="FT655" s="40"/>
      <c r="FU655" s="40"/>
      <c r="FV655" s="40"/>
      <c r="FW655" s="40"/>
      <c r="FX655" s="40"/>
      <c r="FY655" s="40"/>
      <c r="FZ655" s="40"/>
      <c r="GA655" s="40"/>
      <c r="GB655" s="40"/>
      <c r="GC655" s="40"/>
      <c r="GD655" s="40"/>
      <c r="GE655" s="40"/>
      <c r="GF655" s="40"/>
      <c r="GG655" s="40"/>
      <c r="GH655" s="40"/>
      <c r="GI655" s="40"/>
      <c r="GJ655" s="40"/>
      <c r="GK655" s="40"/>
      <c r="GL655" s="40"/>
      <c r="GM655" s="40"/>
      <c r="GN655" s="40"/>
      <c r="GO655" s="40"/>
      <c r="GP655" s="40"/>
      <c r="GQ655" s="40"/>
      <c r="GR655" s="40"/>
      <c r="GS655" s="40"/>
    </row>
    <row r="656" spans="1:201" x14ac:dyDescent="0.2">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c r="FM656" s="40"/>
      <c r="FN656" s="40"/>
      <c r="FO656" s="40"/>
      <c r="FP656" s="40"/>
      <c r="FQ656" s="40"/>
      <c r="FR656" s="40"/>
      <c r="FS656" s="40"/>
      <c r="FT656" s="40"/>
      <c r="FU656" s="40"/>
      <c r="FV656" s="40"/>
      <c r="FW656" s="40"/>
      <c r="FX656" s="40"/>
      <c r="FY656" s="40"/>
      <c r="FZ656" s="40"/>
      <c r="GA656" s="40"/>
      <c r="GB656" s="40"/>
      <c r="GC656" s="40"/>
      <c r="GD656" s="40"/>
      <c r="GE656" s="40"/>
      <c r="GF656" s="40"/>
      <c r="GG656" s="40"/>
      <c r="GH656" s="40"/>
      <c r="GI656" s="40"/>
      <c r="GJ656" s="40"/>
      <c r="GK656" s="40"/>
      <c r="GL656" s="40"/>
      <c r="GM656" s="40"/>
      <c r="GN656" s="40"/>
      <c r="GO656" s="40"/>
      <c r="GP656" s="40"/>
      <c r="GQ656" s="40"/>
      <c r="GR656" s="40"/>
      <c r="GS656" s="40"/>
    </row>
    <row r="657" spans="1:201" x14ac:dyDescent="0.2">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c r="FM657" s="40"/>
      <c r="FN657" s="40"/>
      <c r="FO657" s="40"/>
      <c r="FP657" s="40"/>
      <c r="FQ657" s="40"/>
      <c r="FR657" s="40"/>
      <c r="FS657" s="40"/>
      <c r="FT657" s="40"/>
      <c r="FU657" s="40"/>
      <c r="FV657" s="40"/>
      <c r="FW657" s="40"/>
      <c r="FX657" s="40"/>
      <c r="FY657" s="40"/>
      <c r="FZ657" s="40"/>
      <c r="GA657" s="40"/>
      <c r="GB657" s="40"/>
      <c r="GC657" s="40"/>
      <c r="GD657" s="40"/>
      <c r="GE657" s="40"/>
      <c r="GF657" s="40"/>
      <c r="GG657" s="40"/>
      <c r="GH657" s="40"/>
      <c r="GI657" s="40"/>
      <c r="GJ657" s="40"/>
      <c r="GK657" s="40"/>
      <c r="GL657" s="40"/>
      <c r="GM657" s="40"/>
      <c r="GN657" s="40"/>
      <c r="GO657" s="40"/>
      <c r="GP657" s="40"/>
      <c r="GQ657" s="40"/>
      <c r="GR657" s="40"/>
      <c r="GS657" s="40"/>
    </row>
    <row r="658" spans="1:201" x14ac:dyDescent="0.2">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40"/>
      <c r="EC658" s="40"/>
      <c r="ED658" s="40"/>
      <c r="EE658" s="40"/>
      <c r="EF658" s="40"/>
      <c r="EG658" s="40"/>
      <c r="EH658" s="40"/>
      <c r="EI658" s="40"/>
      <c r="EJ658" s="40"/>
      <c r="EK658" s="40"/>
      <c r="EL658" s="40"/>
      <c r="EM658" s="40"/>
      <c r="EN658" s="40"/>
      <c r="EO658" s="40"/>
      <c r="EP658" s="40"/>
      <c r="EQ658" s="40"/>
      <c r="ER658" s="40"/>
      <c r="ES658" s="40"/>
      <c r="ET658" s="40"/>
      <c r="EU658" s="40"/>
      <c r="EV658" s="40"/>
      <c r="EW658" s="40"/>
      <c r="EX658" s="40"/>
      <c r="EY658" s="40"/>
      <c r="EZ658" s="40"/>
      <c r="FA658" s="40"/>
      <c r="FB658" s="40"/>
      <c r="FC658" s="40"/>
      <c r="FD658" s="40"/>
      <c r="FE658" s="40"/>
      <c r="FF658" s="40"/>
      <c r="FG658" s="40"/>
      <c r="FH658" s="40"/>
      <c r="FI658" s="40"/>
      <c r="FJ658" s="40"/>
      <c r="FK658" s="40"/>
      <c r="FL658" s="40"/>
      <c r="FM658" s="40"/>
      <c r="FN658" s="40"/>
      <c r="FO658" s="40"/>
      <c r="FP658" s="40"/>
      <c r="FQ658" s="40"/>
      <c r="FR658" s="40"/>
      <c r="FS658" s="40"/>
      <c r="FT658" s="40"/>
      <c r="FU658" s="40"/>
      <c r="FV658" s="40"/>
      <c r="FW658" s="40"/>
      <c r="FX658" s="40"/>
      <c r="FY658" s="40"/>
      <c r="FZ658" s="40"/>
      <c r="GA658" s="40"/>
      <c r="GB658" s="40"/>
      <c r="GC658" s="40"/>
      <c r="GD658" s="40"/>
      <c r="GE658" s="40"/>
      <c r="GF658" s="40"/>
      <c r="GG658" s="40"/>
      <c r="GH658" s="40"/>
      <c r="GI658" s="40"/>
      <c r="GJ658" s="40"/>
      <c r="GK658" s="40"/>
      <c r="GL658" s="40"/>
      <c r="GM658" s="40"/>
      <c r="GN658" s="40"/>
      <c r="GO658" s="40"/>
      <c r="GP658" s="40"/>
      <c r="GQ658" s="40"/>
      <c r="GR658" s="40"/>
      <c r="GS658" s="40"/>
    </row>
    <row r="659" spans="1:201" x14ac:dyDescent="0.2">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c r="FM659" s="40"/>
      <c r="FN659" s="40"/>
      <c r="FO659" s="40"/>
      <c r="FP659" s="40"/>
      <c r="FQ659" s="40"/>
      <c r="FR659" s="40"/>
      <c r="FS659" s="40"/>
      <c r="FT659" s="40"/>
      <c r="FU659" s="40"/>
      <c r="FV659" s="40"/>
      <c r="FW659" s="40"/>
      <c r="FX659" s="40"/>
      <c r="FY659" s="40"/>
      <c r="FZ659" s="40"/>
      <c r="GA659" s="40"/>
      <c r="GB659" s="40"/>
      <c r="GC659" s="40"/>
      <c r="GD659" s="40"/>
      <c r="GE659" s="40"/>
      <c r="GF659" s="40"/>
      <c r="GG659" s="40"/>
      <c r="GH659" s="40"/>
      <c r="GI659" s="40"/>
      <c r="GJ659" s="40"/>
      <c r="GK659" s="40"/>
      <c r="GL659" s="40"/>
      <c r="GM659" s="40"/>
      <c r="GN659" s="40"/>
      <c r="GO659" s="40"/>
      <c r="GP659" s="40"/>
      <c r="GQ659" s="40"/>
      <c r="GR659" s="40"/>
      <c r="GS659" s="40"/>
    </row>
    <row r="660" spans="1:201" x14ac:dyDescent="0.2">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c r="FM660" s="40"/>
      <c r="FN660" s="40"/>
      <c r="FO660" s="40"/>
      <c r="FP660" s="40"/>
      <c r="FQ660" s="40"/>
      <c r="FR660" s="40"/>
      <c r="FS660" s="40"/>
      <c r="FT660" s="40"/>
      <c r="FU660" s="40"/>
      <c r="FV660" s="40"/>
      <c r="FW660" s="40"/>
      <c r="FX660" s="40"/>
      <c r="FY660" s="40"/>
      <c r="FZ660" s="40"/>
      <c r="GA660" s="40"/>
      <c r="GB660" s="40"/>
      <c r="GC660" s="40"/>
      <c r="GD660" s="40"/>
      <c r="GE660" s="40"/>
      <c r="GF660" s="40"/>
      <c r="GG660" s="40"/>
      <c r="GH660" s="40"/>
      <c r="GI660" s="40"/>
      <c r="GJ660" s="40"/>
      <c r="GK660" s="40"/>
      <c r="GL660" s="40"/>
      <c r="GM660" s="40"/>
      <c r="GN660" s="40"/>
      <c r="GO660" s="40"/>
      <c r="GP660" s="40"/>
      <c r="GQ660" s="40"/>
      <c r="GR660" s="40"/>
      <c r="GS660" s="40"/>
    </row>
    <row r="661" spans="1:201" x14ac:dyDescent="0.2">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c r="FM661" s="40"/>
      <c r="FN661" s="40"/>
      <c r="FO661" s="40"/>
      <c r="FP661" s="40"/>
      <c r="FQ661" s="40"/>
      <c r="FR661" s="40"/>
      <c r="FS661" s="40"/>
      <c r="FT661" s="40"/>
      <c r="FU661" s="40"/>
      <c r="FV661" s="40"/>
      <c r="FW661" s="40"/>
      <c r="FX661" s="40"/>
      <c r="FY661" s="40"/>
      <c r="FZ661" s="40"/>
      <c r="GA661" s="40"/>
      <c r="GB661" s="40"/>
      <c r="GC661" s="40"/>
      <c r="GD661" s="40"/>
      <c r="GE661" s="40"/>
      <c r="GF661" s="40"/>
      <c r="GG661" s="40"/>
      <c r="GH661" s="40"/>
      <c r="GI661" s="40"/>
      <c r="GJ661" s="40"/>
      <c r="GK661" s="40"/>
      <c r="GL661" s="40"/>
      <c r="GM661" s="40"/>
      <c r="GN661" s="40"/>
      <c r="GO661" s="40"/>
      <c r="GP661" s="40"/>
      <c r="GQ661" s="40"/>
      <c r="GR661" s="40"/>
      <c r="GS661" s="40"/>
    </row>
    <row r="662" spans="1:201" x14ac:dyDescent="0.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40"/>
      <c r="EC662" s="40"/>
      <c r="ED662" s="40"/>
      <c r="EE662" s="40"/>
      <c r="EF662" s="40"/>
      <c r="EG662" s="40"/>
      <c r="EH662" s="40"/>
      <c r="EI662" s="40"/>
      <c r="EJ662" s="40"/>
      <c r="EK662" s="40"/>
      <c r="EL662" s="40"/>
      <c r="EM662" s="40"/>
      <c r="EN662" s="40"/>
      <c r="EO662" s="40"/>
      <c r="EP662" s="40"/>
      <c r="EQ662" s="40"/>
      <c r="ER662" s="40"/>
      <c r="ES662" s="40"/>
      <c r="ET662" s="40"/>
      <c r="EU662" s="40"/>
      <c r="EV662" s="40"/>
      <c r="EW662" s="40"/>
      <c r="EX662" s="40"/>
      <c r="EY662" s="40"/>
      <c r="EZ662" s="40"/>
      <c r="FA662" s="40"/>
      <c r="FB662" s="40"/>
      <c r="FC662" s="40"/>
      <c r="FD662" s="40"/>
      <c r="FE662" s="40"/>
      <c r="FF662" s="40"/>
      <c r="FG662" s="40"/>
      <c r="FH662" s="40"/>
      <c r="FI662" s="40"/>
      <c r="FJ662" s="40"/>
      <c r="FK662" s="40"/>
      <c r="FL662" s="40"/>
      <c r="FM662" s="40"/>
      <c r="FN662" s="40"/>
      <c r="FO662" s="40"/>
      <c r="FP662" s="40"/>
      <c r="FQ662" s="40"/>
      <c r="FR662" s="40"/>
      <c r="FS662" s="40"/>
      <c r="FT662" s="40"/>
      <c r="FU662" s="40"/>
      <c r="FV662" s="40"/>
      <c r="FW662" s="40"/>
      <c r="FX662" s="40"/>
      <c r="FY662" s="40"/>
      <c r="FZ662" s="40"/>
      <c r="GA662" s="40"/>
      <c r="GB662" s="40"/>
      <c r="GC662" s="40"/>
      <c r="GD662" s="40"/>
      <c r="GE662" s="40"/>
      <c r="GF662" s="40"/>
      <c r="GG662" s="40"/>
      <c r="GH662" s="40"/>
      <c r="GI662" s="40"/>
      <c r="GJ662" s="40"/>
      <c r="GK662" s="40"/>
      <c r="GL662" s="40"/>
      <c r="GM662" s="40"/>
      <c r="GN662" s="40"/>
      <c r="GO662" s="40"/>
      <c r="GP662" s="40"/>
      <c r="GQ662" s="40"/>
      <c r="GR662" s="40"/>
      <c r="GS662" s="40"/>
    </row>
    <row r="663" spans="1:201" x14ac:dyDescent="0.2">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c r="FM663" s="40"/>
      <c r="FN663" s="40"/>
      <c r="FO663" s="40"/>
      <c r="FP663" s="40"/>
      <c r="FQ663" s="40"/>
      <c r="FR663" s="40"/>
      <c r="FS663" s="40"/>
      <c r="FT663" s="40"/>
      <c r="FU663" s="40"/>
      <c r="FV663" s="40"/>
      <c r="FW663" s="40"/>
      <c r="FX663" s="40"/>
      <c r="FY663" s="40"/>
      <c r="FZ663" s="40"/>
      <c r="GA663" s="40"/>
      <c r="GB663" s="40"/>
      <c r="GC663" s="40"/>
      <c r="GD663" s="40"/>
      <c r="GE663" s="40"/>
      <c r="GF663" s="40"/>
      <c r="GG663" s="40"/>
      <c r="GH663" s="40"/>
      <c r="GI663" s="40"/>
      <c r="GJ663" s="40"/>
      <c r="GK663" s="40"/>
      <c r="GL663" s="40"/>
      <c r="GM663" s="40"/>
      <c r="GN663" s="40"/>
      <c r="GO663" s="40"/>
      <c r="GP663" s="40"/>
      <c r="GQ663" s="40"/>
      <c r="GR663" s="40"/>
      <c r="GS663" s="40"/>
    </row>
    <row r="664" spans="1:201" x14ac:dyDescent="0.2">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c r="FM664" s="40"/>
      <c r="FN664" s="40"/>
      <c r="FO664" s="40"/>
      <c r="FP664" s="40"/>
      <c r="FQ664" s="40"/>
      <c r="FR664" s="40"/>
      <c r="FS664" s="40"/>
      <c r="FT664" s="40"/>
      <c r="FU664" s="40"/>
      <c r="FV664" s="40"/>
      <c r="FW664" s="40"/>
      <c r="FX664" s="40"/>
      <c r="FY664" s="40"/>
      <c r="FZ664" s="40"/>
      <c r="GA664" s="40"/>
      <c r="GB664" s="40"/>
      <c r="GC664" s="40"/>
      <c r="GD664" s="40"/>
      <c r="GE664" s="40"/>
      <c r="GF664" s="40"/>
      <c r="GG664" s="40"/>
      <c r="GH664" s="40"/>
      <c r="GI664" s="40"/>
      <c r="GJ664" s="40"/>
      <c r="GK664" s="40"/>
      <c r="GL664" s="40"/>
      <c r="GM664" s="40"/>
      <c r="GN664" s="40"/>
      <c r="GO664" s="40"/>
      <c r="GP664" s="40"/>
      <c r="GQ664" s="40"/>
      <c r="GR664" s="40"/>
      <c r="GS664" s="40"/>
    </row>
    <row r="665" spans="1:201" x14ac:dyDescent="0.2">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c r="FM665" s="40"/>
      <c r="FN665" s="40"/>
      <c r="FO665" s="40"/>
      <c r="FP665" s="40"/>
      <c r="FQ665" s="40"/>
      <c r="FR665" s="40"/>
      <c r="FS665" s="40"/>
      <c r="FT665" s="40"/>
      <c r="FU665" s="40"/>
      <c r="FV665" s="40"/>
      <c r="FW665" s="40"/>
      <c r="FX665" s="40"/>
      <c r="FY665" s="40"/>
      <c r="FZ665" s="40"/>
      <c r="GA665" s="40"/>
      <c r="GB665" s="40"/>
      <c r="GC665" s="40"/>
      <c r="GD665" s="40"/>
      <c r="GE665" s="40"/>
      <c r="GF665" s="40"/>
      <c r="GG665" s="40"/>
      <c r="GH665" s="40"/>
      <c r="GI665" s="40"/>
      <c r="GJ665" s="40"/>
      <c r="GK665" s="40"/>
      <c r="GL665" s="40"/>
      <c r="GM665" s="40"/>
      <c r="GN665" s="40"/>
      <c r="GO665" s="40"/>
      <c r="GP665" s="40"/>
      <c r="GQ665" s="40"/>
      <c r="GR665" s="40"/>
      <c r="GS665" s="40"/>
    </row>
    <row r="666" spans="1:201" x14ac:dyDescent="0.2">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c r="FM666" s="40"/>
      <c r="FN666" s="40"/>
      <c r="FO666" s="40"/>
      <c r="FP666" s="40"/>
      <c r="FQ666" s="40"/>
      <c r="FR666" s="40"/>
      <c r="FS666" s="40"/>
      <c r="FT666" s="40"/>
      <c r="FU666" s="40"/>
      <c r="FV666" s="40"/>
      <c r="FW666" s="40"/>
      <c r="FX666" s="40"/>
      <c r="FY666" s="40"/>
      <c r="FZ666" s="40"/>
      <c r="GA666" s="40"/>
      <c r="GB666" s="40"/>
      <c r="GC666" s="40"/>
      <c r="GD666" s="40"/>
      <c r="GE666" s="40"/>
      <c r="GF666" s="40"/>
      <c r="GG666" s="40"/>
      <c r="GH666" s="40"/>
      <c r="GI666" s="40"/>
      <c r="GJ666" s="40"/>
      <c r="GK666" s="40"/>
      <c r="GL666" s="40"/>
      <c r="GM666" s="40"/>
      <c r="GN666" s="40"/>
      <c r="GO666" s="40"/>
      <c r="GP666" s="40"/>
      <c r="GQ666" s="40"/>
      <c r="GR666" s="40"/>
      <c r="GS666" s="40"/>
    </row>
    <row r="667" spans="1:201" x14ac:dyDescent="0.2">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c r="FM667" s="40"/>
      <c r="FN667" s="40"/>
      <c r="FO667" s="40"/>
      <c r="FP667" s="40"/>
      <c r="FQ667" s="40"/>
      <c r="FR667" s="40"/>
      <c r="FS667" s="40"/>
      <c r="FT667" s="40"/>
      <c r="FU667" s="40"/>
      <c r="FV667" s="40"/>
      <c r="FW667" s="40"/>
      <c r="FX667" s="40"/>
      <c r="FY667" s="40"/>
      <c r="FZ667" s="40"/>
      <c r="GA667" s="40"/>
      <c r="GB667" s="40"/>
      <c r="GC667" s="40"/>
      <c r="GD667" s="40"/>
      <c r="GE667" s="40"/>
      <c r="GF667" s="40"/>
      <c r="GG667" s="40"/>
      <c r="GH667" s="40"/>
      <c r="GI667" s="40"/>
      <c r="GJ667" s="40"/>
      <c r="GK667" s="40"/>
      <c r="GL667" s="40"/>
      <c r="GM667" s="40"/>
      <c r="GN667" s="40"/>
      <c r="GO667" s="40"/>
      <c r="GP667" s="40"/>
      <c r="GQ667" s="40"/>
      <c r="GR667" s="40"/>
      <c r="GS667" s="40"/>
    </row>
    <row r="668" spans="1:201" x14ac:dyDescent="0.2">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c r="FM668" s="40"/>
      <c r="FN668" s="40"/>
      <c r="FO668" s="40"/>
      <c r="FP668" s="40"/>
      <c r="FQ668" s="40"/>
      <c r="FR668" s="40"/>
      <c r="FS668" s="40"/>
      <c r="FT668" s="40"/>
      <c r="FU668" s="40"/>
      <c r="FV668" s="40"/>
      <c r="FW668" s="40"/>
      <c r="FX668" s="40"/>
      <c r="FY668" s="40"/>
      <c r="FZ668" s="40"/>
      <c r="GA668" s="40"/>
      <c r="GB668" s="40"/>
      <c r="GC668" s="40"/>
      <c r="GD668" s="40"/>
      <c r="GE668" s="40"/>
      <c r="GF668" s="40"/>
      <c r="GG668" s="40"/>
      <c r="GH668" s="40"/>
      <c r="GI668" s="40"/>
      <c r="GJ668" s="40"/>
      <c r="GK668" s="40"/>
      <c r="GL668" s="40"/>
      <c r="GM668" s="40"/>
      <c r="GN668" s="40"/>
      <c r="GO668" s="40"/>
      <c r="GP668" s="40"/>
      <c r="GQ668" s="40"/>
      <c r="GR668" s="40"/>
      <c r="GS668" s="40"/>
    </row>
    <row r="669" spans="1:201" x14ac:dyDescent="0.2">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c r="FM669" s="40"/>
      <c r="FN669" s="40"/>
      <c r="FO669" s="40"/>
      <c r="FP669" s="40"/>
      <c r="FQ669" s="40"/>
      <c r="FR669" s="40"/>
      <c r="FS669" s="40"/>
      <c r="FT669" s="40"/>
      <c r="FU669" s="40"/>
      <c r="FV669" s="40"/>
      <c r="FW669" s="40"/>
      <c r="FX669" s="40"/>
      <c r="FY669" s="40"/>
      <c r="FZ669" s="40"/>
      <c r="GA669" s="40"/>
      <c r="GB669" s="40"/>
      <c r="GC669" s="40"/>
      <c r="GD669" s="40"/>
      <c r="GE669" s="40"/>
      <c r="GF669" s="40"/>
      <c r="GG669" s="40"/>
      <c r="GH669" s="40"/>
      <c r="GI669" s="40"/>
      <c r="GJ669" s="40"/>
      <c r="GK669" s="40"/>
      <c r="GL669" s="40"/>
      <c r="GM669" s="40"/>
      <c r="GN669" s="40"/>
      <c r="GO669" s="40"/>
      <c r="GP669" s="40"/>
      <c r="GQ669" s="40"/>
      <c r="GR669" s="40"/>
      <c r="GS669" s="40"/>
    </row>
    <row r="670" spans="1:201" x14ac:dyDescent="0.2">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c r="FM670" s="40"/>
      <c r="FN670" s="40"/>
      <c r="FO670" s="40"/>
      <c r="FP670" s="40"/>
      <c r="FQ670" s="40"/>
      <c r="FR670" s="40"/>
      <c r="FS670" s="40"/>
      <c r="FT670" s="40"/>
      <c r="FU670" s="40"/>
      <c r="FV670" s="40"/>
      <c r="FW670" s="40"/>
      <c r="FX670" s="40"/>
      <c r="FY670" s="40"/>
      <c r="FZ670" s="40"/>
      <c r="GA670" s="40"/>
      <c r="GB670" s="40"/>
      <c r="GC670" s="40"/>
      <c r="GD670" s="40"/>
      <c r="GE670" s="40"/>
      <c r="GF670" s="40"/>
      <c r="GG670" s="40"/>
      <c r="GH670" s="40"/>
      <c r="GI670" s="40"/>
      <c r="GJ670" s="40"/>
      <c r="GK670" s="40"/>
      <c r="GL670" s="40"/>
      <c r="GM670" s="40"/>
      <c r="GN670" s="40"/>
      <c r="GO670" s="40"/>
      <c r="GP670" s="40"/>
      <c r="GQ670" s="40"/>
      <c r="GR670" s="40"/>
      <c r="GS670" s="40"/>
    </row>
    <row r="671" spans="1:201" x14ac:dyDescent="0.2">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c r="FM671" s="40"/>
      <c r="FN671" s="40"/>
      <c r="FO671" s="40"/>
      <c r="FP671" s="40"/>
      <c r="FQ671" s="40"/>
      <c r="FR671" s="40"/>
      <c r="FS671" s="40"/>
      <c r="FT671" s="40"/>
      <c r="FU671" s="40"/>
      <c r="FV671" s="40"/>
      <c r="FW671" s="40"/>
      <c r="FX671" s="40"/>
      <c r="FY671" s="40"/>
      <c r="FZ671" s="40"/>
      <c r="GA671" s="40"/>
      <c r="GB671" s="40"/>
      <c r="GC671" s="40"/>
      <c r="GD671" s="40"/>
      <c r="GE671" s="40"/>
      <c r="GF671" s="40"/>
      <c r="GG671" s="40"/>
      <c r="GH671" s="40"/>
      <c r="GI671" s="40"/>
      <c r="GJ671" s="40"/>
      <c r="GK671" s="40"/>
      <c r="GL671" s="40"/>
      <c r="GM671" s="40"/>
      <c r="GN671" s="40"/>
      <c r="GO671" s="40"/>
      <c r="GP671" s="40"/>
      <c r="GQ671" s="40"/>
      <c r="GR671" s="40"/>
      <c r="GS671" s="40"/>
    </row>
    <row r="672" spans="1:201" x14ac:dyDescent="0.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c r="FM672" s="40"/>
      <c r="FN672" s="40"/>
      <c r="FO672" s="40"/>
      <c r="FP672" s="40"/>
      <c r="FQ672" s="40"/>
      <c r="FR672" s="40"/>
      <c r="FS672" s="40"/>
      <c r="FT672" s="40"/>
      <c r="FU672" s="40"/>
      <c r="FV672" s="40"/>
      <c r="FW672" s="40"/>
      <c r="FX672" s="40"/>
      <c r="FY672" s="40"/>
      <c r="FZ672" s="40"/>
      <c r="GA672" s="40"/>
      <c r="GB672" s="40"/>
      <c r="GC672" s="40"/>
      <c r="GD672" s="40"/>
      <c r="GE672" s="40"/>
      <c r="GF672" s="40"/>
      <c r="GG672" s="40"/>
      <c r="GH672" s="40"/>
      <c r="GI672" s="40"/>
      <c r="GJ672" s="40"/>
      <c r="GK672" s="40"/>
      <c r="GL672" s="40"/>
      <c r="GM672" s="40"/>
      <c r="GN672" s="40"/>
      <c r="GO672" s="40"/>
      <c r="GP672" s="40"/>
      <c r="GQ672" s="40"/>
      <c r="GR672" s="40"/>
      <c r="GS672" s="40"/>
    </row>
    <row r="673" spans="1:201" x14ac:dyDescent="0.2">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c r="FM673" s="40"/>
      <c r="FN673" s="40"/>
      <c r="FO673" s="40"/>
      <c r="FP673" s="40"/>
      <c r="FQ673" s="40"/>
      <c r="FR673" s="40"/>
      <c r="FS673" s="40"/>
      <c r="FT673" s="40"/>
      <c r="FU673" s="40"/>
      <c r="FV673" s="40"/>
      <c r="FW673" s="40"/>
      <c r="FX673" s="40"/>
      <c r="FY673" s="40"/>
      <c r="FZ673" s="40"/>
      <c r="GA673" s="40"/>
      <c r="GB673" s="40"/>
      <c r="GC673" s="40"/>
      <c r="GD673" s="40"/>
      <c r="GE673" s="40"/>
      <c r="GF673" s="40"/>
      <c r="GG673" s="40"/>
      <c r="GH673" s="40"/>
      <c r="GI673" s="40"/>
      <c r="GJ673" s="40"/>
      <c r="GK673" s="40"/>
      <c r="GL673" s="40"/>
      <c r="GM673" s="40"/>
      <c r="GN673" s="40"/>
      <c r="GO673" s="40"/>
      <c r="GP673" s="40"/>
      <c r="GQ673" s="40"/>
      <c r="GR673" s="40"/>
      <c r="GS673" s="40"/>
    </row>
    <row r="674" spans="1:201" x14ac:dyDescent="0.2">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c r="FM674" s="40"/>
      <c r="FN674" s="40"/>
      <c r="FO674" s="40"/>
      <c r="FP674" s="40"/>
      <c r="FQ674" s="40"/>
      <c r="FR674" s="40"/>
      <c r="FS674" s="40"/>
      <c r="FT674" s="40"/>
      <c r="FU674" s="40"/>
      <c r="FV674" s="40"/>
      <c r="FW674" s="40"/>
      <c r="FX674" s="40"/>
      <c r="FY674" s="40"/>
      <c r="FZ674" s="40"/>
      <c r="GA674" s="40"/>
      <c r="GB674" s="40"/>
      <c r="GC674" s="40"/>
      <c r="GD674" s="40"/>
      <c r="GE674" s="40"/>
      <c r="GF674" s="40"/>
      <c r="GG674" s="40"/>
      <c r="GH674" s="40"/>
      <c r="GI674" s="40"/>
      <c r="GJ674" s="40"/>
      <c r="GK674" s="40"/>
      <c r="GL674" s="40"/>
      <c r="GM674" s="40"/>
      <c r="GN674" s="40"/>
      <c r="GO674" s="40"/>
      <c r="GP674" s="40"/>
      <c r="GQ674" s="40"/>
      <c r="GR674" s="40"/>
      <c r="GS674" s="40"/>
    </row>
    <row r="675" spans="1:201" x14ac:dyDescent="0.2">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c r="FM675" s="40"/>
      <c r="FN675" s="40"/>
      <c r="FO675" s="40"/>
      <c r="FP675" s="40"/>
      <c r="FQ675" s="40"/>
      <c r="FR675" s="40"/>
      <c r="FS675" s="40"/>
      <c r="FT675" s="40"/>
      <c r="FU675" s="40"/>
      <c r="FV675" s="40"/>
      <c r="FW675" s="40"/>
      <c r="FX675" s="40"/>
      <c r="FY675" s="40"/>
      <c r="FZ675" s="40"/>
      <c r="GA675" s="40"/>
      <c r="GB675" s="40"/>
      <c r="GC675" s="40"/>
      <c r="GD675" s="40"/>
      <c r="GE675" s="40"/>
      <c r="GF675" s="40"/>
      <c r="GG675" s="40"/>
      <c r="GH675" s="40"/>
      <c r="GI675" s="40"/>
      <c r="GJ675" s="40"/>
      <c r="GK675" s="40"/>
      <c r="GL675" s="40"/>
      <c r="GM675" s="40"/>
      <c r="GN675" s="40"/>
      <c r="GO675" s="40"/>
      <c r="GP675" s="40"/>
      <c r="GQ675" s="40"/>
      <c r="GR675" s="40"/>
      <c r="GS675" s="40"/>
    </row>
    <row r="676" spans="1:201" x14ac:dyDescent="0.2">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c r="FM676" s="40"/>
      <c r="FN676" s="40"/>
      <c r="FO676" s="40"/>
      <c r="FP676" s="40"/>
      <c r="FQ676" s="40"/>
      <c r="FR676" s="40"/>
      <c r="FS676" s="40"/>
      <c r="FT676" s="40"/>
      <c r="FU676" s="40"/>
      <c r="FV676" s="40"/>
      <c r="FW676" s="40"/>
      <c r="FX676" s="40"/>
      <c r="FY676" s="40"/>
      <c r="FZ676" s="40"/>
      <c r="GA676" s="40"/>
      <c r="GB676" s="40"/>
      <c r="GC676" s="40"/>
      <c r="GD676" s="40"/>
      <c r="GE676" s="40"/>
      <c r="GF676" s="40"/>
      <c r="GG676" s="40"/>
      <c r="GH676" s="40"/>
      <c r="GI676" s="40"/>
      <c r="GJ676" s="40"/>
      <c r="GK676" s="40"/>
      <c r="GL676" s="40"/>
      <c r="GM676" s="40"/>
      <c r="GN676" s="40"/>
      <c r="GO676" s="40"/>
      <c r="GP676" s="40"/>
      <c r="GQ676" s="40"/>
      <c r="GR676" s="40"/>
      <c r="GS676" s="40"/>
    </row>
    <row r="677" spans="1:201" x14ac:dyDescent="0.2">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c r="FM677" s="40"/>
      <c r="FN677" s="40"/>
      <c r="FO677" s="40"/>
      <c r="FP677" s="40"/>
      <c r="FQ677" s="40"/>
      <c r="FR677" s="40"/>
      <c r="FS677" s="40"/>
      <c r="FT677" s="40"/>
      <c r="FU677" s="40"/>
      <c r="FV677" s="40"/>
      <c r="FW677" s="40"/>
      <c r="FX677" s="40"/>
      <c r="FY677" s="40"/>
      <c r="FZ677" s="40"/>
      <c r="GA677" s="40"/>
      <c r="GB677" s="40"/>
      <c r="GC677" s="40"/>
      <c r="GD677" s="40"/>
      <c r="GE677" s="40"/>
      <c r="GF677" s="40"/>
      <c r="GG677" s="40"/>
      <c r="GH677" s="40"/>
      <c r="GI677" s="40"/>
      <c r="GJ677" s="40"/>
      <c r="GK677" s="40"/>
      <c r="GL677" s="40"/>
      <c r="GM677" s="40"/>
      <c r="GN677" s="40"/>
      <c r="GO677" s="40"/>
      <c r="GP677" s="40"/>
      <c r="GQ677" s="40"/>
      <c r="GR677" s="40"/>
      <c r="GS677" s="40"/>
    </row>
    <row r="678" spans="1:201" x14ac:dyDescent="0.2">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c r="FM678" s="40"/>
      <c r="FN678" s="40"/>
      <c r="FO678" s="40"/>
      <c r="FP678" s="40"/>
      <c r="FQ678" s="40"/>
      <c r="FR678" s="40"/>
      <c r="FS678" s="40"/>
      <c r="FT678" s="40"/>
      <c r="FU678" s="40"/>
      <c r="FV678" s="40"/>
      <c r="FW678" s="40"/>
      <c r="FX678" s="40"/>
      <c r="FY678" s="40"/>
      <c r="FZ678" s="40"/>
      <c r="GA678" s="40"/>
      <c r="GB678" s="40"/>
      <c r="GC678" s="40"/>
      <c r="GD678" s="40"/>
      <c r="GE678" s="40"/>
      <c r="GF678" s="40"/>
      <c r="GG678" s="40"/>
      <c r="GH678" s="40"/>
      <c r="GI678" s="40"/>
      <c r="GJ678" s="40"/>
      <c r="GK678" s="40"/>
      <c r="GL678" s="40"/>
      <c r="GM678" s="40"/>
      <c r="GN678" s="40"/>
      <c r="GO678" s="40"/>
      <c r="GP678" s="40"/>
      <c r="GQ678" s="40"/>
      <c r="GR678" s="40"/>
      <c r="GS678" s="40"/>
    </row>
    <row r="679" spans="1:201" x14ac:dyDescent="0.2">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c r="FM679" s="40"/>
      <c r="FN679" s="40"/>
      <c r="FO679" s="40"/>
      <c r="FP679" s="40"/>
      <c r="FQ679" s="40"/>
      <c r="FR679" s="40"/>
      <c r="FS679" s="40"/>
      <c r="FT679" s="40"/>
      <c r="FU679" s="40"/>
      <c r="FV679" s="40"/>
      <c r="FW679" s="40"/>
      <c r="FX679" s="40"/>
      <c r="FY679" s="40"/>
      <c r="FZ679" s="40"/>
      <c r="GA679" s="40"/>
      <c r="GB679" s="40"/>
      <c r="GC679" s="40"/>
      <c r="GD679" s="40"/>
      <c r="GE679" s="40"/>
      <c r="GF679" s="40"/>
      <c r="GG679" s="40"/>
      <c r="GH679" s="40"/>
      <c r="GI679" s="40"/>
      <c r="GJ679" s="40"/>
      <c r="GK679" s="40"/>
      <c r="GL679" s="40"/>
      <c r="GM679" s="40"/>
      <c r="GN679" s="40"/>
      <c r="GO679" s="40"/>
      <c r="GP679" s="40"/>
      <c r="GQ679" s="40"/>
      <c r="GR679" s="40"/>
      <c r="GS679" s="40"/>
    </row>
    <row r="680" spans="1:201" x14ac:dyDescent="0.2">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c r="FM680" s="40"/>
      <c r="FN680" s="40"/>
      <c r="FO680" s="40"/>
      <c r="FP680" s="40"/>
      <c r="FQ680" s="40"/>
      <c r="FR680" s="40"/>
      <c r="FS680" s="40"/>
      <c r="FT680" s="40"/>
      <c r="FU680" s="40"/>
      <c r="FV680" s="40"/>
      <c r="FW680" s="40"/>
      <c r="FX680" s="40"/>
      <c r="FY680" s="40"/>
      <c r="FZ680" s="40"/>
      <c r="GA680" s="40"/>
      <c r="GB680" s="40"/>
      <c r="GC680" s="40"/>
      <c r="GD680" s="40"/>
      <c r="GE680" s="40"/>
      <c r="GF680" s="40"/>
      <c r="GG680" s="40"/>
      <c r="GH680" s="40"/>
      <c r="GI680" s="40"/>
      <c r="GJ680" s="40"/>
      <c r="GK680" s="40"/>
      <c r="GL680" s="40"/>
      <c r="GM680" s="40"/>
      <c r="GN680" s="40"/>
      <c r="GO680" s="40"/>
      <c r="GP680" s="40"/>
      <c r="GQ680" s="40"/>
      <c r="GR680" s="40"/>
      <c r="GS680" s="40"/>
    </row>
    <row r="681" spans="1:201" x14ac:dyDescent="0.2">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c r="FM681" s="40"/>
      <c r="FN681" s="40"/>
      <c r="FO681" s="40"/>
      <c r="FP681" s="40"/>
      <c r="FQ681" s="40"/>
      <c r="FR681" s="40"/>
      <c r="FS681" s="40"/>
      <c r="FT681" s="40"/>
      <c r="FU681" s="40"/>
      <c r="FV681" s="40"/>
      <c r="FW681" s="40"/>
      <c r="FX681" s="40"/>
      <c r="FY681" s="40"/>
      <c r="FZ681" s="40"/>
      <c r="GA681" s="40"/>
      <c r="GB681" s="40"/>
      <c r="GC681" s="40"/>
      <c r="GD681" s="40"/>
      <c r="GE681" s="40"/>
      <c r="GF681" s="40"/>
      <c r="GG681" s="40"/>
      <c r="GH681" s="40"/>
      <c r="GI681" s="40"/>
      <c r="GJ681" s="40"/>
      <c r="GK681" s="40"/>
      <c r="GL681" s="40"/>
      <c r="GM681" s="40"/>
      <c r="GN681" s="40"/>
      <c r="GO681" s="40"/>
      <c r="GP681" s="40"/>
      <c r="GQ681" s="40"/>
      <c r="GR681" s="40"/>
      <c r="GS681" s="40"/>
    </row>
    <row r="682" spans="1:201" x14ac:dyDescent="0.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c r="FM682" s="40"/>
      <c r="FN682" s="40"/>
      <c r="FO682" s="40"/>
      <c r="FP682" s="40"/>
      <c r="FQ682" s="40"/>
      <c r="FR682" s="40"/>
      <c r="FS682" s="40"/>
      <c r="FT682" s="40"/>
      <c r="FU682" s="40"/>
      <c r="FV682" s="40"/>
      <c r="FW682" s="40"/>
      <c r="FX682" s="40"/>
      <c r="FY682" s="40"/>
      <c r="FZ682" s="40"/>
      <c r="GA682" s="40"/>
      <c r="GB682" s="40"/>
      <c r="GC682" s="40"/>
      <c r="GD682" s="40"/>
      <c r="GE682" s="40"/>
      <c r="GF682" s="40"/>
      <c r="GG682" s="40"/>
      <c r="GH682" s="40"/>
      <c r="GI682" s="40"/>
      <c r="GJ682" s="40"/>
      <c r="GK682" s="40"/>
      <c r="GL682" s="40"/>
      <c r="GM682" s="40"/>
      <c r="GN682" s="40"/>
      <c r="GO682" s="40"/>
      <c r="GP682" s="40"/>
      <c r="GQ682" s="40"/>
      <c r="GR682" s="40"/>
      <c r="GS682" s="40"/>
    </row>
    <row r="683" spans="1:201" x14ac:dyDescent="0.2">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c r="FM683" s="40"/>
      <c r="FN683" s="40"/>
      <c r="FO683" s="40"/>
      <c r="FP683" s="40"/>
      <c r="FQ683" s="40"/>
      <c r="FR683" s="40"/>
      <c r="FS683" s="40"/>
      <c r="FT683" s="40"/>
      <c r="FU683" s="40"/>
      <c r="FV683" s="40"/>
      <c r="FW683" s="40"/>
      <c r="FX683" s="40"/>
      <c r="FY683" s="40"/>
      <c r="FZ683" s="40"/>
      <c r="GA683" s="40"/>
      <c r="GB683" s="40"/>
      <c r="GC683" s="40"/>
      <c r="GD683" s="40"/>
      <c r="GE683" s="40"/>
      <c r="GF683" s="40"/>
      <c r="GG683" s="40"/>
      <c r="GH683" s="40"/>
      <c r="GI683" s="40"/>
      <c r="GJ683" s="40"/>
      <c r="GK683" s="40"/>
      <c r="GL683" s="40"/>
      <c r="GM683" s="40"/>
      <c r="GN683" s="40"/>
      <c r="GO683" s="40"/>
      <c r="GP683" s="40"/>
      <c r="GQ683" s="40"/>
      <c r="GR683" s="40"/>
      <c r="GS683" s="40"/>
    </row>
    <row r="684" spans="1:201" x14ac:dyDescent="0.2">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c r="FM684" s="40"/>
      <c r="FN684" s="40"/>
      <c r="FO684" s="40"/>
      <c r="FP684" s="40"/>
      <c r="FQ684" s="40"/>
      <c r="FR684" s="40"/>
      <c r="FS684" s="40"/>
      <c r="FT684" s="40"/>
      <c r="FU684" s="40"/>
      <c r="FV684" s="40"/>
      <c r="FW684" s="40"/>
      <c r="FX684" s="40"/>
      <c r="FY684" s="40"/>
      <c r="FZ684" s="40"/>
      <c r="GA684" s="40"/>
      <c r="GB684" s="40"/>
      <c r="GC684" s="40"/>
      <c r="GD684" s="40"/>
      <c r="GE684" s="40"/>
      <c r="GF684" s="40"/>
      <c r="GG684" s="40"/>
      <c r="GH684" s="40"/>
      <c r="GI684" s="40"/>
      <c r="GJ684" s="40"/>
      <c r="GK684" s="40"/>
      <c r="GL684" s="40"/>
      <c r="GM684" s="40"/>
      <c r="GN684" s="40"/>
      <c r="GO684" s="40"/>
      <c r="GP684" s="40"/>
      <c r="GQ684" s="40"/>
      <c r="GR684" s="40"/>
      <c r="GS684" s="40"/>
    </row>
    <row r="685" spans="1:201" x14ac:dyDescent="0.2">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c r="FM685" s="40"/>
      <c r="FN685" s="40"/>
      <c r="FO685" s="40"/>
      <c r="FP685" s="40"/>
      <c r="FQ685" s="40"/>
      <c r="FR685" s="40"/>
      <c r="FS685" s="40"/>
      <c r="FT685" s="40"/>
      <c r="FU685" s="40"/>
      <c r="FV685" s="40"/>
      <c r="FW685" s="40"/>
      <c r="FX685" s="40"/>
      <c r="FY685" s="40"/>
      <c r="FZ685" s="40"/>
      <c r="GA685" s="40"/>
      <c r="GB685" s="40"/>
      <c r="GC685" s="40"/>
      <c r="GD685" s="40"/>
      <c r="GE685" s="40"/>
      <c r="GF685" s="40"/>
      <c r="GG685" s="40"/>
      <c r="GH685" s="40"/>
      <c r="GI685" s="40"/>
      <c r="GJ685" s="40"/>
      <c r="GK685" s="40"/>
      <c r="GL685" s="40"/>
      <c r="GM685" s="40"/>
      <c r="GN685" s="40"/>
      <c r="GO685" s="40"/>
      <c r="GP685" s="40"/>
      <c r="GQ685" s="40"/>
      <c r="GR685" s="40"/>
      <c r="GS685" s="40"/>
    </row>
    <row r="686" spans="1:201" x14ac:dyDescent="0.2">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c r="FM686" s="40"/>
      <c r="FN686" s="40"/>
      <c r="FO686" s="40"/>
      <c r="FP686" s="40"/>
      <c r="FQ686" s="40"/>
      <c r="FR686" s="40"/>
      <c r="FS686" s="40"/>
      <c r="FT686" s="40"/>
      <c r="FU686" s="40"/>
      <c r="FV686" s="40"/>
      <c r="FW686" s="40"/>
      <c r="FX686" s="40"/>
      <c r="FY686" s="40"/>
      <c r="FZ686" s="40"/>
      <c r="GA686" s="40"/>
      <c r="GB686" s="40"/>
      <c r="GC686" s="40"/>
      <c r="GD686" s="40"/>
      <c r="GE686" s="40"/>
      <c r="GF686" s="40"/>
      <c r="GG686" s="40"/>
      <c r="GH686" s="40"/>
      <c r="GI686" s="40"/>
      <c r="GJ686" s="40"/>
      <c r="GK686" s="40"/>
      <c r="GL686" s="40"/>
      <c r="GM686" s="40"/>
      <c r="GN686" s="40"/>
      <c r="GO686" s="40"/>
      <c r="GP686" s="40"/>
      <c r="GQ686" s="40"/>
      <c r="GR686" s="40"/>
      <c r="GS686" s="40"/>
    </row>
    <row r="687" spans="1:201" x14ac:dyDescent="0.2">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c r="FM687" s="40"/>
      <c r="FN687" s="40"/>
      <c r="FO687" s="40"/>
      <c r="FP687" s="40"/>
      <c r="FQ687" s="40"/>
      <c r="FR687" s="40"/>
      <c r="FS687" s="40"/>
      <c r="FT687" s="40"/>
      <c r="FU687" s="40"/>
      <c r="FV687" s="40"/>
      <c r="FW687" s="40"/>
      <c r="FX687" s="40"/>
      <c r="FY687" s="40"/>
      <c r="FZ687" s="40"/>
      <c r="GA687" s="40"/>
      <c r="GB687" s="40"/>
      <c r="GC687" s="40"/>
      <c r="GD687" s="40"/>
      <c r="GE687" s="40"/>
      <c r="GF687" s="40"/>
      <c r="GG687" s="40"/>
      <c r="GH687" s="40"/>
      <c r="GI687" s="40"/>
      <c r="GJ687" s="40"/>
      <c r="GK687" s="40"/>
      <c r="GL687" s="40"/>
      <c r="GM687" s="40"/>
      <c r="GN687" s="40"/>
      <c r="GO687" s="40"/>
      <c r="GP687" s="40"/>
      <c r="GQ687" s="40"/>
      <c r="GR687" s="40"/>
      <c r="GS687" s="40"/>
    </row>
    <row r="688" spans="1:201" x14ac:dyDescent="0.2">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c r="FM688" s="40"/>
      <c r="FN688" s="40"/>
      <c r="FO688" s="40"/>
      <c r="FP688" s="40"/>
      <c r="FQ688" s="40"/>
      <c r="FR688" s="40"/>
      <c r="FS688" s="40"/>
      <c r="FT688" s="40"/>
      <c r="FU688" s="40"/>
      <c r="FV688" s="40"/>
      <c r="FW688" s="40"/>
      <c r="FX688" s="40"/>
      <c r="FY688" s="40"/>
      <c r="FZ688" s="40"/>
      <c r="GA688" s="40"/>
      <c r="GB688" s="40"/>
      <c r="GC688" s="40"/>
      <c r="GD688" s="40"/>
      <c r="GE688" s="40"/>
      <c r="GF688" s="40"/>
      <c r="GG688" s="40"/>
      <c r="GH688" s="40"/>
      <c r="GI688" s="40"/>
      <c r="GJ688" s="40"/>
      <c r="GK688" s="40"/>
      <c r="GL688" s="40"/>
      <c r="GM688" s="40"/>
      <c r="GN688" s="40"/>
      <c r="GO688" s="40"/>
      <c r="GP688" s="40"/>
      <c r="GQ688" s="40"/>
      <c r="GR688" s="40"/>
      <c r="GS688" s="40"/>
    </row>
    <row r="689" spans="1:201" x14ac:dyDescent="0.2">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c r="FM689" s="40"/>
      <c r="FN689" s="40"/>
      <c r="FO689" s="40"/>
      <c r="FP689" s="40"/>
      <c r="FQ689" s="40"/>
      <c r="FR689" s="40"/>
      <c r="FS689" s="40"/>
      <c r="FT689" s="40"/>
      <c r="FU689" s="40"/>
      <c r="FV689" s="40"/>
      <c r="FW689" s="40"/>
      <c r="FX689" s="40"/>
      <c r="FY689" s="40"/>
      <c r="FZ689" s="40"/>
      <c r="GA689" s="40"/>
      <c r="GB689" s="40"/>
      <c r="GC689" s="40"/>
      <c r="GD689" s="40"/>
      <c r="GE689" s="40"/>
      <c r="GF689" s="40"/>
      <c r="GG689" s="40"/>
      <c r="GH689" s="40"/>
      <c r="GI689" s="40"/>
      <c r="GJ689" s="40"/>
      <c r="GK689" s="40"/>
      <c r="GL689" s="40"/>
      <c r="GM689" s="40"/>
      <c r="GN689" s="40"/>
      <c r="GO689" s="40"/>
      <c r="GP689" s="40"/>
      <c r="GQ689" s="40"/>
      <c r="GR689" s="40"/>
      <c r="GS689" s="40"/>
    </row>
    <row r="690" spans="1:201" x14ac:dyDescent="0.2">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c r="FM690" s="40"/>
      <c r="FN690" s="40"/>
      <c r="FO690" s="40"/>
      <c r="FP690" s="40"/>
      <c r="FQ690" s="40"/>
      <c r="FR690" s="40"/>
      <c r="FS690" s="40"/>
      <c r="FT690" s="40"/>
      <c r="FU690" s="40"/>
      <c r="FV690" s="40"/>
      <c r="FW690" s="40"/>
      <c r="FX690" s="40"/>
      <c r="FY690" s="40"/>
      <c r="FZ690" s="40"/>
      <c r="GA690" s="40"/>
      <c r="GB690" s="40"/>
      <c r="GC690" s="40"/>
      <c r="GD690" s="40"/>
      <c r="GE690" s="40"/>
      <c r="GF690" s="40"/>
      <c r="GG690" s="40"/>
      <c r="GH690" s="40"/>
      <c r="GI690" s="40"/>
      <c r="GJ690" s="40"/>
      <c r="GK690" s="40"/>
      <c r="GL690" s="40"/>
      <c r="GM690" s="40"/>
      <c r="GN690" s="40"/>
      <c r="GO690" s="40"/>
      <c r="GP690" s="40"/>
      <c r="GQ690" s="40"/>
      <c r="GR690" s="40"/>
      <c r="GS690" s="40"/>
    </row>
    <row r="691" spans="1:201" x14ac:dyDescent="0.2">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c r="FM691" s="40"/>
      <c r="FN691" s="40"/>
      <c r="FO691" s="40"/>
      <c r="FP691" s="40"/>
      <c r="FQ691" s="40"/>
      <c r="FR691" s="40"/>
      <c r="FS691" s="40"/>
      <c r="FT691" s="40"/>
      <c r="FU691" s="40"/>
      <c r="FV691" s="40"/>
      <c r="FW691" s="40"/>
      <c r="FX691" s="40"/>
      <c r="FY691" s="40"/>
      <c r="FZ691" s="40"/>
      <c r="GA691" s="40"/>
      <c r="GB691" s="40"/>
      <c r="GC691" s="40"/>
      <c r="GD691" s="40"/>
      <c r="GE691" s="40"/>
      <c r="GF691" s="40"/>
      <c r="GG691" s="40"/>
      <c r="GH691" s="40"/>
      <c r="GI691" s="40"/>
      <c r="GJ691" s="40"/>
      <c r="GK691" s="40"/>
      <c r="GL691" s="40"/>
      <c r="GM691" s="40"/>
      <c r="GN691" s="40"/>
      <c r="GO691" s="40"/>
      <c r="GP691" s="40"/>
      <c r="GQ691" s="40"/>
      <c r="GR691" s="40"/>
      <c r="GS691" s="40"/>
    </row>
    <row r="692" spans="1:201" x14ac:dyDescent="0.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c r="FM692" s="40"/>
      <c r="FN692" s="40"/>
      <c r="FO692" s="40"/>
      <c r="FP692" s="40"/>
      <c r="FQ692" s="40"/>
      <c r="FR692" s="40"/>
      <c r="FS692" s="40"/>
      <c r="FT692" s="40"/>
      <c r="FU692" s="40"/>
      <c r="FV692" s="40"/>
      <c r="FW692" s="40"/>
      <c r="FX692" s="40"/>
      <c r="FY692" s="40"/>
      <c r="FZ692" s="40"/>
      <c r="GA692" s="40"/>
      <c r="GB692" s="40"/>
      <c r="GC692" s="40"/>
      <c r="GD692" s="40"/>
      <c r="GE692" s="40"/>
      <c r="GF692" s="40"/>
      <c r="GG692" s="40"/>
      <c r="GH692" s="40"/>
      <c r="GI692" s="40"/>
      <c r="GJ692" s="40"/>
      <c r="GK692" s="40"/>
      <c r="GL692" s="40"/>
      <c r="GM692" s="40"/>
      <c r="GN692" s="40"/>
      <c r="GO692" s="40"/>
      <c r="GP692" s="40"/>
      <c r="GQ692" s="40"/>
      <c r="GR692" s="40"/>
      <c r="GS692" s="40"/>
    </row>
    <row r="693" spans="1:201" x14ac:dyDescent="0.2">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c r="FM693" s="40"/>
      <c r="FN693" s="40"/>
      <c r="FO693" s="40"/>
      <c r="FP693" s="40"/>
      <c r="FQ693" s="40"/>
      <c r="FR693" s="40"/>
      <c r="FS693" s="40"/>
      <c r="FT693" s="40"/>
      <c r="FU693" s="40"/>
      <c r="FV693" s="40"/>
      <c r="FW693" s="40"/>
      <c r="FX693" s="40"/>
      <c r="FY693" s="40"/>
      <c r="FZ693" s="40"/>
      <c r="GA693" s="40"/>
      <c r="GB693" s="40"/>
      <c r="GC693" s="40"/>
      <c r="GD693" s="40"/>
      <c r="GE693" s="40"/>
      <c r="GF693" s="40"/>
      <c r="GG693" s="40"/>
      <c r="GH693" s="40"/>
      <c r="GI693" s="40"/>
      <c r="GJ693" s="40"/>
      <c r="GK693" s="40"/>
      <c r="GL693" s="40"/>
      <c r="GM693" s="40"/>
      <c r="GN693" s="40"/>
      <c r="GO693" s="40"/>
      <c r="GP693" s="40"/>
      <c r="GQ693" s="40"/>
      <c r="GR693" s="40"/>
      <c r="GS693" s="40"/>
    </row>
    <row r="694" spans="1:201" x14ac:dyDescent="0.2">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c r="FM694" s="40"/>
      <c r="FN694" s="40"/>
      <c r="FO694" s="40"/>
      <c r="FP694" s="40"/>
      <c r="FQ694" s="40"/>
      <c r="FR694" s="40"/>
      <c r="FS694" s="40"/>
      <c r="FT694" s="40"/>
      <c r="FU694" s="40"/>
      <c r="FV694" s="40"/>
      <c r="FW694" s="40"/>
      <c r="FX694" s="40"/>
      <c r="FY694" s="40"/>
      <c r="FZ694" s="40"/>
      <c r="GA694" s="40"/>
      <c r="GB694" s="40"/>
      <c r="GC694" s="40"/>
      <c r="GD694" s="40"/>
      <c r="GE694" s="40"/>
      <c r="GF694" s="40"/>
      <c r="GG694" s="40"/>
      <c r="GH694" s="40"/>
      <c r="GI694" s="40"/>
      <c r="GJ694" s="40"/>
      <c r="GK694" s="40"/>
      <c r="GL694" s="40"/>
      <c r="GM694" s="40"/>
      <c r="GN694" s="40"/>
      <c r="GO694" s="40"/>
      <c r="GP694" s="40"/>
      <c r="GQ694" s="40"/>
      <c r="GR694" s="40"/>
      <c r="GS694" s="40"/>
    </row>
    <row r="695" spans="1:201" x14ac:dyDescent="0.2">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c r="FM695" s="40"/>
      <c r="FN695" s="40"/>
      <c r="FO695" s="40"/>
      <c r="FP695" s="40"/>
      <c r="FQ695" s="40"/>
      <c r="FR695" s="40"/>
      <c r="FS695" s="40"/>
      <c r="FT695" s="40"/>
      <c r="FU695" s="40"/>
      <c r="FV695" s="40"/>
      <c r="FW695" s="40"/>
      <c r="FX695" s="40"/>
      <c r="FY695" s="40"/>
      <c r="FZ695" s="40"/>
      <c r="GA695" s="40"/>
      <c r="GB695" s="40"/>
      <c r="GC695" s="40"/>
      <c r="GD695" s="40"/>
      <c r="GE695" s="40"/>
      <c r="GF695" s="40"/>
      <c r="GG695" s="40"/>
      <c r="GH695" s="40"/>
      <c r="GI695" s="40"/>
      <c r="GJ695" s="40"/>
      <c r="GK695" s="40"/>
      <c r="GL695" s="40"/>
      <c r="GM695" s="40"/>
      <c r="GN695" s="40"/>
      <c r="GO695" s="40"/>
      <c r="GP695" s="40"/>
      <c r="GQ695" s="40"/>
      <c r="GR695" s="40"/>
      <c r="GS695" s="40"/>
    </row>
    <row r="696" spans="1:201" x14ac:dyDescent="0.2">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c r="FM696" s="40"/>
      <c r="FN696" s="40"/>
      <c r="FO696" s="40"/>
      <c r="FP696" s="40"/>
      <c r="FQ696" s="40"/>
      <c r="FR696" s="40"/>
      <c r="FS696" s="40"/>
      <c r="FT696" s="40"/>
      <c r="FU696" s="40"/>
      <c r="FV696" s="40"/>
      <c r="FW696" s="40"/>
      <c r="FX696" s="40"/>
      <c r="FY696" s="40"/>
      <c r="FZ696" s="40"/>
      <c r="GA696" s="40"/>
      <c r="GB696" s="40"/>
      <c r="GC696" s="40"/>
      <c r="GD696" s="40"/>
      <c r="GE696" s="40"/>
      <c r="GF696" s="40"/>
      <c r="GG696" s="40"/>
      <c r="GH696" s="40"/>
      <c r="GI696" s="40"/>
      <c r="GJ696" s="40"/>
      <c r="GK696" s="40"/>
      <c r="GL696" s="40"/>
      <c r="GM696" s="40"/>
      <c r="GN696" s="40"/>
      <c r="GO696" s="40"/>
      <c r="GP696" s="40"/>
      <c r="GQ696" s="40"/>
      <c r="GR696" s="40"/>
      <c r="GS696" s="40"/>
    </row>
    <row r="697" spans="1:201" x14ac:dyDescent="0.2">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c r="FM697" s="40"/>
      <c r="FN697" s="40"/>
      <c r="FO697" s="40"/>
      <c r="FP697" s="40"/>
      <c r="FQ697" s="40"/>
      <c r="FR697" s="40"/>
      <c r="FS697" s="40"/>
      <c r="FT697" s="40"/>
      <c r="FU697" s="40"/>
      <c r="FV697" s="40"/>
      <c r="FW697" s="40"/>
      <c r="FX697" s="40"/>
      <c r="FY697" s="40"/>
      <c r="FZ697" s="40"/>
      <c r="GA697" s="40"/>
      <c r="GB697" s="40"/>
      <c r="GC697" s="40"/>
      <c r="GD697" s="40"/>
      <c r="GE697" s="40"/>
      <c r="GF697" s="40"/>
      <c r="GG697" s="40"/>
      <c r="GH697" s="40"/>
      <c r="GI697" s="40"/>
      <c r="GJ697" s="40"/>
      <c r="GK697" s="40"/>
      <c r="GL697" s="40"/>
      <c r="GM697" s="40"/>
      <c r="GN697" s="40"/>
      <c r="GO697" s="40"/>
      <c r="GP697" s="40"/>
      <c r="GQ697" s="40"/>
      <c r="GR697" s="40"/>
      <c r="GS697" s="40"/>
    </row>
    <row r="698" spans="1:201" x14ac:dyDescent="0.2">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c r="FM698" s="40"/>
      <c r="FN698" s="40"/>
      <c r="FO698" s="40"/>
      <c r="FP698" s="40"/>
      <c r="FQ698" s="40"/>
      <c r="FR698" s="40"/>
      <c r="FS698" s="40"/>
      <c r="FT698" s="40"/>
      <c r="FU698" s="40"/>
      <c r="FV698" s="40"/>
      <c r="FW698" s="40"/>
      <c r="FX698" s="40"/>
      <c r="FY698" s="40"/>
      <c r="FZ698" s="40"/>
      <c r="GA698" s="40"/>
      <c r="GB698" s="40"/>
      <c r="GC698" s="40"/>
      <c r="GD698" s="40"/>
      <c r="GE698" s="40"/>
      <c r="GF698" s="40"/>
      <c r="GG698" s="40"/>
      <c r="GH698" s="40"/>
      <c r="GI698" s="40"/>
      <c r="GJ698" s="40"/>
      <c r="GK698" s="40"/>
      <c r="GL698" s="40"/>
      <c r="GM698" s="40"/>
      <c r="GN698" s="40"/>
      <c r="GO698" s="40"/>
      <c r="GP698" s="40"/>
      <c r="GQ698" s="40"/>
      <c r="GR698" s="40"/>
      <c r="GS698" s="40"/>
    </row>
    <row r="699" spans="1:201" x14ac:dyDescent="0.2">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c r="FM699" s="40"/>
      <c r="FN699" s="40"/>
      <c r="FO699" s="40"/>
      <c r="FP699" s="40"/>
      <c r="FQ699" s="40"/>
      <c r="FR699" s="40"/>
      <c r="FS699" s="40"/>
      <c r="FT699" s="40"/>
      <c r="FU699" s="40"/>
      <c r="FV699" s="40"/>
      <c r="FW699" s="40"/>
      <c r="FX699" s="40"/>
      <c r="FY699" s="40"/>
      <c r="FZ699" s="40"/>
      <c r="GA699" s="40"/>
      <c r="GB699" s="40"/>
      <c r="GC699" s="40"/>
      <c r="GD699" s="40"/>
      <c r="GE699" s="40"/>
      <c r="GF699" s="40"/>
      <c r="GG699" s="40"/>
      <c r="GH699" s="40"/>
      <c r="GI699" s="40"/>
      <c r="GJ699" s="40"/>
      <c r="GK699" s="40"/>
      <c r="GL699" s="40"/>
      <c r="GM699" s="40"/>
      <c r="GN699" s="40"/>
      <c r="GO699" s="40"/>
      <c r="GP699" s="40"/>
      <c r="GQ699" s="40"/>
      <c r="GR699" s="40"/>
      <c r="GS699" s="40"/>
    </row>
    <row r="700" spans="1:201" x14ac:dyDescent="0.2">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c r="FM700" s="40"/>
      <c r="FN700" s="40"/>
      <c r="FO700" s="40"/>
      <c r="FP700" s="40"/>
      <c r="FQ700" s="40"/>
      <c r="FR700" s="40"/>
      <c r="FS700" s="40"/>
      <c r="FT700" s="40"/>
      <c r="FU700" s="40"/>
      <c r="FV700" s="40"/>
      <c r="FW700" s="40"/>
      <c r="FX700" s="40"/>
      <c r="FY700" s="40"/>
      <c r="FZ700" s="40"/>
      <c r="GA700" s="40"/>
      <c r="GB700" s="40"/>
      <c r="GC700" s="40"/>
      <c r="GD700" s="40"/>
      <c r="GE700" s="40"/>
      <c r="GF700" s="40"/>
      <c r="GG700" s="40"/>
      <c r="GH700" s="40"/>
      <c r="GI700" s="40"/>
      <c r="GJ700" s="40"/>
      <c r="GK700" s="40"/>
      <c r="GL700" s="40"/>
      <c r="GM700" s="40"/>
      <c r="GN700" s="40"/>
      <c r="GO700" s="40"/>
      <c r="GP700" s="40"/>
      <c r="GQ700" s="40"/>
      <c r="GR700" s="40"/>
      <c r="GS700" s="40"/>
    </row>
    <row r="701" spans="1:201" x14ac:dyDescent="0.2">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c r="FM701" s="40"/>
      <c r="FN701" s="40"/>
      <c r="FO701" s="40"/>
      <c r="FP701" s="40"/>
      <c r="FQ701" s="40"/>
      <c r="FR701" s="40"/>
      <c r="FS701" s="40"/>
      <c r="FT701" s="40"/>
      <c r="FU701" s="40"/>
      <c r="FV701" s="40"/>
      <c r="FW701" s="40"/>
      <c r="FX701" s="40"/>
      <c r="FY701" s="40"/>
      <c r="FZ701" s="40"/>
      <c r="GA701" s="40"/>
      <c r="GB701" s="40"/>
      <c r="GC701" s="40"/>
      <c r="GD701" s="40"/>
      <c r="GE701" s="40"/>
      <c r="GF701" s="40"/>
      <c r="GG701" s="40"/>
      <c r="GH701" s="40"/>
      <c r="GI701" s="40"/>
      <c r="GJ701" s="40"/>
      <c r="GK701" s="40"/>
      <c r="GL701" s="40"/>
      <c r="GM701" s="40"/>
      <c r="GN701" s="40"/>
      <c r="GO701" s="40"/>
      <c r="GP701" s="40"/>
      <c r="GQ701" s="40"/>
      <c r="GR701" s="40"/>
      <c r="GS701" s="40"/>
    </row>
    <row r="702" spans="1:201" x14ac:dyDescent="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c r="FM702" s="40"/>
      <c r="FN702" s="40"/>
      <c r="FO702" s="40"/>
      <c r="FP702" s="40"/>
      <c r="FQ702" s="40"/>
      <c r="FR702" s="40"/>
      <c r="FS702" s="40"/>
      <c r="FT702" s="40"/>
      <c r="FU702" s="40"/>
      <c r="FV702" s="40"/>
      <c r="FW702" s="40"/>
      <c r="FX702" s="40"/>
      <c r="FY702" s="40"/>
      <c r="FZ702" s="40"/>
      <c r="GA702" s="40"/>
      <c r="GB702" s="40"/>
      <c r="GC702" s="40"/>
      <c r="GD702" s="40"/>
      <c r="GE702" s="40"/>
      <c r="GF702" s="40"/>
      <c r="GG702" s="40"/>
      <c r="GH702" s="40"/>
      <c r="GI702" s="40"/>
      <c r="GJ702" s="40"/>
      <c r="GK702" s="40"/>
      <c r="GL702" s="40"/>
      <c r="GM702" s="40"/>
      <c r="GN702" s="40"/>
      <c r="GO702" s="40"/>
      <c r="GP702" s="40"/>
      <c r="GQ702" s="40"/>
      <c r="GR702" s="40"/>
      <c r="GS702" s="40"/>
    </row>
    <row r="703" spans="1:201" x14ac:dyDescent="0.2">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c r="FM703" s="40"/>
      <c r="FN703" s="40"/>
      <c r="FO703" s="40"/>
      <c r="FP703" s="40"/>
      <c r="FQ703" s="40"/>
      <c r="FR703" s="40"/>
      <c r="FS703" s="40"/>
      <c r="FT703" s="40"/>
      <c r="FU703" s="40"/>
      <c r="FV703" s="40"/>
      <c r="FW703" s="40"/>
      <c r="FX703" s="40"/>
      <c r="FY703" s="40"/>
      <c r="FZ703" s="40"/>
      <c r="GA703" s="40"/>
      <c r="GB703" s="40"/>
      <c r="GC703" s="40"/>
      <c r="GD703" s="40"/>
      <c r="GE703" s="40"/>
      <c r="GF703" s="40"/>
      <c r="GG703" s="40"/>
      <c r="GH703" s="40"/>
      <c r="GI703" s="40"/>
      <c r="GJ703" s="40"/>
      <c r="GK703" s="40"/>
      <c r="GL703" s="40"/>
      <c r="GM703" s="40"/>
      <c r="GN703" s="40"/>
      <c r="GO703" s="40"/>
      <c r="GP703" s="40"/>
      <c r="GQ703" s="40"/>
      <c r="GR703" s="40"/>
      <c r="GS703" s="40"/>
    </row>
    <row r="704" spans="1:201" x14ac:dyDescent="0.2">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c r="FM704" s="40"/>
      <c r="FN704" s="40"/>
      <c r="FO704" s="40"/>
      <c r="FP704" s="40"/>
      <c r="FQ704" s="40"/>
      <c r="FR704" s="40"/>
      <c r="FS704" s="40"/>
      <c r="FT704" s="40"/>
      <c r="FU704" s="40"/>
      <c r="FV704" s="40"/>
      <c r="FW704" s="40"/>
      <c r="FX704" s="40"/>
      <c r="FY704" s="40"/>
      <c r="FZ704" s="40"/>
      <c r="GA704" s="40"/>
      <c r="GB704" s="40"/>
      <c r="GC704" s="40"/>
      <c r="GD704" s="40"/>
      <c r="GE704" s="40"/>
      <c r="GF704" s="40"/>
      <c r="GG704" s="40"/>
      <c r="GH704" s="40"/>
      <c r="GI704" s="40"/>
      <c r="GJ704" s="40"/>
      <c r="GK704" s="40"/>
      <c r="GL704" s="40"/>
      <c r="GM704" s="40"/>
      <c r="GN704" s="40"/>
      <c r="GO704" s="40"/>
      <c r="GP704" s="40"/>
      <c r="GQ704" s="40"/>
      <c r="GR704" s="40"/>
      <c r="GS704" s="40"/>
    </row>
    <row r="705" spans="1:201" x14ac:dyDescent="0.2">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row>
    <row r="706" spans="1:20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c r="FM706" s="40"/>
      <c r="FN706" s="40"/>
      <c r="FO706" s="40"/>
      <c r="FP706" s="40"/>
      <c r="FQ706" s="40"/>
      <c r="FR706" s="40"/>
      <c r="FS706" s="40"/>
      <c r="FT706" s="40"/>
      <c r="FU706" s="40"/>
      <c r="FV706" s="40"/>
      <c r="FW706" s="40"/>
      <c r="FX706" s="40"/>
      <c r="FY706" s="40"/>
      <c r="FZ706" s="40"/>
      <c r="GA706" s="40"/>
      <c r="GB706" s="40"/>
      <c r="GC706" s="40"/>
      <c r="GD706" s="40"/>
      <c r="GE706" s="40"/>
      <c r="GF706" s="40"/>
      <c r="GG706" s="40"/>
      <c r="GH706" s="40"/>
      <c r="GI706" s="40"/>
      <c r="GJ706" s="40"/>
      <c r="GK706" s="40"/>
      <c r="GL706" s="40"/>
      <c r="GM706" s="40"/>
      <c r="GN706" s="40"/>
      <c r="GO706" s="40"/>
      <c r="GP706" s="40"/>
      <c r="GQ706" s="40"/>
      <c r="GR706" s="40"/>
      <c r="GS706" s="40"/>
    </row>
    <row r="707" spans="1:201" x14ac:dyDescent="0.2">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c r="FM707" s="40"/>
      <c r="FN707" s="40"/>
      <c r="FO707" s="40"/>
      <c r="FP707" s="40"/>
      <c r="FQ707" s="40"/>
      <c r="FR707" s="40"/>
      <c r="FS707" s="40"/>
      <c r="FT707" s="40"/>
      <c r="FU707" s="40"/>
      <c r="FV707" s="40"/>
      <c r="FW707" s="40"/>
      <c r="FX707" s="40"/>
      <c r="FY707" s="40"/>
      <c r="FZ707" s="40"/>
      <c r="GA707" s="40"/>
      <c r="GB707" s="40"/>
      <c r="GC707" s="40"/>
      <c r="GD707" s="40"/>
      <c r="GE707" s="40"/>
      <c r="GF707" s="40"/>
      <c r="GG707" s="40"/>
      <c r="GH707" s="40"/>
      <c r="GI707" s="40"/>
      <c r="GJ707" s="40"/>
      <c r="GK707" s="40"/>
      <c r="GL707" s="40"/>
      <c r="GM707" s="40"/>
      <c r="GN707" s="40"/>
      <c r="GO707" s="40"/>
      <c r="GP707" s="40"/>
      <c r="GQ707" s="40"/>
      <c r="GR707" s="40"/>
      <c r="GS707" s="40"/>
    </row>
    <row r="708" spans="1:201" x14ac:dyDescent="0.2">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c r="FM708" s="40"/>
      <c r="FN708" s="40"/>
      <c r="FO708" s="40"/>
      <c r="FP708" s="40"/>
      <c r="FQ708" s="40"/>
      <c r="FR708" s="40"/>
      <c r="FS708" s="40"/>
      <c r="FT708" s="40"/>
      <c r="FU708" s="40"/>
      <c r="FV708" s="40"/>
      <c r="FW708" s="40"/>
      <c r="FX708" s="40"/>
      <c r="FY708" s="40"/>
      <c r="FZ708" s="40"/>
      <c r="GA708" s="40"/>
      <c r="GB708" s="40"/>
      <c r="GC708" s="40"/>
      <c r="GD708" s="40"/>
      <c r="GE708" s="40"/>
      <c r="GF708" s="40"/>
      <c r="GG708" s="40"/>
      <c r="GH708" s="40"/>
      <c r="GI708" s="40"/>
      <c r="GJ708" s="40"/>
      <c r="GK708" s="40"/>
      <c r="GL708" s="40"/>
      <c r="GM708" s="40"/>
      <c r="GN708" s="40"/>
      <c r="GO708" s="40"/>
      <c r="GP708" s="40"/>
      <c r="GQ708" s="40"/>
      <c r="GR708" s="40"/>
      <c r="GS708" s="40"/>
    </row>
    <row r="709" spans="1:201" x14ac:dyDescent="0.2">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c r="FM709" s="40"/>
      <c r="FN709" s="40"/>
      <c r="FO709" s="40"/>
      <c r="FP709" s="40"/>
      <c r="FQ709" s="40"/>
      <c r="FR709" s="40"/>
      <c r="FS709" s="40"/>
      <c r="FT709" s="40"/>
      <c r="FU709" s="40"/>
      <c r="FV709" s="40"/>
      <c r="FW709" s="40"/>
      <c r="FX709" s="40"/>
      <c r="FY709" s="40"/>
      <c r="FZ709" s="40"/>
      <c r="GA709" s="40"/>
      <c r="GB709" s="40"/>
      <c r="GC709" s="40"/>
      <c r="GD709" s="40"/>
      <c r="GE709" s="40"/>
      <c r="GF709" s="40"/>
      <c r="GG709" s="40"/>
      <c r="GH709" s="40"/>
      <c r="GI709" s="40"/>
      <c r="GJ709" s="40"/>
      <c r="GK709" s="40"/>
      <c r="GL709" s="40"/>
      <c r="GM709" s="40"/>
      <c r="GN709" s="40"/>
      <c r="GO709" s="40"/>
      <c r="GP709" s="40"/>
      <c r="GQ709" s="40"/>
      <c r="GR709" s="40"/>
      <c r="GS709" s="40"/>
    </row>
    <row r="710" spans="1:201" x14ac:dyDescent="0.2">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c r="FM710" s="40"/>
      <c r="FN710" s="40"/>
      <c r="FO710" s="40"/>
      <c r="FP710" s="40"/>
      <c r="FQ710" s="40"/>
      <c r="FR710" s="40"/>
      <c r="FS710" s="40"/>
      <c r="FT710" s="40"/>
      <c r="FU710" s="40"/>
      <c r="FV710" s="40"/>
      <c r="FW710" s="40"/>
      <c r="FX710" s="40"/>
      <c r="FY710" s="40"/>
      <c r="FZ710" s="40"/>
      <c r="GA710" s="40"/>
      <c r="GB710" s="40"/>
      <c r="GC710" s="40"/>
      <c r="GD710" s="40"/>
      <c r="GE710" s="40"/>
      <c r="GF710" s="40"/>
      <c r="GG710" s="40"/>
      <c r="GH710" s="40"/>
      <c r="GI710" s="40"/>
      <c r="GJ710" s="40"/>
      <c r="GK710" s="40"/>
      <c r="GL710" s="40"/>
      <c r="GM710" s="40"/>
      <c r="GN710" s="40"/>
      <c r="GO710" s="40"/>
      <c r="GP710" s="40"/>
      <c r="GQ710" s="40"/>
      <c r="GR710" s="40"/>
      <c r="GS710" s="40"/>
    </row>
    <row r="711" spans="1:201" x14ac:dyDescent="0.2">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c r="FM711" s="40"/>
      <c r="FN711" s="40"/>
      <c r="FO711" s="40"/>
      <c r="FP711" s="40"/>
      <c r="FQ711" s="40"/>
      <c r="FR711" s="40"/>
      <c r="FS711" s="40"/>
      <c r="FT711" s="40"/>
      <c r="FU711" s="40"/>
      <c r="FV711" s="40"/>
      <c r="FW711" s="40"/>
      <c r="FX711" s="40"/>
      <c r="FY711" s="40"/>
      <c r="FZ711" s="40"/>
      <c r="GA711" s="40"/>
      <c r="GB711" s="40"/>
      <c r="GC711" s="40"/>
      <c r="GD711" s="40"/>
      <c r="GE711" s="40"/>
      <c r="GF711" s="40"/>
      <c r="GG711" s="40"/>
      <c r="GH711" s="40"/>
      <c r="GI711" s="40"/>
      <c r="GJ711" s="40"/>
      <c r="GK711" s="40"/>
      <c r="GL711" s="40"/>
      <c r="GM711" s="40"/>
      <c r="GN711" s="40"/>
      <c r="GO711" s="40"/>
      <c r="GP711" s="40"/>
      <c r="GQ711" s="40"/>
      <c r="GR711" s="40"/>
      <c r="GS711" s="40"/>
    </row>
    <row r="712" spans="1:201" x14ac:dyDescent="0.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c r="FM712" s="40"/>
      <c r="FN712" s="40"/>
      <c r="FO712" s="40"/>
      <c r="FP712" s="40"/>
      <c r="FQ712" s="40"/>
      <c r="FR712" s="40"/>
      <c r="FS712" s="40"/>
      <c r="FT712" s="40"/>
      <c r="FU712" s="40"/>
      <c r="FV712" s="40"/>
      <c r="FW712" s="40"/>
      <c r="FX712" s="40"/>
      <c r="FY712" s="40"/>
      <c r="FZ712" s="40"/>
      <c r="GA712" s="40"/>
      <c r="GB712" s="40"/>
      <c r="GC712" s="40"/>
      <c r="GD712" s="40"/>
      <c r="GE712" s="40"/>
      <c r="GF712" s="40"/>
      <c r="GG712" s="40"/>
      <c r="GH712" s="40"/>
      <c r="GI712" s="40"/>
      <c r="GJ712" s="40"/>
      <c r="GK712" s="40"/>
      <c r="GL712" s="40"/>
      <c r="GM712" s="40"/>
      <c r="GN712" s="40"/>
      <c r="GO712" s="40"/>
      <c r="GP712" s="40"/>
      <c r="GQ712" s="40"/>
      <c r="GR712" s="40"/>
      <c r="GS712" s="40"/>
    </row>
    <row r="713" spans="1:201" x14ac:dyDescent="0.2">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c r="FM713" s="40"/>
      <c r="FN713" s="40"/>
      <c r="FO713" s="40"/>
      <c r="FP713" s="40"/>
      <c r="FQ713" s="40"/>
      <c r="FR713" s="40"/>
      <c r="FS713" s="40"/>
      <c r="FT713" s="40"/>
      <c r="FU713" s="40"/>
      <c r="FV713" s="40"/>
      <c r="FW713" s="40"/>
      <c r="FX713" s="40"/>
      <c r="FY713" s="40"/>
      <c r="FZ713" s="40"/>
      <c r="GA713" s="40"/>
      <c r="GB713" s="40"/>
      <c r="GC713" s="40"/>
      <c r="GD713" s="40"/>
      <c r="GE713" s="40"/>
      <c r="GF713" s="40"/>
      <c r="GG713" s="40"/>
      <c r="GH713" s="40"/>
      <c r="GI713" s="40"/>
      <c r="GJ713" s="40"/>
      <c r="GK713" s="40"/>
      <c r="GL713" s="40"/>
      <c r="GM713" s="40"/>
      <c r="GN713" s="40"/>
      <c r="GO713" s="40"/>
      <c r="GP713" s="40"/>
      <c r="GQ713" s="40"/>
      <c r="GR713" s="40"/>
      <c r="GS713" s="40"/>
    </row>
    <row r="714" spans="1:201" x14ac:dyDescent="0.2">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c r="FM714" s="40"/>
      <c r="FN714" s="40"/>
      <c r="FO714" s="40"/>
      <c r="FP714" s="40"/>
      <c r="FQ714" s="40"/>
      <c r="FR714" s="40"/>
      <c r="FS714" s="40"/>
      <c r="FT714" s="40"/>
      <c r="FU714" s="40"/>
      <c r="FV714" s="40"/>
      <c r="FW714" s="40"/>
      <c r="FX714" s="40"/>
      <c r="FY714" s="40"/>
      <c r="FZ714" s="40"/>
      <c r="GA714" s="40"/>
      <c r="GB714" s="40"/>
      <c r="GC714" s="40"/>
      <c r="GD714" s="40"/>
      <c r="GE714" s="40"/>
      <c r="GF714" s="40"/>
      <c r="GG714" s="40"/>
      <c r="GH714" s="40"/>
      <c r="GI714" s="40"/>
      <c r="GJ714" s="40"/>
      <c r="GK714" s="40"/>
      <c r="GL714" s="40"/>
      <c r="GM714" s="40"/>
      <c r="GN714" s="40"/>
      <c r="GO714" s="40"/>
      <c r="GP714" s="40"/>
      <c r="GQ714" s="40"/>
      <c r="GR714" s="40"/>
      <c r="GS714" s="40"/>
    </row>
    <row r="715" spans="1:201" x14ac:dyDescent="0.2">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c r="FM715" s="40"/>
      <c r="FN715" s="40"/>
      <c r="FO715" s="40"/>
      <c r="FP715" s="40"/>
      <c r="FQ715" s="40"/>
      <c r="FR715" s="40"/>
      <c r="FS715" s="40"/>
      <c r="FT715" s="40"/>
      <c r="FU715" s="40"/>
      <c r="FV715" s="40"/>
      <c r="FW715" s="40"/>
      <c r="FX715" s="40"/>
      <c r="FY715" s="40"/>
      <c r="FZ715" s="40"/>
      <c r="GA715" s="40"/>
      <c r="GB715" s="40"/>
      <c r="GC715" s="40"/>
      <c r="GD715" s="40"/>
      <c r="GE715" s="40"/>
      <c r="GF715" s="40"/>
      <c r="GG715" s="40"/>
      <c r="GH715" s="40"/>
      <c r="GI715" s="40"/>
      <c r="GJ715" s="40"/>
      <c r="GK715" s="40"/>
      <c r="GL715" s="40"/>
      <c r="GM715" s="40"/>
      <c r="GN715" s="40"/>
      <c r="GO715" s="40"/>
      <c r="GP715" s="40"/>
      <c r="GQ715" s="40"/>
      <c r="GR715" s="40"/>
      <c r="GS715" s="40"/>
    </row>
    <row r="716" spans="1:201" x14ac:dyDescent="0.2">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c r="FM716" s="40"/>
      <c r="FN716" s="40"/>
      <c r="FO716" s="40"/>
      <c r="FP716" s="40"/>
      <c r="FQ716" s="40"/>
      <c r="FR716" s="40"/>
      <c r="FS716" s="40"/>
      <c r="FT716" s="40"/>
      <c r="FU716" s="40"/>
      <c r="FV716" s="40"/>
      <c r="FW716" s="40"/>
      <c r="FX716" s="40"/>
      <c r="FY716" s="40"/>
      <c r="FZ716" s="40"/>
      <c r="GA716" s="40"/>
      <c r="GB716" s="40"/>
      <c r="GC716" s="40"/>
      <c r="GD716" s="40"/>
      <c r="GE716" s="40"/>
      <c r="GF716" s="40"/>
      <c r="GG716" s="40"/>
      <c r="GH716" s="40"/>
      <c r="GI716" s="40"/>
      <c r="GJ716" s="40"/>
      <c r="GK716" s="40"/>
      <c r="GL716" s="40"/>
      <c r="GM716" s="40"/>
      <c r="GN716" s="40"/>
      <c r="GO716" s="40"/>
      <c r="GP716" s="40"/>
      <c r="GQ716" s="40"/>
      <c r="GR716" s="40"/>
      <c r="GS716" s="40"/>
    </row>
    <row r="717" spans="1:201" x14ac:dyDescent="0.2">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c r="FM717" s="40"/>
      <c r="FN717" s="40"/>
      <c r="FO717" s="40"/>
      <c r="FP717" s="40"/>
      <c r="FQ717" s="40"/>
      <c r="FR717" s="40"/>
      <c r="FS717" s="40"/>
      <c r="FT717" s="40"/>
      <c r="FU717" s="40"/>
      <c r="FV717" s="40"/>
      <c r="FW717" s="40"/>
      <c r="FX717" s="40"/>
      <c r="FY717" s="40"/>
      <c r="FZ717" s="40"/>
      <c r="GA717" s="40"/>
      <c r="GB717" s="40"/>
      <c r="GC717" s="40"/>
      <c r="GD717" s="40"/>
      <c r="GE717" s="40"/>
      <c r="GF717" s="40"/>
      <c r="GG717" s="40"/>
      <c r="GH717" s="40"/>
      <c r="GI717" s="40"/>
      <c r="GJ717" s="40"/>
      <c r="GK717" s="40"/>
      <c r="GL717" s="40"/>
      <c r="GM717" s="40"/>
      <c r="GN717" s="40"/>
      <c r="GO717" s="40"/>
      <c r="GP717" s="40"/>
      <c r="GQ717" s="40"/>
      <c r="GR717" s="40"/>
      <c r="GS717" s="40"/>
    </row>
    <row r="718" spans="1:201" x14ac:dyDescent="0.2">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c r="FM718" s="40"/>
      <c r="FN718" s="40"/>
      <c r="FO718" s="40"/>
      <c r="FP718" s="40"/>
      <c r="FQ718" s="40"/>
      <c r="FR718" s="40"/>
      <c r="FS718" s="40"/>
      <c r="FT718" s="40"/>
      <c r="FU718" s="40"/>
      <c r="FV718" s="40"/>
      <c r="FW718" s="40"/>
      <c r="FX718" s="40"/>
      <c r="FY718" s="40"/>
      <c r="FZ718" s="40"/>
      <c r="GA718" s="40"/>
      <c r="GB718" s="40"/>
      <c r="GC718" s="40"/>
      <c r="GD718" s="40"/>
      <c r="GE718" s="40"/>
      <c r="GF718" s="40"/>
      <c r="GG718" s="40"/>
      <c r="GH718" s="40"/>
      <c r="GI718" s="40"/>
      <c r="GJ718" s="40"/>
      <c r="GK718" s="40"/>
      <c r="GL718" s="40"/>
      <c r="GM718" s="40"/>
      <c r="GN718" s="40"/>
      <c r="GO718" s="40"/>
      <c r="GP718" s="40"/>
      <c r="GQ718" s="40"/>
      <c r="GR718" s="40"/>
      <c r="GS718" s="40"/>
    </row>
    <row r="719" spans="1:201" x14ac:dyDescent="0.2">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c r="FM719" s="40"/>
      <c r="FN719" s="40"/>
      <c r="FO719" s="40"/>
      <c r="FP719" s="40"/>
      <c r="FQ719" s="40"/>
      <c r="FR719" s="40"/>
      <c r="FS719" s="40"/>
      <c r="FT719" s="40"/>
      <c r="FU719" s="40"/>
      <c r="FV719" s="40"/>
      <c r="FW719" s="40"/>
      <c r="FX719" s="40"/>
      <c r="FY719" s="40"/>
      <c r="FZ719" s="40"/>
      <c r="GA719" s="40"/>
      <c r="GB719" s="40"/>
      <c r="GC719" s="40"/>
      <c r="GD719" s="40"/>
      <c r="GE719" s="40"/>
      <c r="GF719" s="40"/>
      <c r="GG719" s="40"/>
      <c r="GH719" s="40"/>
      <c r="GI719" s="40"/>
      <c r="GJ719" s="40"/>
      <c r="GK719" s="40"/>
      <c r="GL719" s="40"/>
      <c r="GM719" s="40"/>
      <c r="GN719" s="40"/>
      <c r="GO719" s="40"/>
      <c r="GP719" s="40"/>
      <c r="GQ719" s="40"/>
      <c r="GR719" s="40"/>
      <c r="GS719" s="40"/>
    </row>
    <row r="720" spans="1:201" x14ac:dyDescent="0.2">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c r="FM720" s="40"/>
      <c r="FN720" s="40"/>
      <c r="FO720" s="40"/>
      <c r="FP720" s="40"/>
      <c r="FQ720" s="40"/>
      <c r="FR720" s="40"/>
      <c r="FS720" s="40"/>
      <c r="FT720" s="40"/>
      <c r="FU720" s="40"/>
      <c r="FV720" s="40"/>
      <c r="FW720" s="40"/>
      <c r="FX720" s="40"/>
      <c r="FY720" s="40"/>
      <c r="FZ720" s="40"/>
      <c r="GA720" s="40"/>
      <c r="GB720" s="40"/>
      <c r="GC720" s="40"/>
      <c r="GD720" s="40"/>
      <c r="GE720" s="40"/>
      <c r="GF720" s="40"/>
      <c r="GG720" s="40"/>
      <c r="GH720" s="40"/>
      <c r="GI720" s="40"/>
      <c r="GJ720" s="40"/>
      <c r="GK720" s="40"/>
      <c r="GL720" s="40"/>
      <c r="GM720" s="40"/>
      <c r="GN720" s="40"/>
      <c r="GO720" s="40"/>
      <c r="GP720" s="40"/>
      <c r="GQ720" s="40"/>
      <c r="GR720" s="40"/>
      <c r="GS720" s="40"/>
    </row>
    <row r="721" spans="1:201" x14ac:dyDescent="0.2">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c r="FM721" s="40"/>
      <c r="FN721" s="40"/>
      <c r="FO721" s="40"/>
      <c r="FP721" s="40"/>
      <c r="FQ721" s="40"/>
      <c r="FR721" s="40"/>
      <c r="FS721" s="40"/>
      <c r="FT721" s="40"/>
      <c r="FU721" s="40"/>
      <c r="FV721" s="40"/>
      <c r="FW721" s="40"/>
      <c r="FX721" s="40"/>
      <c r="FY721" s="40"/>
      <c r="FZ721" s="40"/>
      <c r="GA721" s="40"/>
      <c r="GB721" s="40"/>
      <c r="GC721" s="40"/>
      <c r="GD721" s="40"/>
      <c r="GE721" s="40"/>
      <c r="GF721" s="40"/>
      <c r="GG721" s="40"/>
      <c r="GH721" s="40"/>
      <c r="GI721" s="40"/>
      <c r="GJ721" s="40"/>
      <c r="GK721" s="40"/>
      <c r="GL721" s="40"/>
      <c r="GM721" s="40"/>
      <c r="GN721" s="40"/>
      <c r="GO721" s="40"/>
      <c r="GP721" s="40"/>
      <c r="GQ721" s="40"/>
      <c r="GR721" s="40"/>
      <c r="GS721" s="40"/>
    </row>
    <row r="722" spans="1:201" x14ac:dyDescent="0.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c r="FM722" s="40"/>
      <c r="FN722" s="40"/>
      <c r="FO722" s="40"/>
      <c r="FP722" s="40"/>
      <c r="FQ722" s="40"/>
      <c r="FR722" s="40"/>
      <c r="FS722" s="40"/>
      <c r="FT722" s="40"/>
      <c r="FU722" s="40"/>
      <c r="FV722" s="40"/>
      <c r="FW722" s="40"/>
      <c r="FX722" s="40"/>
      <c r="FY722" s="40"/>
      <c r="FZ722" s="40"/>
      <c r="GA722" s="40"/>
      <c r="GB722" s="40"/>
      <c r="GC722" s="40"/>
      <c r="GD722" s="40"/>
      <c r="GE722" s="40"/>
      <c r="GF722" s="40"/>
      <c r="GG722" s="40"/>
      <c r="GH722" s="40"/>
      <c r="GI722" s="40"/>
      <c r="GJ722" s="40"/>
      <c r="GK722" s="40"/>
      <c r="GL722" s="40"/>
      <c r="GM722" s="40"/>
      <c r="GN722" s="40"/>
      <c r="GO722" s="40"/>
      <c r="GP722" s="40"/>
      <c r="GQ722" s="40"/>
      <c r="GR722" s="40"/>
      <c r="GS722" s="40"/>
    </row>
    <row r="723" spans="1:201" x14ac:dyDescent="0.2">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c r="FM723" s="40"/>
      <c r="FN723" s="40"/>
      <c r="FO723" s="40"/>
      <c r="FP723" s="40"/>
      <c r="FQ723" s="40"/>
      <c r="FR723" s="40"/>
      <c r="FS723" s="40"/>
      <c r="FT723" s="40"/>
      <c r="FU723" s="40"/>
      <c r="FV723" s="40"/>
      <c r="FW723" s="40"/>
      <c r="FX723" s="40"/>
      <c r="FY723" s="40"/>
      <c r="FZ723" s="40"/>
      <c r="GA723" s="40"/>
      <c r="GB723" s="40"/>
      <c r="GC723" s="40"/>
      <c r="GD723" s="40"/>
      <c r="GE723" s="40"/>
      <c r="GF723" s="40"/>
      <c r="GG723" s="40"/>
      <c r="GH723" s="40"/>
      <c r="GI723" s="40"/>
      <c r="GJ723" s="40"/>
      <c r="GK723" s="40"/>
      <c r="GL723" s="40"/>
      <c r="GM723" s="40"/>
      <c r="GN723" s="40"/>
      <c r="GO723" s="40"/>
      <c r="GP723" s="40"/>
      <c r="GQ723" s="40"/>
      <c r="GR723" s="40"/>
      <c r="GS723" s="40"/>
    </row>
    <row r="724" spans="1:201" x14ac:dyDescent="0.2">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c r="FM724" s="40"/>
      <c r="FN724" s="40"/>
      <c r="FO724" s="40"/>
      <c r="FP724" s="40"/>
      <c r="FQ724" s="40"/>
      <c r="FR724" s="40"/>
      <c r="FS724" s="40"/>
      <c r="FT724" s="40"/>
      <c r="FU724" s="40"/>
      <c r="FV724" s="40"/>
      <c r="FW724" s="40"/>
      <c r="FX724" s="40"/>
      <c r="FY724" s="40"/>
      <c r="FZ724" s="40"/>
      <c r="GA724" s="40"/>
      <c r="GB724" s="40"/>
      <c r="GC724" s="40"/>
      <c r="GD724" s="40"/>
      <c r="GE724" s="40"/>
      <c r="GF724" s="40"/>
      <c r="GG724" s="40"/>
      <c r="GH724" s="40"/>
      <c r="GI724" s="40"/>
      <c r="GJ724" s="40"/>
      <c r="GK724" s="40"/>
      <c r="GL724" s="40"/>
      <c r="GM724" s="40"/>
      <c r="GN724" s="40"/>
      <c r="GO724" s="40"/>
      <c r="GP724" s="40"/>
      <c r="GQ724" s="40"/>
      <c r="GR724" s="40"/>
      <c r="GS724" s="40"/>
    </row>
    <row r="725" spans="1:201" x14ac:dyDescent="0.2">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c r="FM725" s="40"/>
      <c r="FN725" s="40"/>
      <c r="FO725" s="40"/>
      <c r="FP725" s="40"/>
      <c r="FQ725" s="40"/>
      <c r="FR725" s="40"/>
      <c r="FS725" s="40"/>
      <c r="FT725" s="40"/>
      <c r="FU725" s="40"/>
      <c r="FV725" s="40"/>
      <c r="FW725" s="40"/>
      <c r="FX725" s="40"/>
      <c r="FY725" s="40"/>
      <c r="FZ725" s="40"/>
      <c r="GA725" s="40"/>
      <c r="GB725" s="40"/>
      <c r="GC725" s="40"/>
      <c r="GD725" s="40"/>
      <c r="GE725" s="40"/>
      <c r="GF725" s="40"/>
      <c r="GG725" s="40"/>
      <c r="GH725" s="40"/>
      <c r="GI725" s="40"/>
      <c r="GJ725" s="40"/>
      <c r="GK725" s="40"/>
      <c r="GL725" s="40"/>
      <c r="GM725" s="40"/>
      <c r="GN725" s="40"/>
      <c r="GO725" s="40"/>
      <c r="GP725" s="40"/>
      <c r="GQ725" s="40"/>
      <c r="GR725" s="40"/>
      <c r="GS725" s="40"/>
    </row>
    <row r="726" spans="1:201" x14ac:dyDescent="0.2">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c r="FM726" s="40"/>
      <c r="FN726" s="40"/>
      <c r="FO726" s="40"/>
      <c r="FP726" s="40"/>
      <c r="FQ726" s="40"/>
      <c r="FR726" s="40"/>
      <c r="FS726" s="40"/>
      <c r="FT726" s="40"/>
      <c r="FU726" s="40"/>
      <c r="FV726" s="40"/>
      <c r="FW726" s="40"/>
      <c r="FX726" s="40"/>
      <c r="FY726" s="40"/>
      <c r="FZ726" s="40"/>
      <c r="GA726" s="40"/>
      <c r="GB726" s="40"/>
      <c r="GC726" s="40"/>
      <c r="GD726" s="40"/>
      <c r="GE726" s="40"/>
      <c r="GF726" s="40"/>
      <c r="GG726" s="40"/>
      <c r="GH726" s="40"/>
      <c r="GI726" s="40"/>
      <c r="GJ726" s="40"/>
      <c r="GK726" s="40"/>
      <c r="GL726" s="40"/>
      <c r="GM726" s="40"/>
      <c r="GN726" s="40"/>
      <c r="GO726" s="40"/>
      <c r="GP726" s="40"/>
      <c r="GQ726" s="40"/>
      <c r="GR726" s="40"/>
      <c r="GS726" s="40"/>
    </row>
    <row r="727" spans="1:201" x14ac:dyDescent="0.2">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c r="FM727" s="40"/>
      <c r="FN727" s="40"/>
      <c r="FO727" s="40"/>
      <c r="FP727" s="40"/>
      <c r="FQ727" s="40"/>
      <c r="FR727" s="40"/>
      <c r="FS727" s="40"/>
      <c r="FT727" s="40"/>
      <c r="FU727" s="40"/>
      <c r="FV727" s="40"/>
      <c r="FW727" s="40"/>
      <c r="FX727" s="40"/>
      <c r="FY727" s="40"/>
      <c r="FZ727" s="40"/>
      <c r="GA727" s="40"/>
      <c r="GB727" s="40"/>
      <c r="GC727" s="40"/>
      <c r="GD727" s="40"/>
      <c r="GE727" s="40"/>
      <c r="GF727" s="40"/>
      <c r="GG727" s="40"/>
      <c r="GH727" s="40"/>
      <c r="GI727" s="40"/>
      <c r="GJ727" s="40"/>
      <c r="GK727" s="40"/>
      <c r="GL727" s="40"/>
      <c r="GM727" s="40"/>
      <c r="GN727" s="40"/>
      <c r="GO727" s="40"/>
      <c r="GP727" s="40"/>
      <c r="GQ727" s="40"/>
      <c r="GR727" s="40"/>
      <c r="GS727" s="40"/>
    </row>
    <row r="728" spans="1:201" x14ac:dyDescent="0.2">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c r="FM728" s="40"/>
      <c r="FN728" s="40"/>
      <c r="FO728" s="40"/>
      <c r="FP728" s="40"/>
      <c r="FQ728" s="40"/>
      <c r="FR728" s="40"/>
      <c r="FS728" s="40"/>
      <c r="FT728" s="40"/>
      <c r="FU728" s="40"/>
      <c r="FV728" s="40"/>
      <c r="FW728" s="40"/>
      <c r="FX728" s="40"/>
      <c r="FY728" s="40"/>
      <c r="FZ728" s="40"/>
      <c r="GA728" s="40"/>
      <c r="GB728" s="40"/>
      <c r="GC728" s="40"/>
      <c r="GD728" s="40"/>
      <c r="GE728" s="40"/>
      <c r="GF728" s="40"/>
      <c r="GG728" s="40"/>
      <c r="GH728" s="40"/>
      <c r="GI728" s="40"/>
      <c r="GJ728" s="40"/>
      <c r="GK728" s="40"/>
      <c r="GL728" s="40"/>
      <c r="GM728" s="40"/>
      <c r="GN728" s="40"/>
      <c r="GO728" s="40"/>
      <c r="GP728" s="40"/>
      <c r="GQ728" s="40"/>
      <c r="GR728" s="40"/>
      <c r="GS728" s="40"/>
    </row>
    <row r="729" spans="1:201" x14ac:dyDescent="0.2">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c r="FM729" s="40"/>
      <c r="FN729" s="40"/>
      <c r="FO729" s="40"/>
      <c r="FP729" s="40"/>
      <c r="FQ729" s="40"/>
      <c r="FR729" s="40"/>
      <c r="FS729" s="40"/>
      <c r="FT729" s="40"/>
      <c r="FU729" s="40"/>
      <c r="FV729" s="40"/>
      <c r="FW729" s="40"/>
      <c r="FX729" s="40"/>
      <c r="FY729" s="40"/>
      <c r="FZ729" s="40"/>
      <c r="GA729" s="40"/>
      <c r="GB729" s="40"/>
      <c r="GC729" s="40"/>
      <c r="GD729" s="40"/>
      <c r="GE729" s="40"/>
      <c r="GF729" s="40"/>
      <c r="GG729" s="40"/>
      <c r="GH729" s="40"/>
      <c r="GI729" s="40"/>
      <c r="GJ729" s="40"/>
      <c r="GK729" s="40"/>
      <c r="GL729" s="40"/>
      <c r="GM729" s="40"/>
      <c r="GN729" s="40"/>
      <c r="GO729" s="40"/>
      <c r="GP729" s="40"/>
      <c r="GQ729" s="40"/>
      <c r="GR729" s="40"/>
      <c r="GS729" s="40"/>
    </row>
    <row r="730" spans="1:201" x14ac:dyDescent="0.2">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c r="FM730" s="40"/>
      <c r="FN730" s="40"/>
      <c r="FO730" s="40"/>
      <c r="FP730" s="40"/>
      <c r="FQ730" s="40"/>
      <c r="FR730" s="40"/>
      <c r="FS730" s="40"/>
      <c r="FT730" s="40"/>
      <c r="FU730" s="40"/>
      <c r="FV730" s="40"/>
      <c r="FW730" s="40"/>
      <c r="FX730" s="40"/>
      <c r="FY730" s="40"/>
      <c r="FZ730" s="40"/>
      <c r="GA730" s="40"/>
      <c r="GB730" s="40"/>
      <c r="GC730" s="40"/>
      <c r="GD730" s="40"/>
      <c r="GE730" s="40"/>
      <c r="GF730" s="40"/>
      <c r="GG730" s="40"/>
      <c r="GH730" s="40"/>
      <c r="GI730" s="40"/>
      <c r="GJ730" s="40"/>
      <c r="GK730" s="40"/>
      <c r="GL730" s="40"/>
      <c r="GM730" s="40"/>
      <c r="GN730" s="40"/>
      <c r="GO730" s="40"/>
      <c r="GP730" s="40"/>
      <c r="GQ730" s="40"/>
      <c r="GR730" s="40"/>
      <c r="GS730" s="40"/>
    </row>
    <row r="731" spans="1:201" x14ac:dyDescent="0.2">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c r="FM731" s="40"/>
      <c r="FN731" s="40"/>
      <c r="FO731" s="40"/>
      <c r="FP731" s="40"/>
      <c r="FQ731" s="40"/>
      <c r="FR731" s="40"/>
      <c r="FS731" s="40"/>
      <c r="FT731" s="40"/>
      <c r="FU731" s="40"/>
      <c r="FV731" s="40"/>
      <c r="FW731" s="40"/>
      <c r="FX731" s="40"/>
      <c r="FY731" s="40"/>
      <c r="FZ731" s="40"/>
      <c r="GA731" s="40"/>
      <c r="GB731" s="40"/>
      <c r="GC731" s="40"/>
      <c r="GD731" s="40"/>
      <c r="GE731" s="40"/>
      <c r="GF731" s="40"/>
      <c r="GG731" s="40"/>
      <c r="GH731" s="40"/>
      <c r="GI731" s="40"/>
      <c r="GJ731" s="40"/>
      <c r="GK731" s="40"/>
      <c r="GL731" s="40"/>
      <c r="GM731" s="40"/>
      <c r="GN731" s="40"/>
      <c r="GO731" s="40"/>
      <c r="GP731" s="40"/>
      <c r="GQ731" s="40"/>
      <c r="GR731" s="40"/>
      <c r="GS731" s="40"/>
    </row>
    <row r="732" spans="1:201" x14ac:dyDescent="0.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c r="FM732" s="40"/>
      <c r="FN732" s="40"/>
      <c r="FO732" s="40"/>
      <c r="FP732" s="40"/>
      <c r="FQ732" s="40"/>
      <c r="FR732" s="40"/>
      <c r="FS732" s="40"/>
      <c r="FT732" s="40"/>
      <c r="FU732" s="40"/>
      <c r="FV732" s="40"/>
      <c r="FW732" s="40"/>
      <c r="FX732" s="40"/>
      <c r="FY732" s="40"/>
      <c r="FZ732" s="40"/>
      <c r="GA732" s="40"/>
      <c r="GB732" s="40"/>
      <c r="GC732" s="40"/>
      <c r="GD732" s="40"/>
      <c r="GE732" s="40"/>
      <c r="GF732" s="40"/>
      <c r="GG732" s="40"/>
      <c r="GH732" s="40"/>
      <c r="GI732" s="40"/>
      <c r="GJ732" s="40"/>
      <c r="GK732" s="40"/>
      <c r="GL732" s="40"/>
      <c r="GM732" s="40"/>
      <c r="GN732" s="40"/>
      <c r="GO732" s="40"/>
      <c r="GP732" s="40"/>
      <c r="GQ732" s="40"/>
      <c r="GR732" s="40"/>
      <c r="GS732" s="40"/>
    </row>
    <row r="733" spans="1:201" x14ac:dyDescent="0.2">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c r="FM733" s="40"/>
      <c r="FN733" s="40"/>
      <c r="FO733" s="40"/>
      <c r="FP733" s="40"/>
      <c r="FQ733" s="40"/>
      <c r="FR733" s="40"/>
      <c r="FS733" s="40"/>
      <c r="FT733" s="40"/>
      <c r="FU733" s="40"/>
      <c r="FV733" s="40"/>
      <c r="FW733" s="40"/>
      <c r="FX733" s="40"/>
      <c r="FY733" s="40"/>
      <c r="FZ733" s="40"/>
      <c r="GA733" s="40"/>
      <c r="GB733" s="40"/>
      <c r="GC733" s="40"/>
      <c r="GD733" s="40"/>
      <c r="GE733" s="40"/>
      <c r="GF733" s="40"/>
      <c r="GG733" s="40"/>
      <c r="GH733" s="40"/>
      <c r="GI733" s="40"/>
      <c r="GJ733" s="40"/>
      <c r="GK733" s="40"/>
      <c r="GL733" s="40"/>
      <c r="GM733" s="40"/>
      <c r="GN733" s="40"/>
      <c r="GO733" s="40"/>
      <c r="GP733" s="40"/>
      <c r="GQ733" s="40"/>
      <c r="GR733" s="40"/>
      <c r="GS733" s="40"/>
    </row>
    <row r="734" spans="1:201" x14ac:dyDescent="0.2">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c r="FM734" s="40"/>
      <c r="FN734" s="40"/>
      <c r="FO734" s="40"/>
      <c r="FP734" s="40"/>
      <c r="FQ734" s="40"/>
      <c r="FR734" s="40"/>
      <c r="FS734" s="40"/>
      <c r="FT734" s="40"/>
      <c r="FU734" s="40"/>
      <c r="FV734" s="40"/>
      <c r="FW734" s="40"/>
      <c r="FX734" s="40"/>
      <c r="FY734" s="40"/>
      <c r="FZ734" s="40"/>
      <c r="GA734" s="40"/>
      <c r="GB734" s="40"/>
      <c r="GC734" s="40"/>
      <c r="GD734" s="40"/>
      <c r="GE734" s="40"/>
      <c r="GF734" s="40"/>
      <c r="GG734" s="40"/>
      <c r="GH734" s="40"/>
      <c r="GI734" s="40"/>
      <c r="GJ734" s="40"/>
      <c r="GK734" s="40"/>
      <c r="GL734" s="40"/>
      <c r="GM734" s="40"/>
      <c r="GN734" s="40"/>
      <c r="GO734" s="40"/>
      <c r="GP734" s="40"/>
      <c r="GQ734" s="40"/>
      <c r="GR734" s="40"/>
      <c r="GS734" s="40"/>
    </row>
    <row r="735" spans="1:201" x14ac:dyDescent="0.2">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c r="FM735" s="40"/>
      <c r="FN735" s="40"/>
      <c r="FO735" s="40"/>
      <c r="FP735" s="40"/>
      <c r="FQ735" s="40"/>
      <c r="FR735" s="40"/>
      <c r="FS735" s="40"/>
      <c r="FT735" s="40"/>
      <c r="FU735" s="40"/>
      <c r="FV735" s="40"/>
      <c r="FW735" s="40"/>
      <c r="FX735" s="40"/>
      <c r="FY735" s="40"/>
      <c r="FZ735" s="40"/>
      <c r="GA735" s="40"/>
      <c r="GB735" s="40"/>
      <c r="GC735" s="40"/>
      <c r="GD735" s="40"/>
      <c r="GE735" s="40"/>
      <c r="GF735" s="40"/>
      <c r="GG735" s="40"/>
      <c r="GH735" s="40"/>
      <c r="GI735" s="40"/>
      <c r="GJ735" s="40"/>
      <c r="GK735" s="40"/>
      <c r="GL735" s="40"/>
      <c r="GM735" s="40"/>
      <c r="GN735" s="40"/>
      <c r="GO735" s="40"/>
      <c r="GP735" s="40"/>
      <c r="GQ735" s="40"/>
      <c r="GR735" s="40"/>
      <c r="GS735" s="40"/>
    </row>
    <row r="736" spans="1:201" x14ac:dyDescent="0.2">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c r="FM736" s="40"/>
      <c r="FN736" s="40"/>
      <c r="FO736" s="40"/>
      <c r="FP736" s="40"/>
      <c r="FQ736" s="40"/>
      <c r="FR736" s="40"/>
      <c r="FS736" s="40"/>
      <c r="FT736" s="40"/>
      <c r="FU736" s="40"/>
      <c r="FV736" s="40"/>
      <c r="FW736" s="40"/>
      <c r="FX736" s="40"/>
      <c r="FY736" s="40"/>
      <c r="FZ736" s="40"/>
      <c r="GA736" s="40"/>
      <c r="GB736" s="40"/>
      <c r="GC736" s="40"/>
      <c r="GD736" s="40"/>
      <c r="GE736" s="40"/>
      <c r="GF736" s="40"/>
      <c r="GG736" s="40"/>
      <c r="GH736" s="40"/>
      <c r="GI736" s="40"/>
      <c r="GJ736" s="40"/>
      <c r="GK736" s="40"/>
      <c r="GL736" s="40"/>
      <c r="GM736" s="40"/>
      <c r="GN736" s="40"/>
      <c r="GO736" s="40"/>
      <c r="GP736" s="40"/>
      <c r="GQ736" s="40"/>
      <c r="GR736" s="40"/>
      <c r="GS736" s="40"/>
    </row>
    <row r="737" spans="1:201" x14ac:dyDescent="0.2">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c r="FM737" s="40"/>
      <c r="FN737" s="40"/>
      <c r="FO737" s="40"/>
      <c r="FP737" s="40"/>
      <c r="FQ737" s="40"/>
      <c r="FR737" s="40"/>
      <c r="FS737" s="40"/>
      <c r="FT737" s="40"/>
      <c r="FU737" s="40"/>
      <c r="FV737" s="40"/>
      <c r="FW737" s="40"/>
      <c r="FX737" s="40"/>
      <c r="FY737" s="40"/>
      <c r="FZ737" s="40"/>
      <c r="GA737" s="40"/>
      <c r="GB737" s="40"/>
      <c r="GC737" s="40"/>
      <c r="GD737" s="40"/>
      <c r="GE737" s="40"/>
      <c r="GF737" s="40"/>
      <c r="GG737" s="40"/>
      <c r="GH737" s="40"/>
      <c r="GI737" s="40"/>
      <c r="GJ737" s="40"/>
      <c r="GK737" s="40"/>
      <c r="GL737" s="40"/>
      <c r="GM737" s="40"/>
      <c r="GN737" s="40"/>
      <c r="GO737" s="40"/>
      <c r="GP737" s="40"/>
      <c r="GQ737" s="40"/>
      <c r="GR737" s="40"/>
      <c r="GS737" s="40"/>
    </row>
    <row r="738" spans="1:201" x14ac:dyDescent="0.2">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c r="FM738" s="40"/>
      <c r="FN738" s="40"/>
      <c r="FO738" s="40"/>
      <c r="FP738" s="40"/>
      <c r="FQ738" s="40"/>
      <c r="FR738" s="40"/>
      <c r="FS738" s="40"/>
      <c r="FT738" s="40"/>
      <c r="FU738" s="40"/>
      <c r="FV738" s="40"/>
      <c r="FW738" s="40"/>
      <c r="FX738" s="40"/>
      <c r="FY738" s="40"/>
      <c r="FZ738" s="40"/>
      <c r="GA738" s="40"/>
      <c r="GB738" s="40"/>
      <c r="GC738" s="40"/>
      <c r="GD738" s="40"/>
      <c r="GE738" s="40"/>
      <c r="GF738" s="40"/>
      <c r="GG738" s="40"/>
      <c r="GH738" s="40"/>
      <c r="GI738" s="40"/>
      <c r="GJ738" s="40"/>
      <c r="GK738" s="40"/>
      <c r="GL738" s="40"/>
      <c r="GM738" s="40"/>
      <c r="GN738" s="40"/>
      <c r="GO738" s="40"/>
      <c r="GP738" s="40"/>
      <c r="GQ738" s="40"/>
      <c r="GR738" s="40"/>
      <c r="GS738" s="40"/>
    </row>
    <row r="739" spans="1:201" x14ac:dyDescent="0.2">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c r="FM739" s="40"/>
      <c r="FN739" s="40"/>
      <c r="FO739" s="40"/>
      <c r="FP739" s="40"/>
      <c r="FQ739" s="40"/>
      <c r="FR739" s="40"/>
      <c r="FS739" s="40"/>
      <c r="FT739" s="40"/>
      <c r="FU739" s="40"/>
      <c r="FV739" s="40"/>
      <c r="FW739" s="40"/>
      <c r="FX739" s="40"/>
      <c r="FY739" s="40"/>
      <c r="FZ739" s="40"/>
      <c r="GA739" s="40"/>
      <c r="GB739" s="40"/>
      <c r="GC739" s="40"/>
      <c r="GD739" s="40"/>
      <c r="GE739" s="40"/>
      <c r="GF739" s="40"/>
      <c r="GG739" s="40"/>
      <c r="GH739" s="40"/>
      <c r="GI739" s="40"/>
      <c r="GJ739" s="40"/>
      <c r="GK739" s="40"/>
      <c r="GL739" s="40"/>
      <c r="GM739" s="40"/>
      <c r="GN739" s="40"/>
      <c r="GO739" s="40"/>
      <c r="GP739" s="40"/>
      <c r="GQ739" s="40"/>
      <c r="GR739" s="40"/>
      <c r="GS739" s="40"/>
    </row>
    <row r="740" spans="1:201" x14ac:dyDescent="0.2">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c r="FM740" s="40"/>
      <c r="FN740" s="40"/>
      <c r="FO740" s="40"/>
      <c r="FP740" s="40"/>
      <c r="FQ740" s="40"/>
      <c r="FR740" s="40"/>
      <c r="FS740" s="40"/>
      <c r="FT740" s="40"/>
      <c r="FU740" s="40"/>
      <c r="FV740" s="40"/>
      <c r="FW740" s="40"/>
      <c r="FX740" s="40"/>
      <c r="FY740" s="40"/>
      <c r="FZ740" s="40"/>
      <c r="GA740" s="40"/>
      <c r="GB740" s="40"/>
      <c r="GC740" s="40"/>
      <c r="GD740" s="40"/>
      <c r="GE740" s="40"/>
      <c r="GF740" s="40"/>
      <c r="GG740" s="40"/>
      <c r="GH740" s="40"/>
      <c r="GI740" s="40"/>
      <c r="GJ740" s="40"/>
      <c r="GK740" s="40"/>
      <c r="GL740" s="40"/>
      <c r="GM740" s="40"/>
      <c r="GN740" s="40"/>
      <c r="GO740" s="40"/>
      <c r="GP740" s="40"/>
      <c r="GQ740" s="40"/>
      <c r="GR740" s="40"/>
      <c r="GS740" s="40"/>
    </row>
    <row r="741" spans="1:201" x14ac:dyDescent="0.2">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c r="FM741" s="40"/>
      <c r="FN741" s="40"/>
      <c r="FO741" s="40"/>
      <c r="FP741" s="40"/>
      <c r="FQ741" s="40"/>
      <c r="FR741" s="40"/>
      <c r="FS741" s="40"/>
      <c r="FT741" s="40"/>
      <c r="FU741" s="40"/>
      <c r="FV741" s="40"/>
      <c r="FW741" s="40"/>
      <c r="FX741" s="40"/>
      <c r="FY741" s="40"/>
      <c r="FZ741" s="40"/>
      <c r="GA741" s="40"/>
      <c r="GB741" s="40"/>
      <c r="GC741" s="40"/>
      <c r="GD741" s="40"/>
      <c r="GE741" s="40"/>
      <c r="GF741" s="40"/>
      <c r="GG741" s="40"/>
      <c r="GH741" s="40"/>
      <c r="GI741" s="40"/>
      <c r="GJ741" s="40"/>
      <c r="GK741" s="40"/>
      <c r="GL741" s="40"/>
      <c r="GM741" s="40"/>
      <c r="GN741" s="40"/>
      <c r="GO741" s="40"/>
      <c r="GP741" s="40"/>
      <c r="GQ741" s="40"/>
      <c r="GR741" s="40"/>
      <c r="GS741" s="40"/>
    </row>
    <row r="742" spans="1:201" x14ac:dyDescent="0.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c r="FM742" s="40"/>
      <c r="FN742" s="40"/>
      <c r="FO742" s="40"/>
      <c r="FP742" s="40"/>
      <c r="FQ742" s="40"/>
      <c r="FR742" s="40"/>
      <c r="FS742" s="40"/>
      <c r="FT742" s="40"/>
      <c r="FU742" s="40"/>
      <c r="FV742" s="40"/>
      <c r="FW742" s="40"/>
      <c r="FX742" s="40"/>
      <c r="FY742" s="40"/>
      <c r="FZ742" s="40"/>
      <c r="GA742" s="40"/>
      <c r="GB742" s="40"/>
      <c r="GC742" s="40"/>
      <c r="GD742" s="40"/>
      <c r="GE742" s="40"/>
      <c r="GF742" s="40"/>
      <c r="GG742" s="40"/>
      <c r="GH742" s="40"/>
      <c r="GI742" s="40"/>
      <c r="GJ742" s="40"/>
      <c r="GK742" s="40"/>
      <c r="GL742" s="40"/>
      <c r="GM742" s="40"/>
      <c r="GN742" s="40"/>
      <c r="GO742" s="40"/>
      <c r="GP742" s="40"/>
      <c r="GQ742" s="40"/>
      <c r="GR742" s="40"/>
      <c r="GS742" s="40"/>
    </row>
    <row r="743" spans="1:201" x14ac:dyDescent="0.2">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c r="FM743" s="40"/>
      <c r="FN743" s="40"/>
      <c r="FO743" s="40"/>
      <c r="FP743" s="40"/>
      <c r="FQ743" s="40"/>
      <c r="FR743" s="40"/>
      <c r="FS743" s="40"/>
      <c r="FT743" s="40"/>
      <c r="FU743" s="40"/>
      <c r="FV743" s="40"/>
      <c r="FW743" s="40"/>
      <c r="FX743" s="40"/>
      <c r="FY743" s="40"/>
      <c r="FZ743" s="40"/>
      <c r="GA743" s="40"/>
      <c r="GB743" s="40"/>
      <c r="GC743" s="40"/>
      <c r="GD743" s="40"/>
      <c r="GE743" s="40"/>
      <c r="GF743" s="40"/>
      <c r="GG743" s="40"/>
      <c r="GH743" s="40"/>
      <c r="GI743" s="40"/>
      <c r="GJ743" s="40"/>
      <c r="GK743" s="40"/>
      <c r="GL743" s="40"/>
      <c r="GM743" s="40"/>
      <c r="GN743" s="40"/>
      <c r="GO743" s="40"/>
      <c r="GP743" s="40"/>
      <c r="GQ743" s="40"/>
      <c r="GR743" s="40"/>
      <c r="GS743" s="40"/>
    </row>
    <row r="744" spans="1:201" x14ac:dyDescent="0.2">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c r="FM744" s="40"/>
      <c r="FN744" s="40"/>
      <c r="FO744" s="40"/>
      <c r="FP744" s="40"/>
      <c r="FQ744" s="40"/>
      <c r="FR744" s="40"/>
      <c r="FS744" s="40"/>
      <c r="FT744" s="40"/>
      <c r="FU744" s="40"/>
      <c r="FV744" s="40"/>
      <c r="FW744" s="40"/>
      <c r="FX744" s="40"/>
      <c r="FY744" s="40"/>
      <c r="FZ744" s="40"/>
      <c r="GA744" s="40"/>
      <c r="GB744" s="40"/>
      <c r="GC744" s="40"/>
      <c r="GD744" s="40"/>
      <c r="GE744" s="40"/>
      <c r="GF744" s="40"/>
      <c r="GG744" s="40"/>
      <c r="GH744" s="40"/>
      <c r="GI744" s="40"/>
      <c r="GJ744" s="40"/>
      <c r="GK744" s="40"/>
      <c r="GL744" s="40"/>
      <c r="GM744" s="40"/>
      <c r="GN744" s="40"/>
      <c r="GO744" s="40"/>
      <c r="GP744" s="40"/>
      <c r="GQ744" s="40"/>
      <c r="GR744" s="40"/>
      <c r="GS744" s="40"/>
    </row>
    <row r="745" spans="1:201" x14ac:dyDescent="0.2">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c r="FM745" s="40"/>
      <c r="FN745" s="40"/>
      <c r="FO745" s="40"/>
      <c r="FP745" s="40"/>
      <c r="FQ745" s="40"/>
      <c r="FR745" s="40"/>
      <c r="FS745" s="40"/>
      <c r="FT745" s="40"/>
      <c r="FU745" s="40"/>
      <c r="FV745" s="40"/>
      <c r="FW745" s="40"/>
      <c r="FX745" s="40"/>
      <c r="FY745" s="40"/>
      <c r="FZ745" s="40"/>
      <c r="GA745" s="40"/>
      <c r="GB745" s="40"/>
      <c r="GC745" s="40"/>
      <c r="GD745" s="40"/>
      <c r="GE745" s="40"/>
      <c r="GF745" s="40"/>
      <c r="GG745" s="40"/>
      <c r="GH745" s="40"/>
      <c r="GI745" s="40"/>
      <c r="GJ745" s="40"/>
      <c r="GK745" s="40"/>
      <c r="GL745" s="40"/>
      <c r="GM745" s="40"/>
      <c r="GN745" s="40"/>
      <c r="GO745" s="40"/>
      <c r="GP745" s="40"/>
      <c r="GQ745" s="40"/>
      <c r="GR745" s="40"/>
      <c r="GS745" s="40"/>
    </row>
    <row r="746" spans="1:201" x14ac:dyDescent="0.2">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c r="FM746" s="40"/>
      <c r="FN746" s="40"/>
      <c r="FO746" s="40"/>
      <c r="FP746" s="40"/>
      <c r="FQ746" s="40"/>
      <c r="FR746" s="40"/>
      <c r="FS746" s="40"/>
      <c r="FT746" s="40"/>
      <c r="FU746" s="40"/>
      <c r="FV746" s="40"/>
      <c r="FW746" s="40"/>
      <c r="FX746" s="40"/>
      <c r="FY746" s="40"/>
      <c r="FZ746" s="40"/>
      <c r="GA746" s="40"/>
      <c r="GB746" s="40"/>
      <c r="GC746" s="40"/>
      <c r="GD746" s="40"/>
      <c r="GE746" s="40"/>
      <c r="GF746" s="40"/>
      <c r="GG746" s="40"/>
      <c r="GH746" s="40"/>
      <c r="GI746" s="40"/>
      <c r="GJ746" s="40"/>
      <c r="GK746" s="40"/>
      <c r="GL746" s="40"/>
      <c r="GM746" s="40"/>
      <c r="GN746" s="40"/>
      <c r="GO746" s="40"/>
      <c r="GP746" s="40"/>
      <c r="GQ746" s="40"/>
      <c r="GR746" s="40"/>
      <c r="GS746" s="40"/>
    </row>
    <row r="747" spans="1:201" x14ac:dyDescent="0.2">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c r="FM747" s="40"/>
      <c r="FN747" s="40"/>
      <c r="FO747" s="40"/>
      <c r="FP747" s="40"/>
      <c r="FQ747" s="40"/>
      <c r="FR747" s="40"/>
      <c r="FS747" s="40"/>
      <c r="FT747" s="40"/>
      <c r="FU747" s="40"/>
      <c r="FV747" s="40"/>
      <c r="FW747" s="40"/>
      <c r="FX747" s="40"/>
      <c r="FY747" s="40"/>
      <c r="FZ747" s="40"/>
      <c r="GA747" s="40"/>
      <c r="GB747" s="40"/>
      <c r="GC747" s="40"/>
      <c r="GD747" s="40"/>
      <c r="GE747" s="40"/>
      <c r="GF747" s="40"/>
      <c r="GG747" s="40"/>
      <c r="GH747" s="40"/>
      <c r="GI747" s="40"/>
      <c r="GJ747" s="40"/>
      <c r="GK747" s="40"/>
      <c r="GL747" s="40"/>
      <c r="GM747" s="40"/>
      <c r="GN747" s="40"/>
      <c r="GO747" s="40"/>
      <c r="GP747" s="40"/>
      <c r="GQ747" s="40"/>
      <c r="GR747" s="40"/>
      <c r="GS747" s="40"/>
    </row>
    <row r="748" spans="1:201" x14ac:dyDescent="0.2">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c r="FM748" s="40"/>
      <c r="FN748" s="40"/>
      <c r="FO748" s="40"/>
      <c r="FP748" s="40"/>
      <c r="FQ748" s="40"/>
      <c r="FR748" s="40"/>
      <c r="FS748" s="40"/>
      <c r="FT748" s="40"/>
      <c r="FU748" s="40"/>
      <c r="FV748" s="40"/>
      <c r="FW748" s="40"/>
      <c r="FX748" s="40"/>
      <c r="FY748" s="40"/>
      <c r="FZ748" s="40"/>
      <c r="GA748" s="40"/>
      <c r="GB748" s="40"/>
      <c r="GC748" s="40"/>
      <c r="GD748" s="40"/>
      <c r="GE748" s="40"/>
      <c r="GF748" s="40"/>
      <c r="GG748" s="40"/>
      <c r="GH748" s="40"/>
      <c r="GI748" s="40"/>
      <c r="GJ748" s="40"/>
      <c r="GK748" s="40"/>
      <c r="GL748" s="40"/>
      <c r="GM748" s="40"/>
      <c r="GN748" s="40"/>
      <c r="GO748" s="40"/>
      <c r="GP748" s="40"/>
      <c r="GQ748" s="40"/>
      <c r="GR748" s="40"/>
      <c r="GS748" s="40"/>
    </row>
    <row r="749" spans="1:201" x14ac:dyDescent="0.2">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row>
    <row r="750" spans="1:201" x14ac:dyDescent="0.2">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c r="FM750" s="40"/>
      <c r="FN750" s="40"/>
      <c r="FO750" s="40"/>
      <c r="FP750" s="40"/>
      <c r="FQ750" s="40"/>
      <c r="FR750" s="40"/>
      <c r="FS750" s="40"/>
      <c r="FT750" s="40"/>
      <c r="FU750" s="40"/>
      <c r="FV750" s="40"/>
      <c r="FW750" s="40"/>
      <c r="FX750" s="40"/>
      <c r="FY750" s="40"/>
      <c r="FZ750" s="40"/>
      <c r="GA750" s="40"/>
      <c r="GB750" s="40"/>
      <c r="GC750" s="40"/>
      <c r="GD750" s="40"/>
      <c r="GE750" s="40"/>
      <c r="GF750" s="40"/>
      <c r="GG750" s="40"/>
      <c r="GH750" s="40"/>
      <c r="GI750" s="40"/>
      <c r="GJ750" s="40"/>
      <c r="GK750" s="40"/>
      <c r="GL750" s="40"/>
      <c r="GM750" s="40"/>
      <c r="GN750" s="40"/>
      <c r="GO750" s="40"/>
      <c r="GP750" s="40"/>
      <c r="GQ750" s="40"/>
      <c r="GR750" s="40"/>
      <c r="GS750" s="40"/>
    </row>
    <row r="751" spans="1:201" x14ac:dyDescent="0.2">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c r="FM751" s="40"/>
      <c r="FN751" s="40"/>
      <c r="FO751" s="40"/>
      <c r="FP751" s="40"/>
      <c r="FQ751" s="40"/>
      <c r="FR751" s="40"/>
      <c r="FS751" s="40"/>
      <c r="FT751" s="40"/>
      <c r="FU751" s="40"/>
      <c r="FV751" s="40"/>
      <c r="FW751" s="40"/>
      <c r="FX751" s="40"/>
      <c r="FY751" s="40"/>
      <c r="FZ751" s="40"/>
      <c r="GA751" s="40"/>
      <c r="GB751" s="40"/>
      <c r="GC751" s="40"/>
      <c r="GD751" s="40"/>
      <c r="GE751" s="40"/>
      <c r="GF751" s="40"/>
      <c r="GG751" s="40"/>
      <c r="GH751" s="40"/>
      <c r="GI751" s="40"/>
      <c r="GJ751" s="40"/>
      <c r="GK751" s="40"/>
      <c r="GL751" s="40"/>
      <c r="GM751" s="40"/>
      <c r="GN751" s="40"/>
      <c r="GO751" s="40"/>
      <c r="GP751" s="40"/>
      <c r="GQ751" s="40"/>
      <c r="GR751" s="40"/>
      <c r="GS751" s="40"/>
    </row>
    <row r="752" spans="1:201" x14ac:dyDescent="0.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c r="FM752" s="40"/>
      <c r="FN752" s="40"/>
      <c r="FO752" s="40"/>
      <c r="FP752" s="40"/>
      <c r="FQ752" s="40"/>
      <c r="FR752" s="40"/>
      <c r="FS752" s="40"/>
      <c r="FT752" s="40"/>
      <c r="FU752" s="40"/>
      <c r="FV752" s="40"/>
      <c r="FW752" s="40"/>
      <c r="FX752" s="40"/>
      <c r="FY752" s="40"/>
      <c r="FZ752" s="40"/>
      <c r="GA752" s="40"/>
      <c r="GB752" s="40"/>
      <c r="GC752" s="40"/>
      <c r="GD752" s="40"/>
      <c r="GE752" s="40"/>
      <c r="GF752" s="40"/>
      <c r="GG752" s="40"/>
      <c r="GH752" s="40"/>
      <c r="GI752" s="40"/>
      <c r="GJ752" s="40"/>
      <c r="GK752" s="40"/>
      <c r="GL752" s="40"/>
      <c r="GM752" s="40"/>
      <c r="GN752" s="40"/>
      <c r="GO752" s="40"/>
      <c r="GP752" s="40"/>
      <c r="GQ752" s="40"/>
      <c r="GR752" s="40"/>
      <c r="GS752" s="40"/>
    </row>
    <row r="753" spans="1:201" x14ac:dyDescent="0.2">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c r="FM753" s="40"/>
      <c r="FN753" s="40"/>
      <c r="FO753" s="40"/>
      <c r="FP753" s="40"/>
      <c r="FQ753" s="40"/>
      <c r="FR753" s="40"/>
      <c r="FS753" s="40"/>
      <c r="FT753" s="40"/>
      <c r="FU753" s="40"/>
      <c r="FV753" s="40"/>
      <c r="FW753" s="40"/>
      <c r="FX753" s="40"/>
      <c r="FY753" s="40"/>
      <c r="FZ753" s="40"/>
      <c r="GA753" s="40"/>
      <c r="GB753" s="40"/>
      <c r="GC753" s="40"/>
      <c r="GD753" s="40"/>
      <c r="GE753" s="40"/>
      <c r="GF753" s="40"/>
      <c r="GG753" s="40"/>
      <c r="GH753" s="40"/>
      <c r="GI753" s="40"/>
      <c r="GJ753" s="40"/>
      <c r="GK753" s="40"/>
      <c r="GL753" s="40"/>
      <c r="GM753" s="40"/>
      <c r="GN753" s="40"/>
      <c r="GO753" s="40"/>
      <c r="GP753" s="40"/>
      <c r="GQ753" s="40"/>
      <c r="GR753" s="40"/>
      <c r="GS753" s="40"/>
    </row>
    <row r="754" spans="1:201" x14ac:dyDescent="0.2">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c r="FM754" s="40"/>
      <c r="FN754" s="40"/>
      <c r="FO754" s="40"/>
      <c r="FP754" s="40"/>
      <c r="FQ754" s="40"/>
      <c r="FR754" s="40"/>
      <c r="FS754" s="40"/>
      <c r="FT754" s="40"/>
      <c r="FU754" s="40"/>
      <c r="FV754" s="40"/>
      <c r="FW754" s="40"/>
      <c r="FX754" s="40"/>
      <c r="FY754" s="40"/>
      <c r="FZ754" s="40"/>
      <c r="GA754" s="40"/>
      <c r="GB754" s="40"/>
      <c r="GC754" s="40"/>
      <c r="GD754" s="40"/>
      <c r="GE754" s="40"/>
      <c r="GF754" s="40"/>
      <c r="GG754" s="40"/>
      <c r="GH754" s="40"/>
      <c r="GI754" s="40"/>
      <c r="GJ754" s="40"/>
      <c r="GK754" s="40"/>
      <c r="GL754" s="40"/>
      <c r="GM754" s="40"/>
      <c r="GN754" s="40"/>
      <c r="GO754" s="40"/>
      <c r="GP754" s="40"/>
      <c r="GQ754" s="40"/>
      <c r="GR754" s="40"/>
      <c r="GS754" s="40"/>
    </row>
    <row r="755" spans="1:201" x14ac:dyDescent="0.2">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row>
    <row r="756" spans="1:201" x14ac:dyDescent="0.2">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c r="FM756" s="40"/>
      <c r="FN756" s="40"/>
      <c r="FO756" s="40"/>
      <c r="FP756" s="40"/>
      <c r="FQ756" s="40"/>
      <c r="FR756" s="40"/>
      <c r="FS756" s="40"/>
      <c r="FT756" s="40"/>
      <c r="FU756" s="40"/>
      <c r="FV756" s="40"/>
      <c r="FW756" s="40"/>
      <c r="FX756" s="40"/>
      <c r="FY756" s="40"/>
      <c r="FZ756" s="40"/>
      <c r="GA756" s="40"/>
      <c r="GB756" s="40"/>
      <c r="GC756" s="40"/>
      <c r="GD756" s="40"/>
      <c r="GE756" s="40"/>
      <c r="GF756" s="40"/>
      <c r="GG756" s="40"/>
      <c r="GH756" s="40"/>
      <c r="GI756" s="40"/>
      <c r="GJ756" s="40"/>
      <c r="GK756" s="40"/>
      <c r="GL756" s="40"/>
      <c r="GM756" s="40"/>
      <c r="GN756" s="40"/>
      <c r="GO756" s="40"/>
      <c r="GP756" s="40"/>
      <c r="GQ756" s="40"/>
      <c r="GR756" s="40"/>
      <c r="GS756" s="40"/>
    </row>
    <row r="757" spans="1:201" x14ac:dyDescent="0.2">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c r="FM757" s="40"/>
      <c r="FN757" s="40"/>
      <c r="FO757" s="40"/>
      <c r="FP757" s="40"/>
      <c r="FQ757" s="40"/>
      <c r="FR757" s="40"/>
      <c r="FS757" s="40"/>
      <c r="FT757" s="40"/>
      <c r="FU757" s="40"/>
      <c r="FV757" s="40"/>
      <c r="FW757" s="40"/>
      <c r="FX757" s="40"/>
      <c r="FY757" s="40"/>
      <c r="FZ757" s="40"/>
      <c r="GA757" s="40"/>
      <c r="GB757" s="40"/>
      <c r="GC757" s="40"/>
      <c r="GD757" s="40"/>
      <c r="GE757" s="40"/>
      <c r="GF757" s="40"/>
      <c r="GG757" s="40"/>
      <c r="GH757" s="40"/>
      <c r="GI757" s="40"/>
      <c r="GJ757" s="40"/>
      <c r="GK757" s="40"/>
      <c r="GL757" s="40"/>
      <c r="GM757" s="40"/>
      <c r="GN757" s="40"/>
      <c r="GO757" s="40"/>
      <c r="GP757" s="40"/>
      <c r="GQ757" s="40"/>
      <c r="GR757" s="40"/>
      <c r="GS757" s="40"/>
    </row>
    <row r="758" spans="1:201" x14ac:dyDescent="0.2">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c r="FM758" s="40"/>
      <c r="FN758" s="40"/>
      <c r="FO758" s="40"/>
      <c r="FP758" s="40"/>
      <c r="FQ758" s="40"/>
      <c r="FR758" s="40"/>
      <c r="FS758" s="40"/>
      <c r="FT758" s="40"/>
      <c r="FU758" s="40"/>
      <c r="FV758" s="40"/>
      <c r="FW758" s="40"/>
      <c r="FX758" s="40"/>
      <c r="FY758" s="40"/>
      <c r="FZ758" s="40"/>
      <c r="GA758" s="40"/>
      <c r="GB758" s="40"/>
      <c r="GC758" s="40"/>
      <c r="GD758" s="40"/>
      <c r="GE758" s="40"/>
      <c r="GF758" s="40"/>
      <c r="GG758" s="40"/>
      <c r="GH758" s="40"/>
      <c r="GI758" s="40"/>
      <c r="GJ758" s="40"/>
      <c r="GK758" s="40"/>
      <c r="GL758" s="40"/>
      <c r="GM758" s="40"/>
      <c r="GN758" s="40"/>
      <c r="GO758" s="40"/>
      <c r="GP758" s="40"/>
      <c r="GQ758" s="40"/>
      <c r="GR758" s="40"/>
      <c r="GS758" s="40"/>
    </row>
    <row r="759" spans="1:20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c r="FM759" s="40"/>
      <c r="FN759" s="40"/>
      <c r="FO759" s="40"/>
      <c r="FP759" s="40"/>
      <c r="FQ759" s="40"/>
      <c r="FR759" s="40"/>
      <c r="FS759" s="40"/>
      <c r="FT759" s="40"/>
      <c r="FU759" s="40"/>
      <c r="FV759" s="40"/>
      <c r="FW759" s="40"/>
      <c r="FX759" s="40"/>
      <c r="FY759" s="40"/>
      <c r="FZ759" s="40"/>
      <c r="GA759" s="40"/>
      <c r="GB759" s="40"/>
      <c r="GC759" s="40"/>
      <c r="GD759" s="40"/>
      <c r="GE759" s="40"/>
      <c r="GF759" s="40"/>
      <c r="GG759" s="40"/>
      <c r="GH759" s="40"/>
      <c r="GI759" s="40"/>
      <c r="GJ759" s="40"/>
      <c r="GK759" s="40"/>
      <c r="GL759" s="40"/>
      <c r="GM759" s="40"/>
      <c r="GN759" s="40"/>
      <c r="GO759" s="40"/>
      <c r="GP759" s="40"/>
      <c r="GQ759" s="40"/>
      <c r="GR759" s="40"/>
      <c r="GS759" s="40"/>
    </row>
    <row r="760" spans="1:201" x14ac:dyDescent="0.2">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c r="FM760" s="40"/>
      <c r="FN760" s="40"/>
      <c r="FO760" s="40"/>
      <c r="FP760" s="40"/>
      <c r="FQ760" s="40"/>
      <c r="FR760" s="40"/>
      <c r="FS760" s="40"/>
      <c r="FT760" s="40"/>
      <c r="FU760" s="40"/>
      <c r="FV760" s="40"/>
      <c r="FW760" s="40"/>
      <c r="FX760" s="40"/>
      <c r="FY760" s="40"/>
      <c r="FZ760" s="40"/>
      <c r="GA760" s="40"/>
      <c r="GB760" s="40"/>
      <c r="GC760" s="40"/>
      <c r="GD760" s="40"/>
      <c r="GE760" s="40"/>
      <c r="GF760" s="40"/>
      <c r="GG760" s="40"/>
      <c r="GH760" s="40"/>
      <c r="GI760" s="40"/>
      <c r="GJ760" s="40"/>
      <c r="GK760" s="40"/>
      <c r="GL760" s="40"/>
      <c r="GM760" s="40"/>
      <c r="GN760" s="40"/>
      <c r="GO760" s="40"/>
      <c r="GP760" s="40"/>
      <c r="GQ760" s="40"/>
      <c r="GR760" s="40"/>
      <c r="GS760" s="40"/>
    </row>
    <row r="761" spans="1:201" x14ac:dyDescent="0.2">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c r="FM761" s="40"/>
      <c r="FN761" s="40"/>
      <c r="FO761" s="40"/>
      <c r="FP761" s="40"/>
      <c r="FQ761" s="40"/>
      <c r="FR761" s="40"/>
      <c r="FS761" s="40"/>
      <c r="FT761" s="40"/>
      <c r="FU761" s="40"/>
      <c r="FV761" s="40"/>
      <c r="FW761" s="40"/>
      <c r="FX761" s="40"/>
      <c r="FY761" s="40"/>
      <c r="FZ761" s="40"/>
      <c r="GA761" s="40"/>
      <c r="GB761" s="40"/>
      <c r="GC761" s="40"/>
      <c r="GD761" s="40"/>
      <c r="GE761" s="40"/>
      <c r="GF761" s="40"/>
      <c r="GG761" s="40"/>
      <c r="GH761" s="40"/>
      <c r="GI761" s="40"/>
      <c r="GJ761" s="40"/>
      <c r="GK761" s="40"/>
      <c r="GL761" s="40"/>
      <c r="GM761" s="40"/>
      <c r="GN761" s="40"/>
      <c r="GO761" s="40"/>
      <c r="GP761" s="40"/>
      <c r="GQ761" s="40"/>
      <c r="GR761" s="40"/>
      <c r="GS761" s="40"/>
    </row>
    <row r="762" spans="1:201" x14ac:dyDescent="0.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c r="FM762" s="40"/>
      <c r="FN762" s="40"/>
      <c r="FO762" s="40"/>
      <c r="FP762" s="40"/>
      <c r="FQ762" s="40"/>
      <c r="FR762" s="40"/>
      <c r="FS762" s="40"/>
      <c r="FT762" s="40"/>
      <c r="FU762" s="40"/>
      <c r="FV762" s="40"/>
      <c r="FW762" s="40"/>
      <c r="FX762" s="40"/>
      <c r="FY762" s="40"/>
      <c r="FZ762" s="40"/>
      <c r="GA762" s="40"/>
      <c r="GB762" s="40"/>
      <c r="GC762" s="40"/>
      <c r="GD762" s="40"/>
      <c r="GE762" s="40"/>
      <c r="GF762" s="40"/>
      <c r="GG762" s="40"/>
      <c r="GH762" s="40"/>
      <c r="GI762" s="40"/>
      <c r="GJ762" s="40"/>
      <c r="GK762" s="40"/>
      <c r="GL762" s="40"/>
      <c r="GM762" s="40"/>
      <c r="GN762" s="40"/>
      <c r="GO762" s="40"/>
      <c r="GP762" s="40"/>
      <c r="GQ762" s="40"/>
      <c r="GR762" s="40"/>
      <c r="GS762" s="40"/>
    </row>
    <row r="763" spans="1:201" x14ac:dyDescent="0.2">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c r="FM763" s="40"/>
      <c r="FN763" s="40"/>
      <c r="FO763" s="40"/>
      <c r="FP763" s="40"/>
      <c r="FQ763" s="40"/>
      <c r="FR763" s="40"/>
      <c r="FS763" s="40"/>
      <c r="FT763" s="40"/>
      <c r="FU763" s="40"/>
      <c r="FV763" s="40"/>
      <c r="FW763" s="40"/>
      <c r="FX763" s="40"/>
      <c r="FY763" s="40"/>
      <c r="FZ763" s="40"/>
      <c r="GA763" s="40"/>
      <c r="GB763" s="40"/>
      <c r="GC763" s="40"/>
      <c r="GD763" s="40"/>
      <c r="GE763" s="40"/>
      <c r="GF763" s="40"/>
      <c r="GG763" s="40"/>
      <c r="GH763" s="40"/>
      <c r="GI763" s="40"/>
      <c r="GJ763" s="40"/>
      <c r="GK763" s="40"/>
      <c r="GL763" s="40"/>
      <c r="GM763" s="40"/>
      <c r="GN763" s="40"/>
      <c r="GO763" s="40"/>
      <c r="GP763" s="40"/>
      <c r="GQ763" s="40"/>
      <c r="GR763" s="40"/>
      <c r="GS763" s="40"/>
    </row>
    <row r="764" spans="1:201" x14ac:dyDescent="0.2">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c r="FM764" s="40"/>
      <c r="FN764" s="40"/>
      <c r="FO764" s="40"/>
      <c r="FP764" s="40"/>
      <c r="FQ764" s="40"/>
      <c r="FR764" s="40"/>
      <c r="FS764" s="40"/>
      <c r="FT764" s="40"/>
      <c r="FU764" s="40"/>
      <c r="FV764" s="40"/>
      <c r="FW764" s="40"/>
      <c r="FX764" s="40"/>
      <c r="FY764" s="40"/>
      <c r="FZ764" s="40"/>
      <c r="GA764" s="40"/>
      <c r="GB764" s="40"/>
      <c r="GC764" s="40"/>
      <c r="GD764" s="40"/>
      <c r="GE764" s="40"/>
      <c r="GF764" s="40"/>
      <c r="GG764" s="40"/>
      <c r="GH764" s="40"/>
      <c r="GI764" s="40"/>
      <c r="GJ764" s="40"/>
      <c r="GK764" s="40"/>
      <c r="GL764" s="40"/>
      <c r="GM764" s="40"/>
      <c r="GN764" s="40"/>
      <c r="GO764" s="40"/>
      <c r="GP764" s="40"/>
      <c r="GQ764" s="40"/>
      <c r="GR764" s="40"/>
      <c r="GS764" s="40"/>
    </row>
    <row r="765" spans="1:201" x14ac:dyDescent="0.2">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c r="FM765" s="40"/>
      <c r="FN765" s="40"/>
      <c r="FO765" s="40"/>
      <c r="FP765" s="40"/>
      <c r="FQ765" s="40"/>
      <c r="FR765" s="40"/>
      <c r="FS765" s="40"/>
      <c r="FT765" s="40"/>
      <c r="FU765" s="40"/>
      <c r="FV765" s="40"/>
      <c r="FW765" s="40"/>
      <c r="FX765" s="40"/>
      <c r="FY765" s="40"/>
      <c r="FZ765" s="40"/>
      <c r="GA765" s="40"/>
      <c r="GB765" s="40"/>
      <c r="GC765" s="40"/>
      <c r="GD765" s="40"/>
      <c r="GE765" s="40"/>
      <c r="GF765" s="40"/>
      <c r="GG765" s="40"/>
      <c r="GH765" s="40"/>
      <c r="GI765" s="40"/>
      <c r="GJ765" s="40"/>
      <c r="GK765" s="40"/>
      <c r="GL765" s="40"/>
      <c r="GM765" s="40"/>
      <c r="GN765" s="40"/>
      <c r="GO765" s="40"/>
      <c r="GP765" s="40"/>
      <c r="GQ765" s="40"/>
      <c r="GR765" s="40"/>
      <c r="GS765" s="40"/>
    </row>
    <row r="766" spans="1:201" x14ac:dyDescent="0.2">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c r="FM766" s="40"/>
      <c r="FN766" s="40"/>
      <c r="FO766" s="40"/>
      <c r="FP766" s="40"/>
      <c r="FQ766" s="40"/>
      <c r="FR766" s="40"/>
      <c r="FS766" s="40"/>
      <c r="FT766" s="40"/>
      <c r="FU766" s="40"/>
      <c r="FV766" s="40"/>
      <c r="FW766" s="40"/>
      <c r="FX766" s="40"/>
      <c r="FY766" s="40"/>
      <c r="FZ766" s="40"/>
      <c r="GA766" s="40"/>
      <c r="GB766" s="40"/>
      <c r="GC766" s="40"/>
      <c r="GD766" s="40"/>
      <c r="GE766" s="40"/>
      <c r="GF766" s="40"/>
      <c r="GG766" s="40"/>
      <c r="GH766" s="40"/>
      <c r="GI766" s="40"/>
      <c r="GJ766" s="40"/>
      <c r="GK766" s="40"/>
      <c r="GL766" s="40"/>
      <c r="GM766" s="40"/>
      <c r="GN766" s="40"/>
      <c r="GO766" s="40"/>
      <c r="GP766" s="40"/>
      <c r="GQ766" s="40"/>
      <c r="GR766" s="40"/>
      <c r="GS766" s="40"/>
    </row>
    <row r="767" spans="1:201" x14ac:dyDescent="0.2">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c r="FM767" s="40"/>
      <c r="FN767" s="40"/>
      <c r="FO767" s="40"/>
      <c r="FP767" s="40"/>
      <c r="FQ767" s="40"/>
      <c r="FR767" s="40"/>
      <c r="FS767" s="40"/>
      <c r="FT767" s="40"/>
      <c r="FU767" s="40"/>
      <c r="FV767" s="40"/>
      <c r="FW767" s="40"/>
      <c r="FX767" s="40"/>
      <c r="FY767" s="40"/>
      <c r="FZ767" s="40"/>
      <c r="GA767" s="40"/>
      <c r="GB767" s="40"/>
      <c r="GC767" s="40"/>
      <c r="GD767" s="40"/>
      <c r="GE767" s="40"/>
      <c r="GF767" s="40"/>
      <c r="GG767" s="40"/>
      <c r="GH767" s="40"/>
      <c r="GI767" s="40"/>
      <c r="GJ767" s="40"/>
      <c r="GK767" s="40"/>
      <c r="GL767" s="40"/>
      <c r="GM767" s="40"/>
      <c r="GN767" s="40"/>
      <c r="GO767" s="40"/>
      <c r="GP767" s="40"/>
      <c r="GQ767" s="40"/>
      <c r="GR767" s="40"/>
      <c r="GS767" s="40"/>
    </row>
    <row r="768" spans="1:201" x14ac:dyDescent="0.2">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c r="FM768" s="40"/>
      <c r="FN768" s="40"/>
      <c r="FO768" s="40"/>
      <c r="FP768" s="40"/>
      <c r="FQ768" s="40"/>
      <c r="FR768" s="40"/>
      <c r="FS768" s="40"/>
      <c r="FT768" s="40"/>
      <c r="FU768" s="40"/>
      <c r="FV768" s="40"/>
      <c r="FW768" s="40"/>
      <c r="FX768" s="40"/>
      <c r="FY768" s="40"/>
      <c r="FZ768" s="40"/>
      <c r="GA768" s="40"/>
      <c r="GB768" s="40"/>
      <c r="GC768" s="40"/>
      <c r="GD768" s="40"/>
      <c r="GE768" s="40"/>
      <c r="GF768" s="40"/>
      <c r="GG768" s="40"/>
      <c r="GH768" s="40"/>
      <c r="GI768" s="40"/>
      <c r="GJ768" s="40"/>
      <c r="GK768" s="40"/>
      <c r="GL768" s="40"/>
      <c r="GM768" s="40"/>
      <c r="GN768" s="40"/>
      <c r="GO768" s="40"/>
      <c r="GP768" s="40"/>
      <c r="GQ768" s="40"/>
      <c r="GR768" s="40"/>
      <c r="GS768" s="40"/>
    </row>
    <row r="769" spans="1:201" x14ac:dyDescent="0.2">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row>
    <row r="770" spans="1:201" x14ac:dyDescent="0.2">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c r="FM770" s="40"/>
      <c r="FN770" s="40"/>
      <c r="FO770" s="40"/>
      <c r="FP770" s="40"/>
      <c r="FQ770" s="40"/>
      <c r="FR770" s="40"/>
      <c r="FS770" s="40"/>
      <c r="FT770" s="40"/>
      <c r="FU770" s="40"/>
      <c r="FV770" s="40"/>
      <c r="FW770" s="40"/>
      <c r="FX770" s="40"/>
      <c r="FY770" s="40"/>
      <c r="FZ770" s="40"/>
      <c r="GA770" s="40"/>
      <c r="GB770" s="40"/>
      <c r="GC770" s="40"/>
      <c r="GD770" s="40"/>
      <c r="GE770" s="40"/>
      <c r="GF770" s="40"/>
      <c r="GG770" s="40"/>
      <c r="GH770" s="40"/>
      <c r="GI770" s="40"/>
      <c r="GJ770" s="40"/>
      <c r="GK770" s="40"/>
      <c r="GL770" s="40"/>
      <c r="GM770" s="40"/>
      <c r="GN770" s="40"/>
      <c r="GO770" s="40"/>
      <c r="GP770" s="40"/>
      <c r="GQ770" s="40"/>
      <c r="GR770" s="40"/>
      <c r="GS770" s="40"/>
    </row>
    <row r="771" spans="1:201" x14ac:dyDescent="0.2">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c r="FM771" s="40"/>
      <c r="FN771" s="40"/>
      <c r="FO771" s="40"/>
      <c r="FP771" s="40"/>
      <c r="FQ771" s="40"/>
      <c r="FR771" s="40"/>
      <c r="FS771" s="40"/>
      <c r="FT771" s="40"/>
      <c r="FU771" s="40"/>
      <c r="FV771" s="40"/>
      <c r="FW771" s="40"/>
      <c r="FX771" s="40"/>
      <c r="FY771" s="40"/>
      <c r="FZ771" s="40"/>
      <c r="GA771" s="40"/>
      <c r="GB771" s="40"/>
      <c r="GC771" s="40"/>
      <c r="GD771" s="40"/>
      <c r="GE771" s="40"/>
      <c r="GF771" s="40"/>
      <c r="GG771" s="40"/>
      <c r="GH771" s="40"/>
      <c r="GI771" s="40"/>
      <c r="GJ771" s="40"/>
      <c r="GK771" s="40"/>
      <c r="GL771" s="40"/>
      <c r="GM771" s="40"/>
      <c r="GN771" s="40"/>
      <c r="GO771" s="40"/>
      <c r="GP771" s="40"/>
      <c r="GQ771" s="40"/>
      <c r="GR771" s="40"/>
      <c r="GS771" s="40"/>
    </row>
    <row r="772" spans="1:201" x14ac:dyDescent="0.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c r="FM772" s="40"/>
      <c r="FN772" s="40"/>
      <c r="FO772" s="40"/>
      <c r="FP772" s="40"/>
      <c r="FQ772" s="40"/>
      <c r="FR772" s="40"/>
      <c r="FS772" s="40"/>
      <c r="FT772" s="40"/>
      <c r="FU772" s="40"/>
      <c r="FV772" s="40"/>
      <c r="FW772" s="40"/>
      <c r="FX772" s="40"/>
      <c r="FY772" s="40"/>
      <c r="FZ772" s="40"/>
      <c r="GA772" s="40"/>
      <c r="GB772" s="40"/>
      <c r="GC772" s="40"/>
      <c r="GD772" s="40"/>
      <c r="GE772" s="40"/>
      <c r="GF772" s="40"/>
      <c r="GG772" s="40"/>
      <c r="GH772" s="40"/>
      <c r="GI772" s="40"/>
      <c r="GJ772" s="40"/>
      <c r="GK772" s="40"/>
      <c r="GL772" s="40"/>
      <c r="GM772" s="40"/>
      <c r="GN772" s="40"/>
      <c r="GO772" s="40"/>
      <c r="GP772" s="40"/>
      <c r="GQ772" s="40"/>
      <c r="GR772" s="40"/>
      <c r="GS772" s="40"/>
    </row>
    <row r="773" spans="1:201" x14ac:dyDescent="0.2">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c r="FM773" s="40"/>
      <c r="FN773" s="40"/>
      <c r="FO773" s="40"/>
      <c r="FP773" s="40"/>
      <c r="FQ773" s="40"/>
      <c r="FR773" s="40"/>
      <c r="FS773" s="40"/>
      <c r="FT773" s="40"/>
      <c r="FU773" s="40"/>
      <c r="FV773" s="40"/>
      <c r="FW773" s="40"/>
      <c r="FX773" s="40"/>
      <c r="FY773" s="40"/>
      <c r="FZ773" s="40"/>
      <c r="GA773" s="40"/>
      <c r="GB773" s="40"/>
      <c r="GC773" s="40"/>
      <c r="GD773" s="40"/>
      <c r="GE773" s="40"/>
      <c r="GF773" s="40"/>
      <c r="GG773" s="40"/>
      <c r="GH773" s="40"/>
      <c r="GI773" s="40"/>
      <c r="GJ773" s="40"/>
      <c r="GK773" s="40"/>
      <c r="GL773" s="40"/>
      <c r="GM773" s="40"/>
      <c r="GN773" s="40"/>
      <c r="GO773" s="40"/>
      <c r="GP773" s="40"/>
      <c r="GQ773" s="40"/>
      <c r="GR773" s="40"/>
      <c r="GS773" s="40"/>
    </row>
    <row r="774" spans="1:201" x14ac:dyDescent="0.2">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c r="FM774" s="40"/>
      <c r="FN774" s="40"/>
      <c r="FO774" s="40"/>
      <c r="FP774" s="40"/>
      <c r="FQ774" s="40"/>
      <c r="FR774" s="40"/>
      <c r="FS774" s="40"/>
      <c r="FT774" s="40"/>
      <c r="FU774" s="40"/>
      <c r="FV774" s="40"/>
      <c r="FW774" s="40"/>
      <c r="FX774" s="40"/>
      <c r="FY774" s="40"/>
      <c r="FZ774" s="40"/>
      <c r="GA774" s="40"/>
      <c r="GB774" s="40"/>
      <c r="GC774" s="40"/>
      <c r="GD774" s="40"/>
      <c r="GE774" s="40"/>
      <c r="GF774" s="40"/>
      <c r="GG774" s="40"/>
      <c r="GH774" s="40"/>
      <c r="GI774" s="40"/>
      <c r="GJ774" s="40"/>
      <c r="GK774" s="40"/>
      <c r="GL774" s="40"/>
      <c r="GM774" s="40"/>
      <c r="GN774" s="40"/>
      <c r="GO774" s="40"/>
      <c r="GP774" s="40"/>
      <c r="GQ774" s="40"/>
      <c r="GR774" s="40"/>
      <c r="GS774" s="40"/>
    </row>
    <row r="775" spans="1:201" x14ac:dyDescent="0.2">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c r="FM775" s="40"/>
      <c r="FN775" s="40"/>
      <c r="FO775" s="40"/>
      <c r="FP775" s="40"/>
      <c r="FQ775" s="40"/>
      <c r="FR775" s="40"/>
      <c r="FS775" s="40"/>
      <c r="FT775" s="40"/>
      <c r="FU775" s="40"/>
      <c r="FV775" s="40"/>
      <c r="FW775" s="40"/>
      <c r="FX775" s="40"/>
      <c r="FY775" s="40"/>
      <c r="FZ775" s="40"/>
      <c r="GA775" s="40"/>
      <c r="GB775" s="40"/>
      <c r="GC775" s="40"/>
      <c r="GD775" s="40"/>
      <c r="GE775" s="40"/>
      <c r="GF775" s="40"/>
      <c r="GG775" s="40"/>
      <c r="GH775" s="40"/>
      <c r="GI775" s="40"/>
      <c r="GJ775" s="40"/>
      <c r="GK775" s="40"/>
      <c r="GL775" s="40"/>
      <c r="GM775" s="40"/>
      <c r="GN775" s="40"/>
      <c r="GO775" s="40"/>
      <c r="GP775" s="40"/>
      <c r="GQ775" s="40"/>
      <c r="GR775" s="40"/>
      <c r="GS775" s="40"/>
    </row>
    <row r="776" spans="1:201" x14ac:dyDescent="0.2">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c r="FM776" s="40"/>
      <c r="FN776" s="40"/>
      <c r="FO776" s="40"/>
      <c r="FP776" s="40"/>
      <c r="FQ776" s="40"/>
      <c r="FR776" s="40"/>
      <c r="FS776" s="40"/>
      <c r="FT776" s="40"/>
      <c r="FU776" s="40"/>
      <c r="FV776" s="40"/>
      <c r="FW776" s="40"/>
      <c r="FX776" s="40"/>
      <c r="FY776" s="40"/>
      <c r="FZ776" s="40"/>
      <c r="GA776" s="40"/>
      <c r="GB776" s="40"/>
      <c r="GC776" s="40"/>
      <c r="GD776" s="40"/>
      <c r="GE776" s="40"/>
      <c r="GF776" s="40"/>
      <c r="GG776" s="40"/>
      <c r="GH776" s="40"/>
      <c r="GI776" s="40"/>
      <c r="GJ776" s="40"/>
      <c r="GK776" s="40"/>
      <c r="GL776" s="40"/>
      <c r="GM776" s="40"/>
      <c r="GN776" s="40"/>
      <c r="GO776" s="40"/>
      <c r="GP776" s="40"/>
      <c r="GQ776" s="40"/>
      <c r="GR776" s="40"/>
      <c r="GS776" s="40"/>
    </row>
    <row r="777" spans="1:201" x14ac:dyDescent="0.2">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c r="FM777" s="40"/>
      <c r="FN777" s="40"/>
      <c r="FO777" s="40"/>
      <c r="FP777" s="40"/>
      <c r="FQ777" s="40"/>
      <c r="FR777" s="40"/>
      <c r="FS777" s="40"/>
      <c r="FT777" s="40"/>
      <c r="FU777" s="40"/>
      <c r="FV777" s="40"/>
      <c r="FW777" s="40"/>
      <c r="FX777" s="40"/>
      <c r="FY777" s="40"/>
      <c r="FZ777" s="40"/>
      <c r="GA777" s="40"/>
      <c r="GB777" s="40"/>
      <c r="GC777" s="40"/>
      <c r="GD777" s="40"/>
      <c r="GE777" s="40"/>
      <c r="GF777" s="40"/>
      <c r="GG777" s="40"/>
      <c r="GH777" s="40"/>
      <c r="GI777" s="40"/>
      <c r="GJ777" s="40"/>
      <c r="GK777" s="40"/>
      <c r="GL777" s="40"/>
      <c r="GM777" s="40"/>
      <c r="GN777" s="40"/>
      <c r="GO777" s="40"/>
      <c r="GP777" s="40"/>
      <c r="GQ777" s="40"/>
      <c r="GR777" s="40"/>
      <c r="GS777" s="40"/>
    </row>
    <row r="778" spans="1:201" x14ac:dyDescent="0.2">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c r="FM778" s="40"/>
      <c r="FN778" s="40"/>
      <c r="FO778" s="40"/>
      <c r="FP778" s="40"/>
      <c r="FQ778" s="40"/>
      <c r="FR778" s="40"/>
      <c r="FS778" s="40"/>
      <c r="FT778" s="40"/>
      <c r="FU778" s="40"/>
      <c r="FV778" s="40"/>
      <c r="FW778" s="40"/>
      <c r="FX778" s="40"/>
      <c r="FY778" s="40"/>
      <c r="FZ778" s="40"/>
      <c r="GA778" s="40"/>
      <c r="GB778" s="40"/>
      <c r="GC778" s="40"/>
      <c r="GD778" s="40"/>
      <c r="GE778" s="40"/>
      <c r="GF778" s="40"/>
      <c r="GG778" s="40"/>
      <c r="GH778" s="40"/>
      <c r="GI778" s="40"/>
      <c r="GJ778" s="40"/>
      <c r="GK778" s="40"/>
      <c r="GL778" s="40"/>
      <c r="GM778" s="40"/>
      <c r="GN778" s="40"/>
      <c r="GO778" s="40"/>
      <c r="GP778" s="40"/>
      <c r="GQ778" s="40"/>
      <c r="GR778" s="40"/>
      <c r="GS778" s="40"/>
    </row>
    <row r="779" spans="1:201" x14ac:dyDescent="0.2">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c r="FM779" s="40"/>
      <c r="FN779" s="40"/>
      <c r="FO779" s="40"/>
      <c r="FP779" s="40"/>
      <c r="FQ779" s="40"/>
      <c r="FR779" s="40"/>
      <c r="FS779" s="40"/>
      <c r="FT779" s="40"/>
      <c r="FU779" s="40"/>
      <c r="FV779" s="40"/>
      <c r="FW779" s="40"/>
      <c r="FX779" s="40"/>
      <c r="FY779" s="40"/>
      <c r="FZ779" s="40"/>
      <c r="GA779" s="40"/>
      <c r="GB779" s="40"/>
      <c r="GC779" s="40"/>
      <c r="GD779" s="40"/>
      <c r="GE779" s="40"/>
      <c r="GF779" s="40"/>
      <c r="GG779" s="40"/>
      <c r="GH779" s="40"/>
      <c r="GI779" s="40"/>
      <c r="GJ779" s="40"/>
      <c r="GK779" s="40"/>
      <c r="GL779" s="40"/>
      <c r="GM779" s="40"/>
      <c r="GN779" s="40"/>
      <c r="GO779" s="40"/>
      <c r="GP779" s="40"/>
      <c r="GQ779" s="40"/>
      <c r="GR779" s="40"/>
      <c r="GS779" s="40"/>
    </row>
    <row r="780" spans="1:201" x14ac:dyDescent="0.2">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c r="FM780" s="40"/>
      <c r="FN780" s="40"/>
      <c r="FO780" s="40"/>
      <c r="FP780" s="40"/>
      <c r="FQ780" s="40"/>
      <c r="FR780" s="40"/>
      <c r="FS780" s="40"/>
      <c r="FT780" s="40"/>
      <c r="FU780" s="40"/>
      <c r="FV780" s="40"/>
      <c r="FW780" s="40"/>
      <c r="FX780" s="40"/>
      <c r="FY780" s="40"/>
      <c r="FZ780" s="40"/>
      <c r="GA780" s="40"/>
      <c r="GB780" s="40"/>
      <c r="GC780" s="40"/>
      <c r="GD780" s="40"/>
      <c r="GE780" s="40"/>
      <c r="GF780" s="40"/>
      <c r="GG780" s="40"/>
      <c r="GH780" s="40"/>
      <c r="GI780" s="40"/>
      <c r="GJ780" s="40"/>
      <c r="GK780" s="40"/>
      <c r="GL780" s="40"/>
      <c r="GM780" s="40"/>
      <c r="GN780" s="40"/>
      <c r="GO780" s="40"/>
      <c r="GP780" s="40"/>
      <c r="GQ780" s="40"/>
      <c r="GR780" s="40"/>
      <c r="GS780" s="40"/>
    </row>
    <row r="781" spans="1:201" x14ac:dyDescent="0.2">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c r="FM781" s="40"/>
      <c r="FN781" s="40"/>
      <c r="FO781" s="40"/>
      <c r="FP781" s="40"/>
      <c r="FQ781" s="40"/>
      <c r="FR781" s="40"/>
      <c r="FS781" s="40"/>
      <c r="FT781" s="40"/>
      <c r="FU781" s="40"/>
      <c r="FV781" s="40"/>
      <c r="FW781" s="40"/>
      <c r="FX781" s="40"/>
      <c r="FY781" s="40"/>
      <c r="FZ781" s="40"/>
      <c r="GA781" s="40"/>
      <c r="GB781" s="40"/>
      <c r="GC781" s="40"/>
      <c r="GD781" s="40"/>
      <c r="GE781" s="40"/>
      <c r="GF781" s="40"/>
      <c r="GG781" s="40"/>
      <c r="GH781" s="40"/>
      <c r="GI781" s="40"/>
      <c r="GJ781" s="40"/>
      <c r="GK781" s="40"/>
      <c r="GL781" s="40"/>
      <c r="GM781" s="40"/>
      <c r="GN781" s="40"/>
      <c r="GO781" s="40"/>
      <c r="GP781" s="40"/>
      <c r="GQ781" s="40"/>
      <c r="GR781" s="40"/>
      <c r="GS781" s="40"/>
    </row>
    <row r="782" spans="1:201" x14ac:dyDescent="0.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c r="FM782" s="40"/>
      <c r="FN782" s="40"/>
      <c r="FO782" s="40"/>
      <c r="FP782" s="40"/>
      <c r="FQ782" s="40"/>
      <c r="FR782" s="40"/>
      <c r="FS782" s="40"/>
      <c r="FT782" s="40"/>
      <c r="FU782" s="40"/>
      <c r="FV782" s="40"/>
      <c r="FW782" s="40"/>
      <c r="FX782" s="40"/>
      <c r="FY782" s="40"/>
      <c r="FZ782" s="40"/>
      <c r="GA782" s="40"/>
      <c r="GB782" s="40"/>
      <c r="GC782" s="40"/>
      <c r="GD782" s="40"/>
      <c r="GE782" s="40"/>
      <c r="GF782" s="40"/>
      <c r="GG782" s="40"/>
      <c r="GH782" s="40"/>
      <c r="GI782" s="40"/>
      <c r="GJ782" s="40"/>
      <c r="GK782" s="40"/>
      <c r="GL782" s="40"/>
      <c r="GM782" s="40"/>
      <c r="GN782" s="40"/>
      <c r="GO782" s="40"/>
      <c r="GP782" s="40"/>
      <c r="GQ782" s="40"/>
      <c r="GR782" s="40"/>
      <c r="GS782" s="40"/>
    </row>
    <row r="783" spans="1:201" x14ac:dyDescent="0.2">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c r="FM783" s="40"/>
      <c r="FN783" s="40"/>
      <c r="FO783" s="40"/>
      <c r="FP783" s="40"/>
      <c r="FQ783" s="40"/>
      <c r="FR783" s="40"/>
      <c r="FS783" s="40"/>
      <c r="FT783" s="40"/>
      <c r="FU783" s="40"/>
      <c r="FV783" s="40"/>
      <c r="FW783" s="40"/>
      <c r="FX783" s="40"/>
      <c r="FY783" s="40"/>
      <c r="FZ783" s="40"/>
      <c r="GA783" s="40"/>
      <c r="GB783" s="40"/>
      <c r="GC783" s="40"/>
      <c r="GD783" s="40"/>
      <c r="GE783" s="40"/>
      <c r="GF783" s="40"/>
      <c r="GG783" s="40"/>
      <c r="GH783" s="40"/>
      <c r="GI783" s="40"/>
      <c r="GJ783" s="40"/>
      <c r="GK783" s="40"/>
      <c r="GL783" s="40"/>
      <c r="GM783" s="40"/>
      <c r="GN783" s="40"/>
      <c r="GO783" s="40"/>
      <c r="GP783" s="40"/>
      <c r="GQ783" s="40"/>
      <c r="GR783" s="40"/>
      <c r="GS783" s="40"/>
    </row>
    <row r="784" spans="1:201" x14ac:dyDescent="0.2">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c r="FM784" s="40"/>
      <c r="FN784" s="40"/>
      <c r="FO784" s="40"/>
      <c r="FP784" s="40"/>
      <c r="FQ784" s="40"/>
      <c r="FR784" s="40"/>
      <c r="FS784" s="40"/>
      <c r="FT784" s="40"/>
      <c r="FU784" s="40"/>
      <c r="FV784" s="40"/>
      <c r="FW784" s="40"/>
      <c r="FX784" s="40"/>
      <c r="FY784" s="40"/>
      <c r="FZ784" s="40"/>
      <c r="GA784" s="40"/>
      <c r="GB784" s="40"/>
      <c r="GC784" s="40"/>
      <c r="GD784" s="40"/>
      <c r="GE784" s="40"/>
      <c r="GF784" s="40"/>
      <c r="GG784" s="40"/>
      <c r="GH784" s="40"/>
      <c r="GI784" s="40"/>
      <c r="GJ784" s="40"/>
      <c r="GK784" s="40"/>
      <c r="GL784" s="40"/>
      <c r="GM784" s="40"/>
      <c r="GN784" s="40"/>
      <c r="GO784" s="40"/>
      <c r="GP784" s="40"/>
      <c r="GQ784" s="40"/>
      <c r="GR784" s="40"/>
      <c r="GS784" s="40"/>
    </row>
    <row r="785" spans="1:201" x14ac:dyDescent="0.2">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c r="FM785" s="40"/>
      <c r="FN785" s="40"/>
      <c r="FO785" s="40"/>
      <c r="FP785" s="40"/>
      <c r="FQ785" s="40"/>
      <c r="FR785" s="40"/>
      <c r="FS785" s="40"/>
      <c r="FT785" s="40"/>
      <c r="FU785" s="40"/>
      <c r="FV785" s="40"/>
      <c r="FW785" s="40"/>
      <c r="FX785" s="40"/>
      <c r="FY785" s="40"/>
      <c r="FZ785" s="40"/>
      <c r="GA785" s="40"/>
      <c r="GB785" s="40"/>
      <c r="GC785" s="40"/>
      <c r="GD785" s="40"/>
      <c r="GE785" s="40"/>
      <c r="GF785" s="40"/>
      <c r="GG785" s="40"/>
      <c r="GH785" s="40"/>
      <c r="GI785" s="40"/>
      <c r="GJ785" s="40"/>
      <c r="GK785" s="40"/>
      <c r="GL785" s="40"/>
      <c r="GM785" s="40"/>
      <c r="GN785" s="40"/>
      <c r="GO785" s="40"/>
      <c r="GP785" s="40"/>
      <c r="GQ785" s="40"/>
      <c r="GR785" s="40"/>
      <c r="GS785" s="40"/>
    </row>
    <row r="786" spans="1:201" x14ac:dyDescent="0.2">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c r="FM786" s="40"/>
      <c r="FN786" s="40"/>
      <c r="FO786" s="40"/>
      <c r="FP786" s="40"/>
      <c r="FQ786" s="40"/>
      <c r="FR786" s="40"/>
      <c r="FS786" s="40"/>
      <c r="FT786" s="40"/>
      <c r="FU786" s="40"/>
      <c r="FV786" s="40"/>
      <c r="FW786" s="40"/>
      <c r="FX786" s="40"/>
      <c r="FY786" s="40"/>
      <c r="FZ786" s="40"/>
      <c r="GA786" s="40"/>
      <c r="GB786" s="40"/>
      <c r="GC786" s="40"/>
      <c r="GD786" s="40"/>
      <c r="GE786" s="40"/>
      <c r="GF786" s="40"/>
      <c r="GG786" s="40"/>
      <c r="GH786" s="40"/>
      <c r="GI786" s="40"/>
      <c r="GJ786" s="40"/>
      <c r="GK786" s="40"/>
      <c r="GL786" s="40"/>
      <c r="GM786" s="40"/>
      <c r="GN786" s="40"/>
      <c r="GO786" s="40"/>
      <c r="GP786" s="40"/>
      <c r="GQ786" s="40"/>
      <c r="GR786" s="40"/>
      <c r="GS786" s="40"/>
    </row>
    <row r="787" spans="1:201" x14ac:dyDescent="0.2">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c r="FM787" s="40"/>
      <c r="FN787" s="40"/>
      <c r="FO787" s="40"/>
      <c r="FP787" s="40"/>
      <c r="FQ787" s="40"/>
      <c r="FR787" s="40"/>
      <c r="FS787" s="40"/>
      <c r="FT787" s="40"/>
      <c r="FU787" s="40"/>
      <c r="FV787" s="40"/>
      <c r="FW787" s="40"/>
      <c r="FX787" s="40"/>
      <c r="FY787" s="40"/>
      <c r="FZ787" s="40"/>
      <c r="GA787" s="40"/>
      <c r="GB787" s="40"/>
      <c r="GC787" s="40"/>
      <c r="GD787" s="40"/>
      <c r="GE787" s="40"/>
      <c r="GF787" s="40"/>
      <c r="GG787" s="40"/>
      <c r="GH787" s="40"/>
      <c r="GI787" s="40"/>
      <c r="GJ787" s="40"/>
      <c r="GK787" s="40"/>
      <c r="GL787" s="40"/>
      <c r="GM787" s="40"/>
      <c r="GN787" s="40"/>
      <c r="GO787" s="40"/>
      <c r="GP787" s="40"/>
      <c r="GQ787" s="40"/>
      <c r="GR787" s="40"/>
      <c r="GS787" s="40"/>
    </row>
    <row r="788" spans="1:201" x14ac:dyDescent="0.2">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c r="FM788" s="40"/>
      <c r="FN788" s="40"/>
      <c r="FO788" s="40"/>
      <c r="FP788" s="40"/>
      <c r="FQ788" s="40"/>
      <c r="FR788" s="40"/>
      <c r="FS788" s="40"/>
      <c r="FT788" s="40"/>
      <c r="FU788" s="40"/>
      <c r="FV788" s="40"/>
      <c r="FW788" s="40"/>
      <c r="FX788" s="40"/>
      <c r="FY788" s="40"/>
      <c r="FZ788" s="40"/>
      <c r="GA788" s="40"/>
      <c r="GB788" s="40"/>
      <c r="GC788" s="40"/>
      <c r="GD788" s="40"/>
      <c r="GE788" s="40"/>
      <c r="GF788" s="40"/>
      <c r="GG788" s="40"/>
      <c r="GH788" s="40"/>
      <c r="GI788" s="40"/>
      <c r="GJ788" s="40"/>
      <c r="GK788" s="40"/>
      <c r="GL788" s="40"/>
      <c r="GM788" s="40"/>
      <c r="GN788" s="40"/>
      <c r="GO788" s="40"/>
      <c r="GP788" s="40"/>
      <c r="GQ788" s="40"/>
      <c r="GR788" s="40"/>
      <c r="GS788" s="40"/>
    </row>
    <row r="789" spans="1:201" x14ac:dyDescent="0.2">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c r="FM789" s="40"/>
      <c r="FN789" s="40"/>
      <c r="FO789" s="40"/>
      <c r="FP789" s="40"/>
      <c r="FQ789" s="40"/>
      <c r="FR789" s="40"/>
      <c r="FS789" s="40"/>
      <c r="FT789" s="40"/>
      <c r="FU789" s="40"/>
      <c r="FV789" s="40"/>
      <c r="FW789" s="40"/>
      <c r="FX789" s="40"/>
      <c r="FY789" s="40"/>
      <c r="FZ789" s="40"/>
      <c r="GA789" s="40"/>
      <c r="GB789" s="40"/>
      <c r="GC789" s="40"/>
      <c r="GD789" s="40"/>
      <c r="GE789" s="40"/>
      <c r="GF789" s="40"/>
      <c r="GG789" s="40"/>
      <c r="GH789" s="40"/>
      <c r="GI789" s="40"/>
      <c r="GJ789" s="40"/>
      <c r="GK789" s="40"/>
      <c r="GL789" s="40"/>
      <c r="GM789" s="40"/>
      <c r="GN789" s="40"/>
      <c r="GO789" s="40"/>
      <c r="GP789" s="40"/>
      <c r="GQ789" s="40"/>
      <c r="GR789" s="40"/>
      <c r="GS789" s="40"/>
    </row>
    <row r="790" spans="1:201" x14ac:dyDescent="0.2">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c r="FM790" s="40"/>
      <c r="FN790" s="40"/>
      <c r="FO790" s="40"/>
      <c r="FP790" s="40"/>
      <c r="FQ790" s="40"/>
      <c r="FR790" s="40"/>
      <c r="FS790" s="40"/>
      <c r="FT790" s="40"/>
      <c r="FU790" s="40"/>
      <c r="FV790" s="40"/>
      <c r="FW790" s="40"/>
      <c r="FX790" s="40"/>
      <c r="FY790" s="40"/>
      <c r="FZ790" s="40"/>
      <c r="GA790" s="40"/>
      <c r="GB790" s="40"/>
      <c r="GC790" s="40"/>
      <c r="GD790" s="40"/>
      <c r="GE790" s="40"/>
      <c r="GF790" s="40"/>
      <c r="GG790" s="40"/>
      <c r="GH790" s="40"/>
      <c r="GI790" s="40"/>
      <c r="GJ790" s="40"/>
      <c r="GK790" s="40"/>
      <c r="GL790" s="40"/>
      <c r="GM790" s="40"/>
      <c r="GN790" s="40"/>
      <c r="GO790" s="40"/>
      <c r="GP790" s="40"/>
      <c r="GQ790" s="40"/>
      <c r="GR790" s="40"/>
      <c r="GS790" s="40"/>
    </row>
    <row r="791" spans="1:201" x14ac:dyDescent="0.2">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c r="FM791" s="40"/>
      <c r="FN791" s="40"/>
      <c r="FO791" s="40"/>
      <c r="FP791" s="40"/>
      <c r="FQ791" s="40"/>
      <c r="FR791" s="40"/>
      <c r="FS791" s="40"/>
      <c r="FT791" s="40"/>
      <c r="FU791" s="40"/>
      <c r="FV791" s="40"/>
      <c r="FW791" s="40"/>
      <c r="FX791" s="40"/>
      <c r="FY791" s="40"/>
      <c r="FZ791" s="40"/>
      <c r="GA791" s="40"/>
      <c r="GB791" s="40"/>
      <c r="GC791" s="40"/>
      <c r="GD791" s="40"/>
      <c r="GE791" s="40"/>
      <c r="GF791" s="40"/>
      <c r="GG791" s="40"/>
      <c r="GH791" s="40"/>
      <c r="GI791" s="40"/>
      <c r="GJ791" s="40"/>
      <c r="GK791" s="40"/>
      <c r="GL791" s="40"/>
      <c r="GM791" s="40"/>
      <c r="GN791" s="40"/>
      <c r="GO791" s="40"/>
      <c r="GP791" s="40"/>
      <c r="GQ791" s="40"/>
      <c r="GR791" s="40"/>
      <c r="GS791" s="40"/>
    </row>
    <row r="792" spans="1:201" x14ac:dyDescent="0.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c r="FM792" s="40"/>
      <c r="FN792" s="40"/>
      <c r="FO792" s="40"/>
      <c r="FP792" s="40"/>
      <c r="FQ792" s="40"/>
      <c r="FR792" s="40"/>
      <c r="FS792" s="40"/>
      <c r="FT792" s="40"/>
      <c r="FU792" s="40"/>
      <c r="FV792" s="40"/>
      <c r="FW792" s="40"/>
      <c r="FX792" s="40"/>
      <c r="FY792" s="40"/>
      <c r="FZ792" s="40"/>
      <c r="GA792" s="40"/>
      <c r="GB792" s="40"/>
      <c r="GC792" s="40"/>
      <c r="GD792" s="40"/>
      <c r="GE792" s="40"/>
      <c r="GF792" s="40"/>
      <c r="GG792" s="40"/>
      <c r="GH792" s="40"/>
      <c r="GI792" s="40"/>
      <c r="GJ792" s="40"/>
      <c r="GK792" s="40"/>
      <c r="GL792" s="40"/>
      <c r="GM792" s="40"/>
      <c r="GN792" s="40"/>
      <c r="GO792" s="40"/>
      <c r="GP792" s="40"/>
      <c r="GQ792" s="40"/>
      <c r="GR792" s="40"/>
      <c r="GS792" s="40"/>
    </row>
    <row r="793" spans="1:201" x14ac:dyDescent="0.2">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c r="FM793" s="40"/>
      <c r="FN793" s="40"/>
      <c r="FO793" s="40"/>
      <c r="FP793" s="40"/>
      <c r="FQ793" s="40"/>
      <c r="FR793" s="40"/>
      <c r="FS793" s="40"/>
      <c r="FT793" s="40"/>
      <c r="FU793" s="40"/>
      <c r="FV793" s="40"/>
      <c r="FW793" s="40"/>
      <c r="FX793" s="40"/>
      <c r="FY793" s="40"/>
      <c r="FZ793" s="40"/>
      <c r="GA793" s="40"/>
      <c r="GB793" s="40"/>
      <c r="GC793" s="40"/>
      <c r="GD793" s="40"/>
      <c r="GE793" s="40"/>
      <c r="GF793" s="40"/>
      <c r="GG793" s="40"/>
      <c r="GH793" s="40"/>
      <c r="GI793" s="40"/>
      <c r="GJ793" s="40"/>
      <c r="GK793" s="40"/>
      <c r="GL793" s="40"/>
      <c r="GM793" s="40"/>
      <c r="GN793" s="40"/>
      <c r="GO793" s="40"/>
      <c r="GP793" s="40"/>
      <c r="GQ793" s="40"/>
      <c r="GR793" s="40"/>
      <c r="GS793" s="40"/>
    </row>
    <row r="794" spans="1:201" x14ac:dyDescent="0.2">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c r="FM794" s="40"/>
      <c r="FN794" s="40"/>
      <c r="FO794" s="40"/>
      <c r="FP794" s="40"/>
      <c r="FQ794" s="40"/>
      <c r="FR794" s="40"/>
      <c r="FS794" s="40"/>
      <c r="FT794" s="40"/>
      <c r="FU794" s="40"/>
      <c r="FV794" s="40"/>
      <c r="FW794" s="40"/>
      <c r="FX794" s="40"/>
      <c r="FY794" s="40"/>
      <c r="FZ794" s="40"/>
      <c r="GA794" s="40"/>
      <c r="GB794" s="40"/>
      <c r="GC794" s="40"/>
      <c r="GD794" s="40"/>
      <c r="GE794" s="40"/>
      <c r="GF794" s="40"/>
      <c r="GG794" s="40"/>
      <c r="GH794" s="40"/>
      <c r="GI794" s="40"/>
      <c r="GJ794" s="40"/>
      <c r="GK794" s="40"/>
      <c r="GL794" s="40"/>
      <c r="GM794" s="40"/>
      <c r="GN794" s="40"/>
      <c r="GO794" s="40"/>
      <c r="GP794" s="40"/>
      <c r="GQ794" s="40"/>
      <c r="GR794" s="40"/>
      <c r="GS794" s="40"/>
    </row>
    <row r="795" spans="1:201" x14ac:dyDescent="0.2">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c r="FM795" s="40"/>
      <c r="FN795" s="40"/>
      <c r="FO795" s="40"/>
      <c r="FP795" s="40"/>
      <c r="FQ795" s="40"/>
      <c r="FR795" s="40"/>
      <c r="FS795" s="40"/>
      <c r="FT795" s="40"/>
      <c r="FU795" s="40"/>
      <c r="FV795" s="40"/>
      <c r="FW795" s="40"/>
      <c r="FX795" s="40"/>
      <c r="FY795" s="40"/>
      <c r="FZ795" s="40"/>
      <c r="GA795" s="40"/>
      <c r="GB795" s="40"/>
      <c r="GC795" s="40"/>
      <c r="GD795" s="40"/>
      <c r="GE795" s="40"/>
      <c r="GF795" s="40"/>
      <c r="GG795" s="40"/>
      <c r="GH795" s="40"/>
      <c r="GI795" s="40"/>
      <c r="GJ795" s="40"/>
      <c r="GK795" s="40"/>
      <c r="GL795" s="40"/>
      <c r="GM795" s="40"/>
      <c r="GN795" s="40"/>
      <c r="GO795" s="40"/>
      <c r="GP795" s="40"/>
      <c r="GQ795" s="40"/>
      <c r="GR795" s="40"/>
      <c r="GS795" s="40"/>
    </row>
    <row r="796" spans="1:201" x14ac:dyDescent="0.2">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c r="FM796" s="40"/>
      <c r="FN796" s="40"/>
      <c r="FO796" s="40"/>
      <c r="FP796" s="40"/>
      <c r="FQ796" s="40"/>
      <c r="FR796" s="40"/>
      <c r="FS796" s="40"/>
      <c r="FT796" s="40"/>
      <c r="FU796" s="40"/>
      <c r="FV796" s="40"/>
      <c r="FW796" s="40"/>
      <c r="FX796" s="40"/>
      <c r="FY796" s="40"/>
      <c r="FZ796" s="40"/>
      <c r="GA796" s="40"/>
      <c r="GB796" s="40"/>
      <c r="GC796" s="40"/>
      <c r="GD796" s="40"/>
      <c r="GE796" s="40"/>
      <c r="GF796" s="40"/>
      <c r="GG796" s="40"/>
      <c r="GH796" s="40"/>
      <c r="GI796" s="40"/>
      <c r="GJ796" s="40"/>
      <c r="GK796" s="40"/>
      <c r="GL796" s="40"/>
      <c r="GM796" s="40"/>
      <c r="GN796" s="40"/>
      <c r="GO796" s="40"/>
      <c r="GP796" s="40"/>
      <c r="GQ796" s="40"/>
      <c r="GR796" s="40"/>
      <c r="GS796" s="40"/>
    </row>
    <row r="797" spans="1:201" x14ac:dyDescent="0.2">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c r="FM797" s="40"/>
      <c r="FN797" s="40"/>
      <c r="FO797" s="40"/>
      <c r="FP797" s="40"/>
      <c r="FQ797" s="40"/>
      <c r="FR797" s="40"/>
      <c r="FS797" s="40"/>
      <c r="FT797" s="40"/>
      <c r="FU797" s="40"/>
      <c r="FV797" s="40"/>
      <c r="FW797" s="40"/>
      <c r="FX797" s="40"/>
      <c r="FY797" s="40"/>
      <c r="FZ797" s="40"/>
      <c r="GA797" s="40"/>
      <c r="GB797" s="40"/>
      <c r="GC797" s="40"/>
      <c r="GD797" s="40"/>
      <c r="GE797" s="40"/>
      <c r="GF797" s="40"/>
      <c r="GG797" s="40"/>
      <c r="GH797" s="40"/>
      <c r="GI797" s="40"/>
      <c r="GJ797" s="40"/>
      <c r="GK797" s="40"/>
      <c r="GL797" s="40"/>
      <c r="GM797" s="40"/>
      <c r="GN797" s="40"/>
      <c r="GO797" s="40"/>
      <c r="GP797" s="40"/>
      <c r="GQ797" s="40"/>
      <c r="GR797" s="40"/>
      <c r="GS797" s="40"/>
    </row>
    <row r="798" spans="1:201" x14ac:dyDescent="0.2">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c r="FM798" s="40"/>
      <c r="FN798" s="40"/>
      <c r="FO798" s="40"/>
      <c r="FP798" s="40"/>
      <c r="FQ798" s="40"/>
      <c r="FR798" s="40"/>
      <c r="FS798" s="40"/>
      <c r="FT798" s="40"/>
      <c r="FU798" s="40"/>
      <c r="FV798" s="40"/>
      <c r="FW798" s="40"/>
      <c r="FX798" s="40"/>
      <c r="FY798" s="40"/>
      <c r="FZ798" s="40"/>
      <c r="GA798" s="40"/>
      <c r="GB798" s="40"/>
      <c r="GC798" s="40"/>
      <c r="GD798" s="40"/>
      <c r="GE798" s="40"/>
      <c r="GF798" s="40"/>
      <c r="GG798" s="40"/>
      <c r="GH798" s="40"/>
      <c r="GI798" s="40"/>
      <c r="GJ798" s="40"/>
      <c r="GK798" s="40"/>
      <c r="GL798" s="40"/>
      <c r="GM798" s="40"/>
      <c r="GN798" s="40"/>
      <c r="GO798" s="40"/>
      <c r="GP798" s="40"/>
      <c r="GQ798" s="40"/>
      <c r="GR798" s="40"/>
      <c r="GS798" s="40"/>
    </row>
    <row r="799" spans="1:201" x14ac:dyDescent="0.2">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c r="FM799" s="40"/>
      <c r="FN799" s="40"/>
      <c r="FO799" s="40"/>
      <c r="FP799" s="40"/>
      <c r="FQ799" s="40"/>
      <c r="FR799" s="40"/>
      <c r="FS799" s="40"/>
      <c r="FT799" s="40"/>
      <c r="FU799" s="40"/>
      <c r="FV799" s="40"/>
      <c r="FW799" s="40"/>
      <c r="FX799" s="40"/>
      <c r="FY799" s="40"/>
      <c r="FZ799" s="40"/>
      <c r="GA799" s="40"/>
      <c r="GB799" s="40"/>
      <c r="GC799" s="40"/>
      <c r="GD799" s="40"/>
      <c r="GE799" s="40"/>
      <c r="GF799" s="40"/>
      <c r="GG799" s="40"/>
      <c r="GH799" s="40"/>
      <c r="GI799" s="40"/>
      <c r="GJ799" s="40"/>
      <c r="GK799" s="40"/>
      <c r="GL799" s="40"/>
      <c r="GM799" s="40"/>
      <c r="GN799" s="40"/>
      <c r="GO799" s="40"/>
      <c r="GP799" s="40"/>
      <c r="GQ799" s="40"/>
      <c r="GR799" s="40"/>
      <c r="GS799" s="40"/>
    </row>
    <row r="800" spans="1:201" x14ac:dyDescent="0.2">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c r="FM800" s="40"/>
      <c r="FN800" s="40"/>
      <c r="FO800" s="40"/>
      <c r="FP800" s="40"/>
      <c r="FQ800" s="40"/>
      <c r="FR800" s="40"/>
      <c r="FS800" s="40"/>
      <c r="FT800" s="40"/>
      <c r="FU800" s="40"/>
      <c r="FV800" s="40"/>
      <c r="FW800" s="40"/>
      <c r="FX800" s="40"/>
      <c r="FY800" s="40"/>
      <c r="FZ800" s="40"/>
      <c r="GA800" s="40"/>
      <c r="GB800" s="40"/>
      <c r="GC800" s="40"/>
      <c r="GD800" s="40"/>
      <c r="GE800" s="40"/>
      <c r="GF800" s="40"/>
      <c r="GG800" s="40"/>
      <c r="GH800" s="40"/>
      <c r="GI800" s="40"/>
      <c r="GJ800" s="40"/>
      <c r="GK800" s="40"/>
      <c r="GL800" s="40"/>
      <c r="GM800" s="40"/>
      <c r="GN800" s="40"/>
      <c r="GO800" s="40"/>
      <c r="GP800" s="40"/>
      <c r="GQ800" s="40"/>
      <c r="GR800" s="40"/>
      <c r="GS800" s="40"/>
    </row>
    <row r="801" spans="1:201" x14ac:dyDescent="0.2">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c r="FM801" s="40"/>
      <c r="FN801" s="40"/>
      <c r="FO801" s="40"/>
      <c r="FP801" s="40"/>
      <c r="FQ801" s="40"/>
      <c r="FR801" s="40"/>
      <c r="FS801" s="40"/>
      <c r="FT801" s="40"/>
      <c r="FU801" s="40"/>
      <c r="FV801" s="40"/>
      <c r="FW801" s="40"/>
      <c r="FX801" s="40"/>
      <c r="FY801" s="40"/>
      <c r="FZ801" s="40"/>
      <c r="GA801" s="40"/>
      <c r="GB801" s="40"/>
      <c r="GC801" s="40"/>
      <c r="GD801" s="40"/>
      <c r="GE801" s="40"/>
      <c r="GF801" s="40"/>
      <c r="GG801" s="40"/>
      <c r="GH801" s="40"/>
      <c r="GI801" s="40"/>
      <c r="GJ801" s="40"/>
      <c r="GK801" s="40"/>
      <c r="GL801" s="40"/>
      <c r="GM801" s="40"/>
      <c r="GN801" s="40"/>
      <c r="GO801" s="40"/>
      <c r="GP801" s="40"/>
      <c r="GQ801" s="40"/>
      <c r="GR801" s="40"/>
      <c r="GS801" s="40"/>
    </row>
    <row r="802" spans="1:201" x14ac:dyDescent="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c r="FM802" s="40"/>
      <c r="FN802" s="40"/>
      <c r="FO802" s="40"/>
      <c r="FP802" s="40"/>
      <c r="FQ802" s="40"/>
      <c r="FR802" s="40"/>
      <c r="FS802" s="40"/>
      <c r="FT802" s="40"/>
      <c r="FU802" s="40"/>
      <c r="FV802" s="40"/>
      <c r="FW802" s="40"/>
      <c r="FX802" s="40"/>
      <c r="FY802" s="40"/>
      <c r="FZ802" s="40"/>
      <c r="GA802" s="40"/>
      <c r="GB802" s="40"/>
      <c r="GC802" s="40"/>
      <c r="GD802" s="40"/>
      <c r="GE802" s="40"/>
      <c r="GF802" s="40"/>
      <c r="GG802" s="40"/>
      <c r="GH802" s="40"/>
      <c r="GI802" s="40"/>
      <c r="GJ802" s="40"/>
      <c r="GK802" s="40"/>
      <c r="GL802" s="40"/>
      <c r="GM802" s="40"/>
      <c r="GN802" s="40"/>
      <c r="GO802" s="40"/>
      <c r="GP802" s="40"/>
      <c r="GQ802" s="40"/>
      <c r="GR802" s="40"/>
      <c r="GS802" s="40"/>
    </row>
    <row r="803" spans="1:201" x14ac:dyDescent="0.2">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c r="FM803" s="40"/>
      <c r="FN803" s="40"/>
      <c r="FO803" s="40"/>
      <c r="FP803" s="40"/>
      <c r="FQ803" s="40"/>
      <c r="FR803" s="40"/>
      <c r="FS803" s="40"/>
      <c r="FT803" s="40"/>
      <c r="FU803" s="40"/>
      <c r="FV803" s="40"/>
      <c r="FW803" s="40"/>
      <c r="FX803" s="40"/>
      <c r="FY803" s="40"/>
      <c r="FZ803" s="40"/>
      <c r="GA803" s="40"/>
      <c r="GB803" s="40"/>
      <c r="GC803" s="40"/>
      <c r="GD803" s="40"/>
      <c r="GE803" s="40"/>
      <c r="GF803" s="40"/>
      <c r="GG803" s="40"/>
      <c r="GH803" s="40"/>
      <c r="GI803" s="40"/>
      <c r="GJ803" s="40"/>
      <c r="GK803" s="40"/>
      <c r="GL803" s="40"/>
      <c r="GM803" s="40"/>
      <c r="GN803" s="40"/>
      <c r="GO803" s="40"/>
      <c r="GP803" s="40"/>
      <c r="GQ803" s="40"/>
      <c r="GR803" s="40"/>
      <c r="GS803" s="40"/>
    </row>
    <row r="804" spans="1:201" x14ac:dyDescent="0.2">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c r="FM804" s="40"/>
      <c r="FN804" s="40"/>
      <c r="FO804" s="40"/>
      <c r="FP804" s="40"/>
      <c r="FQ804" s="40"/>
      <c r="FR804" s="40"/>
      <c r="FS804" s="40"/>
      <c r="FT804" s="40"/>
      <c r="FU804" s="40"/>
      <c r="FV804" s="40"/>
      <c r="FW804" s="40"/>
      <c r="FX804" s="40"/>
      <c r="FY804" s="40"/>
      <c r="FZ804" s="40"/>
      <c r="GA804" s="40"/>
      <c r="GB804" s="40"/>
      <c r="GC804" s="40"/>
      <c r="GD804" s="40"/>
      <c r="GE804" s="40"/>
      <c r="GF804" s="40"/>
      <c r="GG804" s="40"/>
      <c r="GH804" s="40"/>
      <c r="GI804" s="40"/>
      <c r="GJ804" s="40"/>
      <c r="GK804" s="40"/>
      <c r="GL804" s="40"/>
      <c r="GM804" s="40"/>
      <c r="GN804" s="40"/>
      <c r="GO804" s="40"/>
      <c r="GP804" s="40"/>
      <c r="GQ804" s="40"/>
      <c r="GR804" s="40"/>
      <c r="GS804" s="40"/>
    </row>
    <row r="805" spans="1:201" x14ac:dyDescent="0.2">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c r="FM805" s="40"/>
      <c r="FN805" s="40"/>
      <c r="FO805" s="40"/>
      <c r="FP805" s="40"/>
      <c r="FQ805" s="40"/>
      <c r="FR805" s="40"/>
      <c r="FS805" s="40"/>
      <c r="FT805" s="40"/>
      <c r="FU805" s="40"/>
      <c r="FV805" s="40"/>
      <c r="FW805" s="40"/>
      <c r="FX805" s="40"/>
      <c r="FY805" s="40"/>
      <c r="FZ805" s="40"/>
      <c r="GA805" s="40"/>
      <c r="GB805" s="40"/>
      <c r="GC805" s="40"/>
      <c r="GD805" s="40"/>
      <c r="GE805" s="40"/>
      <c r="GF805" s="40"/>
      <c r="GG805" s="40"/>
      <c r="GH805" s="40"/>
      <c r="GI805" s="40"/>
      <c r="GJ805" s="40"/>
      <c r="GK805" s="40"/>
      <c r="GL805" s="40"/>
      <c r="GM805" s="40"/>
      <c r="GN805" s="40"/>
      <c r="GO805" s="40"/>
      <c r="GP805" s="40"/>
      <c r="GQ805" s="40"/>
      <c r="GR805" s="40"/>
      <c r="GS805" s="40"/>
    </row>
    <row r="806" spans="1:201" x14ac:dyDescent="0.2">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c r="FM806" s="40"/>
      <c r="FN806" s="40"/>
      <c r="FO806" s="40"/>
      <c r="FP806" s="40"/>
      <c r="FQ806" s="40"/>
      <c r="FR806" s="40"/>
      <c r="FS806" s="40"/>
      <c r="FT806" s="40"/>
      <c r="FU806" s="40"/>
      <c r="FV806" s="40"/>
      <c r="FW806" s="40"/>
      <c r="FX806" s="40"/>
      <c r="FY806" s="40"/>
      <c r="FZ806" s="40"/>
      <c r="GA806" s="40"/>
      <c r="GB806" s="40"/>
      <c r="GC806" s="40"/>
      <c r="GD806" s="40"/>
      <c r="GE806" s="40"/>
      <c r="GF806" s="40"/>
      <c r="GG806" s="40"/>
      <c r="GH806" s="40"/>
      <c r="GI806" s="40"/>
      <c r="GJ806" s="40"/>
      <c r="GK806" s="40"/>
      <c r="GL806" s="40"/>
      <c r="GM806" s="40"/>
      <c r="GN806" s="40"/>
      <c r="GO806" s="40"/>
      <c r="GP806" s="40"/>
      <c r="GQ806" s="40"/>
      <c r="GR806" s="40"/>
      <c r="GS806" s="40"/>
    </row>
    <row r="807" spans="1:201" x14ac:dyDescent="0.2">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c r="FM807" s="40"/>
      <c r="FN807" s="40"/>
      <c r="FO807" s="40"/>
      <c r="FP807" s="40"/>
      <c r="FQ807" s="40"/>
      <c r="FR807" s="40"/>
      <c r="FS807" s="40"/>
      <c r="FT807" s="40"/>
      <c r="FU807" s="40"/>
      <c r="FV807" s="40"/>
      <c r="FW807" s="40"/>
      <c r="FX807" s="40"/>
      <c r="FY807" s="40"/>
      <c r="FZ807" s="40"/>
      <c r="GA807" s="40"/>
      <c r="GB807" s="40"/>
      <c r="GC807" s="40"/>
      <c r="GD807" s="40"/>
      <c r="GE807" s="40"/>
      <c r="GF807" s="40"/>
      <c r="GG807" s="40"/>
      <c r="GH807" s="40"/>
      <c r="GI807" s="40"/>
      <c r="GJ807" s="40"/>
      <c r="GK807" s="40"/>
      <c r="GL807" s="40"/>
      <c r="GM807" s="40"/>
      <c r="GN807" s="40"/>
      <c r="GO807" s="40"/>
      <c r="GP807" s="40"/>
      <c r="GQ807" s="40"/>
      <c r="GR807" s="40"/>
      <c r="GS807" s="40"/>
    </row>
    <row r="808" spans="1:201" x14ac:dyDescent="0.2">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c r="FM808" s="40"/>
      <c r="FN808" s="40"/>
      <c r="FO808" s="40"/>
      <c r="FP808" s="40"/>
      <c r="FQ808" s="40"/>
      <c r="FR808" s="40"/>
      <c r="FS808" s="40"/>
      <c r="FT808" s="40"/>
      <c r="FU808" s="40"/>
      <c r="FV808" s="40"/>
      <c r="FW808" s="40"/>
      <c r="FX808" s="40"/>
      <c r="FY808" s="40"/>
      <c r="FZ808" s="40"/>
      <c r="GA808" s="40"/>
      <c r="GB808" s="40"/>
      <c r="GC808" s="40"/>
      <c r="GD808" s="40"/>
      <c r="GE808" s="40"/>
      <c r="GF808" s="40"/>
      <c r="GG808" s="40"/>
      <c r="GH808" s="40"/>
      <c r="GI808" s="40"/>
      <c r="GJ808" s="40"/>
      <c r="GK808" s="40"/>
      <c r="GL808" s="40"/>
      <c r="GM808" s="40"/>
      <c r="GN808" s="40"/>
      <c r="GO808" s="40"/>
      <c r="GP808" s="40"/>
      <c r="GQ808" s="40"/>
      <c r="GR808" s="40"/>
      <c r="GS808" s="40"/>
    </row>
    <row r="809" spans="1:201" x14ac:dyDescent="0.2">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c r="FM809" s="40"/>
      <c r="FN809" s="40"/>
      <c r="FO809" s="40"/>
      <c r="FP809" s="40"/>
      <c r="FQ809" s="40"/>
      <c r="FR809" s="40"/>
      <c r="FS809" s="40"/>
      <c r="FT809" s="40"/>
      <c r="FU809" s="40"/>
      <c r="FV809" s="40"/>
      <c r="FW809" s="40"/>
      <c r="FX809" s="40"/>
      <c r="FY809" s="40"/>
      <c r="FZ809" s="40"/>
      <c r="GA809" s="40"/>
      <c r="GB809" s="40"/>
      <c r="GC809" s="40"/>
      <c r="GD809" s="40"/>
      <c r="GE809" s="40"/>
      <c r="GF809" s="40"/>
      <c r="GG809" s="40"/>
      <c r="GH809" s="40"/>
      <c r="GI809" s="40"/>
      <c r="GJ809" s="40"/>
      <c r="GK809" s="40"/>
      <c r="GL809" s="40"/>
      <c r="GM809" s="40"/>
      <c r="GN809" s="40"/>
      <c r="GO809" s="40"/>
      <c r="GP809" s="40"/>
      <c r="GQ809" s="40"/>
      <c r="GR809" s="40"/>
      <c r="GS809" s="40"/>
    </row>
    <row r="810" spans="1:201" x14ac:dyDescent="0.2">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c r="FM810" s="40"/>
      <c r="FN810" s="40"/>
      <c r="FO810" s="40"/>
      <c r="FP810" s="40"/>
      <c r="FQ810" s="40"/>
      <c r="FR810" s="40"/>
      <c r="FS810" s="40"/>
      <c r="FT810" s="40"/>
      <c r="FU810" s="40"/>
      <c r="FV810" s="40"/>
      <c r="FW810" s="40"/>
      <c r="FX810" s="40"/>
      <c r="FY810" s="40"/>
      <c r="FZ810" s="40"/>
      <c r="GA810" s="40"/>
      <c r="GB810" s="40"/>
      <c r="GC810" s="40"/>
      <c r="GD810" s="40"/>
      <c r="GE810" s="40"/>
      <c r="GF810" s="40"/>
      <c r="GG810" s="40"/>
      <c r="GH810" s="40"/>
      <c r="GI810" s="40"/>
      <c r="GJ810" s="40"/>
      <c r="GK810" s="40"/>
      <c r="GL810" s="40"/>
      <c r="GM810" s="40"/>
      <c r="GN810" s="40"/>
      <c r="GO810" s="40"/>
      <c r="GP810" s="40"/>
      <c r="GQ810" s="40"/>
      <c r="GR810" s="40"/>
      <c r="GS810" s="40"/>
    </row>
    <row r="811" spans="1:201" x14ac:dyDescent="0.2">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c r="FM811" s="40"/>
      <c r="FN811" s="40"/>
      <c r="FO811" s="40"/>
      <c r="FP811" s="40"/>
      <c r="FQ811" s="40"/>
      <c r="FR811" s="40"/>
      <c r="FS811" s="40"/>
      <c r="FT811" s="40"/>
      <c r="FU811" s="40"/>
      <c r="FV811" s="40"/>
      <c r="FW811" s="40"/>
      <c r="FX811" s="40"/>
      <c r="FY811" s="40"/>
      <c r="FZ811" s="40"/>
      <c r="GA811" s="40"/>
      <c r="GB811" s="40"/>
      <c r="GC811" s="40"/>
      <c r="GD811" s="40"/>
      <c r="GE811" s="40"/>
      <c r="GF811" s="40"/>
      <c r="GG811" s="40"/>
      <c r="GH811" s="40"/>
      <c r="GI811" s="40"/>
      <c r="GJ811" s="40"/>
      <c r="GK811" s="40"/>
      <c r="GL811" s="40"/>
      <c r="GM811" s="40"/>
      <c r="GN811" s="40"/>
      <c r="GO811" s="40"/>
      <c r="GP811" s="40"/>
      <c r="GQ811" s="40"/>
      <c r="GR811" s="40"/>
      <c r="GS811" s="40"/>
    </row>
    <row r="812" spans="1:201" x14ac:dyDescent="0.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c r="FM812" s="40"/>
      <c r="FN812" s="40"/>
      <c r="FO812" s="40"/>
      <c r="FP812" s="40"/>
      <c r="FQ812" s="40"/>
      <c r="FR812" s="40"/>
      <c r="FS812" s="40"/>
      <c r="FT812" s="40"/>
      <c r="FU812" s="40"/>
      <c r="FV812" s="40"/>
      <c r="FW812" s="40"/>
      <c r="FX812" s="40"/>
      <c r="FY812" s="40"/>
      <c r="FZ812" s="40"/>
      <c r="GA812" s="40"/>
      <c r="GB812" s="40"/>
      <c r="GC812" s="40"/>
      <c r="GD812" s="40"/>
      <c r="GE812" s="40"/>
      <c r="GF812" s="40"/>
      <c r="GG812" s="40"/>
      <c r="GH812" s="40"/>
      <c r="GI812" s="40"/>
      <c r="GJ812" s="40"/>
      <c r="GK812" s="40"/>
      <c r="GL812" s="40"/>
      <c r="GM812" s="40"/>
      <c r="GN812" s="40"/>
      <c r="GO812" s="40"/>
      <c r="GP812" s="40"/>
      <c r="GQ812" s="40"/>
      <c r="GR812" s="40"/>
      <c r="GS812" s="40"/>
    </row>
    <row r="813" spans="1:20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c r="FM813" s="40"/>
      <c r="FN813" s="40"/>
      <c r="FO813" s="40"/>
      <c r="FP813" s="40"/>
      <c r="FQ813" s="40"/>
      <c r="FR813" s="40"/>
      <c r="FS813" s="40"/>
      <c r="FT813" s="40"/>
      <c r="FU813" s="40"/>
      <c r="FV813" s="40"/>
      <c r="FW813" s="40"/>
      <c r="FX813" s="40"/>
      <c r="FY813" s="40"/>
      <c r="FZ813" s="40"/>
      <c r="GA813" s="40"/>
      <c r="GB813" s="40"/>
      <c r="GC813" s="40"/>
      <c r="GD813" s="40"/>
      <c r="GE813" s="40"/>
      <c r="GF813" s="40"/>
      <c r="GG813" s="40"/>
      <c r="GH813" s="40"/>
      <c r="GI813" s="40"/>
      <c r="GJ813" s="40"/>
      <c r="GK813" s="40"/>
      <c r="GL813" s="40"/>
      <c r="GM813" s="40"/>
      <c r="GN813" s="40"/>
      <c r="GO813" s="40"/>
      <c r="GP813" s="40"/>
      <c r="GQ813" s="40"/>
      <c r="GR813" s="40"/>
      <c r="GS813" s="40"/>
    </row>
    <row r="814" spans="1:201" x14ac:dyDescent="0.2">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c r="FM814" s="40"/>
      <c r="FN814" s="40"/>
      <c r="FO814" s="40"/>
      <c r="FP814" s="40"/>
      <c r="FQ814" s="40"/>
      <c r="FR814" s="40"/>
      <c r="FS814" s="40"/>
      <c r="FT814" s="40"/>
      <c r="FU814" s="40"/>
      <c r="FV814" s="40"/>
      <c r="FW814" s="40"/>
      <c r="FX814" s="40"/>
      <c r="FY814" s="40"/>
      <c r="FZ814" s="40"/>
      <c r="GA814" s="40"/>
      <c r="GB814" s="40"/>
      <c r="GC814" s="40"/>
      <c r="GD814" s="40"/>
      <c r="GE814" s="40"/>
      <c r="GF814" s="40"/>
      <c r="GG814" s="40"/>
      <c r="GH814" s="40"/>
      <c r="GI814" s="40"/>
      <c r="GJ814" s="40"/>
      <c r="GK814" s="40"/>
      <c r="GL814" s="40"/>
      <c r="GM814" s="40"/>
      <c r="GN814" s="40"/>
      <c r="GO814" s="40"/>
      <c r="GP814" s="40"/>
      <c r="GQ814" s="40"/>
      <c r="GR814" s="40"/>
      <c r="GS814" s="40"/>
    </row>
    <row r="815" spans="1:201" x14ac:dyDescent="0.2">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c r="FM815" s="40"/>
      <c r="FN815" s="40"/>
      <c r="FO815" s="40"/>
      <c r="FP815" s="40"/>
      <c r="FQ815" s="40"/>
      <c r="FR815" s="40"/>
      <c r="FS815" s="40"/>
      <c r="FT815" s="40"/>
      <c r="FU815" s="40"/>
      <c r="FV815" s="40"/>
      <c r="FW815" s="40"/>
      <c r="FX815" s="40"/>
      <c r="FY815" s="40"/>
      <c r="FZ815" s="40"/>
      <c r="GA815" s="40"/>
      <c r="GB815" s="40"/>
      <c r="GC815" s="40"/>
      <c r="GD815" s="40"/>
      <c r="GE815" s="40"/>
      <c r="GF815" s="40"/>
      <c r="GG815" s="40"/>
      <c r="GH815" s="40"/>
      <c r="GI815" s="40"/>
      <c r="GJ815" s="40"/>
      <c r="GK815" s="40"/>
      <c r="GL815" s="40"/>
      <c r="GM815" s="40"/>
      <c r="GN815" s="40"/>
      <c r="GO815" s="40"/>
      <c r="GP815" s="40"/>
      <c r="GQ815" s="40"/>
      <c r="GR815" s="40"/>
      <c r="GS815" s="40"/>
    </row>
    <row r="816" spans="1:201" x14ac:dyDescent="0.2">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c r="FM816" s="40"/>
      <c r="FN816" s="40"/>
      <c r="FO816" s="40"/>
      <c r="FP816" s="40"/>
      <c r="FQ816" s="40"/>
      <c r="FR816" s="40"/>
      <c r="FS816" s="40"/>
      <c r="FT816" s="40"/>
      <c r="FU816" s="40"/>
      <c r="FV816" s="40"/>
      <c r="FW816" s="40"/>
      <c r="FX816" s="40"/>
      <c r="FY816" s="40"/>
      <c r="FZ816" s="40"/>
      <c r="GA816" s="40"/>
      <c r="GB816" s="40"/>
      <c r="GC816" s="40"/>
      <c r="GD816" s="40"/>
      <c r="GE816" s="40"/>
      <c r="GF816" s="40"/>
      <c r="GG816" s="40"/>
      <c r="GH816" s="40"/>
      <c r="GI816" s="40"/>
      <c r="GJ816" s="40"/>
      <c r="GK816" s="40"/>
      <c r="GL816" s="40"/>
      <c r="GM816" s="40"/>
      <c r="GN816" s="40"/>
      <c r="GO816" s="40"/>
      <c r="GP816" s="40"/>
      <c r="GQ816" s="40"/>
      <c r="GR816" s="40"/>
      <c r="GS816" s="40"/>
    </row>
    <row r="817" spans="1:201" x14ac:dyDescent="0.2">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c r="FM817" s="40"/>
      <c r="FN817" s="40"/>
      <c r="FO817" s="40"/>
      <c r="FP817" s="40"/>
      <c r="FQ817" s="40"/>
      <c r="FR817" s="40"/>
      <c r="FS817" s="40"/>
      <c r="FT817" s="40"/>
      <c r="FU817" s="40"/>
      <c r="FV817" s="40"/>
      <c r="FW817" s="40"/>
      <c r="FX817" s="40"/>
      <c r="FY817" s="40"/>
      <c r="FZ817" s="40"/>
      <c r="GA817" s="40"/>
      <c r="GB817" s="40"/>
      <c r="GC817" s="40"/>
      <c r="GD817" s="40"/>
      <c r="GE817" s="40"/>
      <c r="GF817" s="40"/>
      <c r="GG817" s="40"/>
      <c r="GH817" s="40"/>
      <c r="GI817" s="40"/>
      <c r="GJ817" s="40"/>
      <c r="GK817" s="40"/>
      <c r="GL817" s="40"/>
      <c r="GM817" s="40"/>
      <c r="GN817" s="40"/>
      <c r="GO817" s="40"/>
      <c r="GP817" s="40"/>
      <c r="GQ817" s="40"/>
      <c r="GR817" s="40"/>
      <c r="GS817" s="40"/>
    </row>
    <row r="818" spans="1:201" x14ac:dyDescent="0.2">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c r="FM818" s="40"/>
      <c r="FN818" s="40"/>
      <c r="FO818" s="40"/>
      <c r="FP818" s="40"/>
      <c r="FQ818" s="40"/>
      <c r="FR818" s="40"/>
      <c r="FS818" s="40"/>
      <c r="FT818" s="40"/>
      <c r="FU818" s="40"/>
      <c r="FV818" s="40"/>
      <c r="FW818" s="40"/>
      <c r="FX818" s="40"/>
      <c r="FY818" s="40"/>
      <c r="FZ818" s="40"/>
      <c r="GA818" s="40"/>
      <c r="GB818" s="40"/>
      <c r="GC818" s="40"/>
      <c r="GD818" s="40"/>
      <c r="GE818" s="40"/>
      <c r="GF818" s="40"/>
      <c r="GG818" s="40"/>
      <c r="GH818" s="40"/>
      <c r="GI818" s="40"/>
      <c r="GJ818" s="40"/>
      <c r="GK818" s="40"/>
      <c r="GL818" s="40"/>
      <c r="GM818" s="40"/>
      <c r="GN818" s="40"/>
      <c r="GO818" s="40"/>
      <c r="GP818" s="40"/>
      <c r="GQ818" s="40"/>
      <c r="GR818" s="40"/>
      <c r="GS818" s="40"/>
    </row>
    <row r="819" spans="1:201" x14ac:dyDescent="0.2">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c r="FM819" s="40"/>
      <c r="FN819" s="40"/>
      <c r="FO819" s="40"/>
      <c r="FP819" s="40"/>
      <c r="FQ819" s="40"/>
      <c r="FR819" s="40"/>
      <c r="FS819" s="40"/>
      <c r="FT819" s="40"/>
      <c r="FU819" s="40"/>
      <c r="FV819" s="40"/>
      <c r="FW819" s="40"/>
      <c r="FX819" s="40"/>
      <c r="FY819" s="40"/>
      <c r="FZ819" s="40"/>
      <c r="GA819" s="40"/>
      <c r="GB819" s="40"/>
      <c r="GC819" s="40"/>
      <c r="GD819" s="40"/>
      <c r="GE819" s="40"/>
      <c r="GF819" s="40"/>
      <c r="GG819" s="40"/>
      <c r="GH819" s="40"/>
      <c r="GI819" s="40"/>
      <c r="GJ819" s="40"/>
      <c r="GK819" s="40"/>
      <c r="GL819" s="40"/>
      <c r="GM819" s="40"/>
      <c r="GN819" s="40"/>
      <c r="GO819" s="40"/>
      <c r="GP819" s="40"/>
      <c r="GQ819" s="40"/>
      <c r="GR819" s="40"/>
      <c r="GS819" s="40"/>
    </row>
    <row r="820" spans="1:201" x14ac:dyDescent="0.2">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c r="FM820" s="40"/>
      <c r="FN820" s="40"/>
      <c r="FO820" s="40"/>
      <c r="FP820" s="40"/>
      <c r="FQ820" s="40"/>
      <c r="FR820" s="40"/>
      <c r="FS820" s="40"/>
      <c r="FT820" s="40"/>
      <c r="FU820" s="40"/>
      <c r="FV820" s="40"/>
      <c r="FW820" s="40"/>
      <c r="FX820" s="40"/>
      <c r="FY820" s="40"/>
      <c r="FZ820" s="40"/>
      <c r="GA820" s="40"/>
      <c r="GB820" s="40"/>
      <c r="GC820" s="40"/>
      <c r="GD820" s="40"/>
      <c r="GE820" s="40"/>
      <c r="GF820" s="40"/>
      <c r="GG820" s="40"/>
      <c r="GH820" s="40"/>
      <c r="GI820" s="40"/>
      <c r="GJ820" s="40"/>
      <c r="GK820" s="40"/>
      <c r="GL820" s="40"/>
      <c r="GM820" s="40"/>
      <c r="GN820" s="40"/>
      <c r="GO820" s="40"/>
      <c r="GP820" s="40"/>
      <c r="GQ820" s="40"/>
      <c r="GR820" s="40"/>
      <c r="GS820" s="40"/>
    </row>
    <row r="821" spans="1:201" x14ac:dyDescent="0.2">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c r="FM821" s="40"/>
      <c r="FN821" s="40"/>
      <c r="FO821" s="40"/>
      <c r="FP821" s="40"/>
      <c r="FQ821" s="40"/>
      <c r="FR821" s="40"/>
      <c r="FS821" s="40"/>
      <c r="FT821" s="40"/>
      <c r="FU821" s="40"/>
      <c r="FV821" s="40"/>
      <c r="FW821" s="40"/>
      <c r="FX821" s="40"/>
      <c r="FY821" s="40"/>
      <c r="FZ821" s="40"/>
      <c r="GA821" s="40"/>
      <c r="GB821" s="40"/>
      <c r="GC821" s="40"/>
      <c r="GD821" s="40"/>
      <c r="GE821" s="40"/>
      <c r="GF821" s="40"/>
      <c r="GG821" s="40"/>
      <c r="GH821" s="40"/>
      <c r="GI821" s="40"/>
      <c r="GJ821" s="40"/>
      <c r="GK821" s="40"/>
      <c r="GL821" s="40"/>
      <c r="GM821" s="40"/>
      <c r="GN821" s="40"/>
      <c r="GO821" s="40"/>
      <c r="GP821" s="40"/>
      <c r="GQ821" s="40"/>
      <c r="GR821" s="40"/>
      <c r="GS821" s="40"/>
    </row>
    <row r="822" spans="1:201" x14ac:dyDescent="0.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c r="FM822" s="40"/>
      <c r="FN822" s="40"/>
      <c r="FO822" s="40"/>
      <c r="FP822" s="40"/>
      <c r="FQ822" s="40"/>
      <c r="FR822" s="40"/>
      <c r="FS822" s="40"/>
      <c r="FT822" s="40"/>
      <c r="FU822" s="40"/>
      <c r="FV822" s="40"/>
      <c r="FW822" s="40"/>
      <c r="FX822" s="40"/>
      <c r="FY822" s="40"/>
      <c r="FZ822" s="40"/>
      <c r="GA822" s="40"/>
      <c r="GB822" s="40"/>
      <c r="GC822" s="40"/>
      <c r="GD822" s="40"/>
      <c r="GE822" s="40"/>
      <c r="GF822" s="40"/>
      <c r="GG822" s="40"/>
      <c r="GH822" s="40"/>
      <c r="GI822" s="40"/>
      <c r="GJ822" s="40"/>
      <c r="GK822" s="40"/>
      <c r="GL822" s="40"/>
      <c r="GM822" s="40"/>
      <c r="GN822" s="40"/>
      <c r="GO822" s="40"/>
      <c r="GP822" s="40"/>
      <c r="GQ822" s="40"/>
      <c r="GR822" s="40"/>
      <c r="GS822" s="40"/>
    </row>
    <row r="823" spans="1:201" x14ac:dyDescent="0.2">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c r="FM823" s="40"/>
      <c r="FN823" s="40"/>
      <c r="FO823" s="40"/>
      <c r="FP823" s="40"/>
      <c r="FQ823" s="40"/>
      <c r="FR823" s="40"/>
      <c r="FS823" s="40"/>
      <c r="FT823" s="40"/>
      <c r="FU823" s="40"/>
      <c r="FV823" s="40"/>
      <c r="FW823" s="40"/>
      <c r="FX823" s="40"/>
      <c r="FY823" s="40"/>
      <c r="FZ823" s="40"/>
      <c r="GA823" s="40"/>
      <c r="GB823" s="40"/>
      <c r="GC823" s="40"/>
      <c r="GD823" s="40"/>
      <c r="GE823" s="40"/>
      <c r="GF823" s="40"/>
      <c r="GG823" s="40"/>
      <c r="GH823" s="40"/>
      <c r="GI823" s="40"/>
      <c r="GJ823" s="40"/>
      <c r="GK823" s="40"/>
      <c r="GL823" s="40"/>
      <c r="GM823" s="40"/>
      <c r="GN823" s="40"/>
      <c r="GO823" s="40"/>
      <c r="GP823" s="40"/>
      <c r="GQ823" s="40"/>
      <c r="GR823" s="40"/>
      <c r="GS823" s="40"/>
    </row>
    <row r="824" spans="1:201" x14ac:dyDescent="0.2">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c r="FM824" s="40"/>
      <c r="FN824" s="40"/>
      <c r="FO824" s="40"/>
      <c r="FP824" s="40"/>
      <c r="FQ824" s="40"/>
      <c r="FR824" s="40"/>
      <c r="FS824" s="40"/>
      <c r="FT824" s="40"/>
      <c r="FU824" s="40"/>
      <c r="FV824" s="40"/>
      <c r="FW824" s="40"/>
      <c r="FX824" s="40"/>
      <c r="FY824" s="40"/>
      <c r="FZ824" s="40"/>
      <c r="GA824" s="40"/>
      <c r="GB824" s="40"/>
      <c r="GC824" s="40"/>
      <c r="GD824" s="40"/>
      <c r="GE824" s="40"/>
      <c r="GF824" s="40"/>
      <c r="GG824" s="40"/>
      <c r="GH824" s="40"/>
      <c r="GI824" s="40"/>
      <c r="GJ824" s="40"/>
      <c r="GK824" s="40"/>
      <c r="GL824" s="40"/>
      <c r="GM824" s="40"/>
      <c r="GN824" s="40"/>
      <c r="GO824" s="40"/>
      <c r="GP824" s="40"/>
      <c r="GQ824" s="40"/>
      <c r="GR824" s="40"/>
      <c r="GS824" s="40"/>
    </row>
    <row r="825" spans="1:201" x14ac:dyDescent="0.2">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c r="FM825" s="40"/>
      <c r="FN825" s="40"/>
      <c r="FO825" s="40"/>
      <c r="FP825" s="40"/>
      <c r="FQ825" s="40"/>
      <c r="FR825" s="40"/>
      <c r="FS825" s="40"/>
      <c r="FT825" s="40"/>
      <c r="FU825" s="40"/>
      <c r="FV825" s="40"/>
      <c r="FW825" s="40"/>
      <c r="FX825" s="40"/>
      <c r="FY825" s="40"/>
      <c r="FZ825" s="40"/>
      <c r="GA825" s="40"/>
      <c r="GB825" s="40"/>
      <c r="GC825" s="40"/>
      <c r="GD825" s="40"/>
      <c r="GE825" s="40"/>
      <c r="GF825" s="40"/>
      <c r="GG825" s="40"/>
      <c r="GH825" s="40"/>
      <c r="GI825" s="40"/>
      <c r="GJ825" s="40"/>
      <c r="GK825" s="40"/>
      <c r="GL825" s="40"/>
      <c r="GM825" s="40"/>
      <c r="GN825" s="40"/>
      <c r="GO825" s="40"/>
      <c r="GP825" s="40"/>
      <c r="GQ825" s="40"/>
      <c r="GR825" s="40"/>
      <c r="GS825" s="40"/>
    </row>
    <row r="826" spans="1:201" x14ac:dyDescent="0.2">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c r="FM826" s="40"/>
      <c r="FN826" s="40"/>
      <c r="FO826" s="40"/>
      <c r="FP826" s="40"/>
      <c r="FQ826" s="40"/>
      <c r="FR826" s="40"/>
      <c r="FS826" s="40"/>
      <c r="FT826" s="40"/>
      <c r="FU826" s="40"/>
      <c r="FV826" s="40"/>
      <c r="FW826" s="40"/>
      <c r="FX826" s="40"/>
      <c r="FY826" s="40"/>
      <c r="FZ826" s="40"/>
      <c r="GA826" s="40"/>
      <c r="GB826" s="40"/>
      <c r="GC826" s="40"/>
      <c r="GD826" s="40"/>
      <c r="GE826" s="40"/>
      <c r="GF826" s="40"/>
      <c r="GG826" s="40"/>
      <c r="GH826" s="40"/>
      <c r="GI826" s="40"/>
      <c r="GJ826" s="40"/>
      <c r="GK826" s="40"/>
      <c r="GL826" s="40"/>
      <c r="GM826" s="40"/>
      <c r="GN826" s="40"/>
      <c r="GO826" s="40"/>
      <c r="GP826" s="40"/>
      <c r="GQ826" s="40"/>
      <c r="GR826" s="40"/>
      <c r="GS826" s="40"/>
    </row>
    <row r="827" spans="1:201" x14ac:dyDescent="0.2">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c r="FM827" s="40"/>
      <c r="FN827" s="40"/>
      <c r="FO827" s="40"/>
      <c r="FP827" s="40"/>
      <c r="FQ827" s="40"/>
      <c r="FR827" s="40"/>
      <c r="FS827" s="40"/>
      <c r="FT827" s="40"/>
      <c r="FU827" s="40"/>
      <c r="FV827" s="40"/>
      <c r="FW827" s="40"/>
      <c r="FX827" s="40"/>
      <c r="FY827" s="40"/>
      <c r="FZ827" s="40"/>
      <c r="GA827" s="40"/>
      <c r="GB827" s="40"/>
      <c r="GC827" s="40"/>
      <c r="GD827" s="40"/>
      <c r="GE827" s="40"/>
      <c r="GF827" s="40"/>
      <c r="GG827" s="40"/>
      <c r="GH827" s="40"/>
      <c r="GI827" s="40"/>
      <c r="GJ827" s="40"/>
      <c r="GK827" s="40"/>
      <c r="GL827" s="40"/>
      <c r="GM827" s="40"/>
      <c r="GN827" s="40"/>
      <c r="GO827" s="40"/>
      <c r="GP827" s="40"/>
      <c r="GQ827" s="40"/>
      <c r="GR827" s="40"/>
      <c r="GS827" s="40"/>
    </row>
    <row r="828" spans="1:201" x14ac:dyDescent="0.2">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c r="FM828" s="40"/>
      <c r="FN828" s="40"/>
      <c r="FO828" s="40"/>
      <c r="FP828" s="40"/>
      <c r="FQ828" s="40"/>
      <c r="FR828" s="40"/>
      <c r="FS828" s="40"/>
      <c r="FT828" s="40"/>
      <c r="FU828" s="40"/>
      <c r="FV828" s="40"/>
      <c r="FW828" s="40"/>
      <c r="FX828" s="40"/>
      <c r="FY828" s="40"/>
      <c r="FZ828" s="40"/>
      <c r="GA828" s="40"/>
      <c r="GB828" s="40"/>
      <c r="GC828" s="40"/>
      <c r="GD828" s="40"/>
      <c r="GE828" s="40"/>
      <c r="GF828" s="40"/>
      <c r="GG828" s="40"/>
      <c r="GH828" s="40"/>
      <c r="GI828" s="40"/>
      <c r="GJ828" s="40"/>
      <c r="GK828" s="40"/>
      <c r="GL828" s="40"/>
      <c r="GM828" s="40"/>
      <c r="GN828" s="40"/>
      <c r="GO828" s="40"/>
      <c r="GP828" s="40"/>
      <c r="GQ828" s="40"/>
      <c r="GR828" s="40"/>
      <c r="GS828" s="40"/>
    </row>
    <row r="829" spans="1:201" x14ac:dyDescent="0.2">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c r="FM829" s="40"/>
      <c r="FN829" s="40"/>
      <c r="FO829" s="40"/>
      <c r="FP829" s="40"/>
      <c r="FQ829" s="40"/>
      <c r="FR829" s="40"/>
      <c r="FS829" s="40"/>
      <c r="FT829" s="40"/>
      <c r="FU829" s="40"/>
      <c r="FV829" s="40"/>
      <c r="FW829" s="40"/>
      <c r="FX829" s="40"/>
      <c r="FY829" s="40"/>
      <c r="FZ829" s="40"/>
      <c r="GA829" s="40"/>
      <c r="GB829" s="40"/>
      <c r="GC829" s="40"/>
      <c r="GD829" s="40"/>
      <c r="GE829" s="40"/>
      <c r="GF829" s="40"/>
      <c r="GG829" s="40"/>
      <c r="GH829" s="40"/>
      <c r="GI829" s="40"/>
      <c r="GJ829" s="40"/>
      <c r="GK829" s="40"/>
      <c r="GL829" s="40"/>
      <c r="GM829" s="40"/>
      <c r="GN829" s="40"/>
      <c r="GO829" s="40"/>
      <c r="GP829" s="40"/>
      <c r="GQ829" s="40"/>
      <c r="GR829" s="40"/>
      <c r="GS829" s="40"/>
    </row>
    <row r="830" spans="1:201" x14ac:dyDescent="0.2">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c r="FM830" s="40"/>
      <c r="FN830" s="40"/>
      <c r="FO830" s="40"/>
      <c r="FP830" s="40"/>
      <c r="FQ830" s="40"/>
      <c r="FR830" s="40"/>
      <c r="FS830" s="40"/>
      <c r="FT830" s="40"/>
      <c r="FU830" s="40"/>
      <c r="FV830" s="40"/>
      <c r="FW830" s="40"/>
      <c r="FX830" s="40"/>
      <c r="FY830" s="40"/>
      <c r="FZ830" s="40"/>
      <c r="GA830" s="40"/>
      <c r="GB830" s="40"/>
      <c r="GC830" s="40"/>
      <c r="GD830" s="40"/>
      <c r="GE830" s="40"/>
      <c r="GF830" s="40"/>
      <c r="GG830" s="40"/>
      <c r="GH830" s="40"/>
      <c r="GI830" s="40"/>
      <c r="GJ830" s="40"/>
      <c r="GK830" s="40"/>
      <c r="GL830" s="40"/>
      <c r="GM830" s="40"/>
      <c r="GN830" s="40"/>
      <c r="GO830" s="40"/>
      <c r="GP830" s="40"/>
      <c r="GQ830" s="40"/>
      <c r="GR830" s="40"/>
      <c r="GS830" s="40"/>
    </row>
    <row r="831" spans="1:201" x14ac:dyDescent="0.2">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c r="FM831" s="40"/>
      <c r="FN831" s="40"/>
      <c r="FO831" s="40"/>
      <c r="FP831" s="40"/>
      <c r="FQ831" s="40"/>
      <c r="FR831" s="40"/>
      <c r="FS831" s="40"/>
      <c r="FT831" s="40"/>
      <c r="FU831" s="40"/>
      <c r="FV831" s="40"/>
      <c r="FW831" s="40"/>
      <c r="FX831" s="40"/>
      <c r="FY831" s="40"/>
      <c r="FZ831" s="40"/>
      <c r="GA831" s="40"/>
      <c r="GB831" s="40"/>
      <c r="GC831" s="40"/>
      <c r="GD831" s="40"/>
      <c r="GE831" s="40"/>
      <c r="GF831" s="40"/>
      <c r="GG831" s="40"/>
      <c r="GH831" s="40"/>
      <c r="GI831" s="40"/>
      <c r="GJ831" s="40"/>
      <c r="GK831" s="40"/>
      <c r="GL831" s="40"/>
      <c r="GM831" s="40"/>
      <c r="GN831" s="40"/>
      <c r="GO831" s="40"/>
      <c r="GP831" s="40"/>
      <c r="GQ831" s="40"/>
      <c r="GR831" s="40"/>
      <c r="GS831" s="40"/>
    </row>
    <row r="832" spans="1:201" x14ac:dyDescent="0.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c r="FM832" s="40"/>
      <c r="FN832" s="40"/>
      <c r="FO832" s="40"/>
      <c r="FP832" s="40"/>
      <c r="FQ832" s="40"/>
      <c r="FR832" s="40"/>
      <c r="FS832" s="40"/>
      <c r="FT832" s="40"/>
      <c r="FU832" s="40"/>
      <c r="FV832" s="40"/>
      <c r="FW832" s="40"/>
      <c r="FX832" s="40"/>
      <c r="FY832" s="40"/>
      <c r="FZ832" s="40"/>
      <c r="GA832" s="40"/>
      <c r="GB832" s="40"/>
      <c r="GC832" s="40"/>
      <c r="GD832" s="40"/>
      <c r="GE832" s="40"/>
      <c r="GF832" s="40"/>
      <c r="GG832" s="40"/>
      <c r="GH832" s="40"/>
      <c r="GI832" s="40"/>
      <c r="GJ832" s="40"/>
      <c r="GK832" s="40"/>
      <c r="GL832" s="40"/>
      <c r="GM832" s="40"/>
      <c r="GN832" s="40"/>
      <c r="GO832" s="40"/>
      <c r="GP832" s="40"/>
      <c r="GQ832" s="40"/>
      <c r="GR832" s="40"/>
      <c r="GS832" s="40"/>
    </row>
    <row r="833" spans="1:201" x14ac:dyDescent="0.2">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c r="FM833" s="40"/>
      <c r="FN833" s="40"/>
      <c r="FO833" s="40"/>
      <c r="FP833" s="40"/>
      <c r="FQ833" s="40"/>
      <c r="FR833" s="40"/>
      <c r="FS833" s="40"/>
      <c r="FT833" s="40"/>
      <c r="FU833" s="40"/>
      <c r="FV833" s="40"/>
      <c r="FW833" s="40"/>
      <c r="FX833" s="40"/>
      <c r="FY833" s="40"/>
      <c r="FZ833" s="40"/>
      <c r="GA833" s="40"/>
      <c r="GB833" s="40"/>
      <c r="GC833" s="40"/>
      <c r="GD833" s="40"/>
      <c r="GE833" s="40"/>
      <c r="GF833" s="40"/>
      <c r="GG833" s="40"/>
      <c r="GH833" s="40"/>
      <c r="GI833" s="40"/>
      <c r="GJ833" s="40"/>
      <c r="GK833" s="40"/>
      <c r="GL833" s="40"/>
      <c r="GM833" s="40"/>
      <c r="GN833" s="40"/>
      <c r="GO833" s="40"/>
      <c r="GP833" s="40"/>
      <c r="GQ833" s="40"/>
      <c r="GR833" s="40"/>
      <c r="GS833" s="40"/>
    </row>
    <row r="834" spans="1:201" x14ac:dyDescent="0.2">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0"/>
      <c r="FL834" s="40"/>
      <c r="FM834" s="40"/>
      <c r="FN834" s="40"/>
      <c r="FO834" s="40"/>
      <c r="FP834" s="40"/>
      <c r="FQ834" s="40"/>
      <c r="FR834" s="40"/>
      <c r="FS834" s="40"/>
      <c r="FT834" s="40"/>
      <c r="FU834" s="40"/>
      <c r="FV834" s="40"/>
      <c r="FW834" s="40"/>
      <c r="FX834" s="40"/>
      <c r="FY834" s="40"/>
      <c r="FZ834" s="40"/>
      <c r="GA834" s="40"/>
      <c r="GB834" s="40"/>
      <c r="GC834" s="40"/>
      <c r="GD834" s="40"/>
      <c r="GE834" s="40"/>
      <c r="GF834" s="40"/>
      <c r="GG834" s="40"/>
      <c r="GH834" s="40"/>
      <c r="GI834" s="40"/>
      <c r="GJ834" s="40"/>
      <c r="GK834" s="40"/>
      <c r="GL834" s="40"/>
      <c r="GM834" s="40"/>
      <c r="GN834" s="40"/>
      <c r="GO834" s="40"/>
      <c r="GP834" s="40"/>
      <c r="GQ834" s="40"/>
      <c r="GR834" s="40"/>
      <c r="GS834" s="40"/>
    </row>
    <row r="835" spans="1:201" x14ac:dyDescent="0.2">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c r="DV835" s="40"/>
      <c r="DW835" s="40"/>
      <c r="DX835" s="40"/>
      <c r="DY835" s="40"/>
      <c r="DZ835" s="40"/>
      <c r="EA835" s="40"/>
      <c r="EB835" s="40"/>
      <c r="EC835" s="40"/>
      <c r="ED835" s="40"/>
      <c r="EE835" s="40"/>
      <c r="EF835" s="40"/>
      <c r="EG835" s="40"/>
      <c r="EH835" s="40"/>
      <c r="EI835" s="40"/>
      <c r="EJ835" s="40"/>
      <c r="EK835" s="40"/>
      <c r="EL835" s="40"/>
      <c r="EM835" s="40"/>
      <c r="EN835" s="40"/>
      <c r="EO835" s="40"/>
      <c r="EP835" s="40"/>
      <c r="EQ835" s="40"/>
      <c r="ER835" s="40"/>
      <c r="ES835" s="40"/>
      <c r="ET835" s="40"/>
      <c r="EU835" s="40"/>
      <c r="EV835" s="40"/>
      <c r="EW835" s="40"/>
      <c r="EX835" s="40"/>
      <c r="EY835" s="40"/>
      <c r="EZ835" s="40"/>
      <c r="FA835" s="40"/>
      <c r="FB835" s="40"/>
      <c r="FC835" s="40"/>
      <c r="FD835" s="40"/>
      <c r="FE835" s="40"/>
      <c r="FF835" s="40"/>
      <c r="FG835" s="40"/>
      <c r="FH835" s="40"/>
      <c r="FI835" s="40"/>
      <c r="FJ835" s="40"/>
      <c r="FK835" s="40"/>
      <c r="FL835" s="40"/>
      <c r="FM835" s="40"/>
      <c r="FN835" s="40"/>
      <c r="FO835" s="40"/>
      <c r="FP835" s="40"/>
      <c r="FQ835" s="40"/>
      <c r="FR835" s="40"/>
      <c r="FS835" s="40"/>
      <c r="FT835" s="40"/>
      <c r="FU835" s="40"/>
      <c r="FV835" s="40"/>
      <c r="FW835" s="40"/>
      <c r="FX835" s="40"/>
      <c r="FY835" s="40"/>
      <c r="FZ835" s="40"/>
      <c r="GA835" s="40"/>
      <c r="GB835" s="40"/>
      <c r="GC835" s="40"/>
      <c r="GD835" s="40"/>
      <c r="GE835" s="40"/>
      <c r="GF835" s="40"/>
      <c r="GG835" s="40"/>
      <c r="GH835" s="40"/>
      <c r="GI835" s="40"/>
      <c r="GJ835" s="40"/>
      <c r="GK835" s="40"/>
      <c r="GL835" s="40"/>
      <c r="GM835" s="40"/>
      <c r="GN835" s="40"/>
      <c r="GO835" s="40"/>
      <c r="GP835" s="40"/>
      <c r="GQ835" s="40"/>
      <c r="GR835" s="40"/>
      <c r="GS835" s="40"/>
    </row>
    <row r="836" spans="1:201" x14ac:dyDescent="0.2">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c r="DI836" s="40"/>
      <c r="DJ836" s="40"/>
      <c r="DK836" s="40"/>
      <c r="DL836" s="40"/>
      <c r="DM836" s="40"/>
      <c r="DN836" s="40"/>
      <c r="DO836" s="40"/>
      <c r="DP836" s="40"/>
      <c r="DQ836" s="40"/>
      <c r="DR836" s="40"/>
      <c r="DS836" s="40"/>
      <c r="DT836" s="40"/>
      <c r="DU836" s="40"/>
      <c r="DV836" s="40"/>
      <c r="DW836" s="40"/>
      <c r="DX836" s="40"/>
      <c r="DY836" s="40"/>
      <c r="DZ836" s="40"/>
      <c r="EA836" s="40"/>
      <c r="EB836" s="40"/>
      <c r="EC836" s="40"/>
      <c r="ED836" s="40"/>
      <c r="EE836" s="40"/>
      <c r="EF836" s="40"/>
      <c r="EG836" s="40"/>
      <c r="EH836" s="40"/>
      <c r="EI836" s="40"/>
      <c r="EJ836" s="40"/>
      <c r="EK836" s="40"/>
      <c r="EL836" s="40"/>
      <c r="EM836" s="40"/>
      <c r="EN836" s="40"/>
      <c r="EO836" s="40"/>
      <c r="EP836" s="40"/>
      <c r="EQ836" s="40"/>
      <c r="ER836" s="40"/>
      <c r="ES836" s="40"/>
      <c r="ET836" s="40"/>
      <c r="EU836" s="40"/>
      <c r="EV836" s="40"/>
      <c r="EW836" s="40"/>
      <c r="EX836" s="40"/>
      <c r="EY836" s="40"/>
      <c r="EZ836" s="40"/>
      <c r="FA836" s="40"/>
      <c r="FB836" s="40"/>
      <c r="FC836" s="40"/>
      <c r="FD836" s="40"/>
      <c r="FE836" s="40"/>
      <c r="FF836" s="40"/>
      <c r="FG836" s="40"/>
      <c r="FH836" s="40"/>
      <c r="FI836" s="40"/>
      <c r="FJ836" s="40"/>
      <c r="FK836" s="40"/>
      <c r="FL836" s="40"/>
      <c r="FM836" s="40"/>
      <c r="FN836" s="40"/>
      <c r="FO836" s="40"/>
      <c r="FP836" s="40"/>
      <c r="FQ836" s="40"/>
      <c r="FR836" s="40"/>
      <c r="FS836" s="40"/>
      <c r="FT836" s="40"/>
      <c r="FU836" s="40"/>
      <c r="FV836" s="40"/>
      <c r="FW836" s="40"/>
      <c r="FX836" s="40"/>
      <c r="FY836" s="40"/>
      <c r="FZ836" s="40"/>
      <c r="GA836" s="40"/>
      <c r="GB836" s="40"/>
      <c r="GC836" s="40"/>
      <c r="GD836" s="40"/>
      <c r="GE836" s="40"/>
      <c r="GF836" s="40"/>
      <c r="GG836" s="40"/>
      <c r="GH836" s="40"/>
      <c r="GI836" s="40"/>
      <c r="GJ836" s="40"/>
      <c r="GK836" s="40"/>
      <c r="GL836" s="40"/>
      <c r="GM836" s="40"/>
      <c r="GN836" s="40"/>
      <c r="GO836" s="40"/>
      <c r="GP836" s="40"/>
      <c r="GQ836" s="40"/>
      <c r="GR836" s="40"/>
      <c r="GS836" s="40"/>
    </row>
    <row r="837" spans="1:201" x14ac:dyDescent="0.2">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c r="DI837" s="40"/>
      <c r="DJ837" s="40"/>
      <c r="DK837" s="40"/>
      <c r="DL837" s="40"/>
      <c r="DM837" s="40"/>
      <c r="DN837" s="40"/>
      <c r="DO837" s="40"/>
      <c r="DP837" s="40"/>
      <c r="DQ837" s="40"/>
      <c r="DR837" s="40"/>
      <c r="DS837" s="40"/>
      <c r="DT837" s="40"/>
      <c r="DU837" s="40"/>
      <c r="DV837" s="40"/>
      <c r="DW837" s="40"/>
      <c r="DX837" s="40"/>
      <c r="DY837" s="40"/>
      <c r="DZ837" s="40"/>
      <c r="EA837" s="40"/>
      <c r="EB837" s="40"/>
      <c r="EC837" s="40"/>
      <c r="ED837" s="40"/>
      <c r="EE837" s="40"/>
      <c r="EF837" s="40"/>
      <c r="EG837" s="40"/>
      <c r="EH837" s="40"/>
      <c r="EI837" s="40"/>
      <c r="EJ837" s="40"/>
      <c r="EK837" s="40"/>
      <c r="EL837" s="40"/>
      <c r="EM837" s="40"/>
      <c r="EN837" s="40"/>
      <c r="EO837" s="40"/>
      <c r="EP837" s="40"/>
      <c r="EQ837" s="40"/>
      <c r="ER837" s="40"/>
      <c r="ES837" s="40"/>
      <c r="ET837" s="40"/>
      <c r="EU837" s="40"/>
      <c r="EV837" s="40"/>
      <c r="EW837" s="40"/>
      <c r="EX837" s="40"/>
      <c r="EY837" s="40"/>
      <c r="EZ837" s="40"/>
      <c r="FA837" s="40"/>
      <c r="FB837" s="40"/>
      <c r="FC837" s="40"/>
      <c r="FD837" s="40"/>
      <c r="FE837" s="40"/>
      <c r="FF837" s="40"/>
      <c r="FG837" s="40"/>
      <c r="FH837" s="40"/>
      <c r="FI837" s="40"/>
      <c r="FJ837" s="40"/>
      <c r="FK837" s="40"/>
      <c r="FL837" s="40"/>
      <c r="FM837" s="40"/>
      <c r="FN837" s="40"/>
      <c r="FO837" s="40"/>
      <c r="FP837" s="40"/>
      <c r="FQ837" s="40"/>
      <c r="FR837" s="40"/>
      <c r="FS837" s="40"/>
      <c r="FT837" s="40"/>
      <c r="FU837" s="40"/>
      <c r="FV837" s="40"/>
      <c r="FW837" s="40"/>
      <c r="FX837" s="40"/>
      <c r="FY837" s="40"/>
      <c r="FZ837" s="40"/>
      <c r="GA837" s="40"/>
      <c r="GB837" s="40"/>
      <c r="GC837" s="40"/>
      <c r="GD837" s="40"/>
      <c r="GE837" s="40"/>
      <c r="GF837" s="40"/>
      <c r="GG837" s="40"/>
      <c r="GH837" s="40"/>
      <c r="GI837" s="40"/>
      <c r="GJ837" s="40"/>
      <c r="GK837" s="40"/>
      <c r="GL837" s="40"/>
      <c r="GM837" s="40"/>
      <c r="GN837" s="40"/>
      <c r="GO837" s="40"/>
      <c r="GP837" s="40"/>
      <c r="GQ837" s="40"/>
      <c r="GR837" s="40"/>
      <c r="GS837" s="40"/>
    </row>
    <row r="838" spans="1:201" x14ac:dyDescent="0.2">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c r="DI838" s="40"/>
      <c r="DJ838" s="40"/>
      <c r="DK838" s="40"/>
      <c r="DL838" s="40"/>
      <c r="DM838" s="40"/>
      <c r="DN838" s="40"/>
      <c r="DO838" s="40"/>
      <c r="DP838" s="40"/>
      <c r="DQ838" s="40"/>
      <c r="DR838" s="40"/>
      <c r="DS838" s="40"/>
      <c r="DT838" s="40"/>
      <c r="DU838" s="40"/>
      <c r="DV838" s="40"/>
      <c r="DW838" s="40"/>
      <c r="DX838" s="40"/>
      <c r="DY838" s="40"/>
      <c r="DZ838" s="40"/>
      <c r="EA838" s="40"/>
      <c r="EB838" s="40"/>
      <c r="EC838" s="40"/>
      <c r="ED838" s="40"/>
      <c r="EE838" s="40"/>
      <c r="EF838" s="40"/>
      <c r="EG838" s="40"/>
      <c r="EH838" s="40"/>
      <c r="EI838" s="40"/>
      <c r="EJ838" s="40"/>
      <c r="EK838" s="40"/>
      <c r="EL838" s="40"/>
      <c r="EM838" s="40"/>
      <c r="EN838" s="40"/>
      <c r="EO838" s="40"/>
      <c r="EP838" s="40"/>
      <c r="EQ838" s="40"/>
      <c r="ER838" s="40"/>
      <c r="ES838" s="40"/>
      <c r="ET838" s="40"/>
      <c r="EU838" s="40"/>
      <c r="EV838" s="40"/>
      <c r="EW838" s="40"/>
      <c r="EX838" s="40"/>
      <c r="EY838" s="40"/>
      <c r="EZ838" s="40"/>
      <c r="FA838" s="40"/>
      <c r="FB838" s="40"/>
      <c r="FC838" s="40"/>
      <c r="FD838" s="40"/>
      <c r="FE838" s="40"/>
      <c r="FF838" s="40"/>
      <c r="FG838" s="40"/>
      <c r="FH838" s="40"/>
      <c r="FI838" s="40"/>
      <c r="FJ838" s="40"/>
      <c r="FK838" s="40"/>
      <c r="FL838" s="40"/>
      <c r="FM838" s="40"/>
      <c r="FN838" s="40"/>
      <c r="FO838" s="40"/>
      <c r="FP838" s="40"/>
      <c r="FQ838" s="40"/>
      <c r="FR838" s="40"/>
      <c r="FS838" s="40"/>
      <c r="FT838" s="40"/>
      <c r="FU838" s="40"/>
      <c r="FV838" s="40"/>
      <c r="FW838" s="40"/>
      <c r="FX838" s="40"/>
      <c r="FY838" s="40"/>
      <c r="FZ838" s="40"/>
      <c r="GA838" s="40"/>
      <c r="GB838" s="40"/>
      <c r="GC838" s="40"/>
      <c r="GD838" s="40"/>
      <c r="GE838" s="40"/>
      <c r="GF838" s="40"/>
      <c r="GG838" s="40"/>
      <c r="GH838" s="40"/>
      <c r="GI838" s="40"/>
      <c r="GJ838" s="40"/>
      <c r="GK838" s="40"/>
      <c r="GL838" s="40"/>
      <c r="GM838" s="40"/>
      <c r="GN838" s="40"/>
      <c r="GO838" s="40"/>
      <c r="GP838" s="40"/>
      <c r="GQ838" s="40"/>
      <c r="GR838" s="40"/>
      <c r="GS838" s="40"/>
    </row>
    <row r="839" spans="1:201" x14ac:dyDescent="0.2">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c r="DI839" s="40"/>
      <c r="DJ839" s="40"/>
      <c r="DK839" s="40"/>
      <c r="DL839" s="40"/>
      <c r="DM839" s="40"/>
      <c r="DN839" s="40"/>
      <c r="DO839" s="40"/>
      <c r="DP839" s="40"/>
      <c r="DQ839" s="40"/>
      <c r="DR839" s="40"/>
      <c r="DS839" s="40"/>
      <c r="DT839" s="40"/>
      <c r="DU839" s="40"/>
      <c r="DV839" s="40"/>
      <c r="DW839" s="40"/>
      <c r="DX839" s="40"/>
      <c r="DY839" s="40"/>
      <c r="DZ839" s="40"/>
      <c r="EA839" s="40"/>
      <c r="EB839" s="40"/>
      <c r="EC839" s="40"/>
      <c r="ED839" s="40"/>
      <c r="EE839" s="40"/>
      <c r="EF839" s="40"/>
      <c r="EG839" s="40"/>
      <c r="EH839" s="40"/>
      <c r="EI839" s="40"/>
      <c r="EJ839" s="40"/>
      <c r="EK839" s="40"/>
      <c r="EL839" s="40"/>
      <c r="EM839" s="40"/>
      <c r="EN839" s="40"/>
      <c r="EO839" s="40"/>
      <c r="EP839" s="40"/>
      <c r="EQ839" s="40"/>
      <c r="ER839" s="40"/>
      <c r="ES839" s="40"/>
      <c r="ET839" s="40"/>
      <c r="EU839" s="40"/>
      <c r="EV839" s="40"/>
      <c r="EW839" s="40"/>
      <c r="EX839" s="40"/>
      <c r="EY839" s="40"/>
      <c r="EZ839" s="40"/>
      <c r="FA839" s="40"/>
      <c r="FB839" s="40"/>
      <c r="FC839" s="40"/>
      <c r="FD839" s="40"/>
      <c r="FE839" s="40"/>
      <c r="FF839" s="40"/>
      <c r="FG839" s="40"/>
      <c r="FH839" s="40"/>
      <c r="FI839" s="40"/>
      <c r="FJ839" s="40"/>
      <c r="FK839" s="40"/>
      <c r="FL839" s="40"/>
      <c r="FM839" s="40"/>
      <c r="FN839" s="40"/>
      <c r="FO839" s="40"/>
      <c r="FP839" s="40"/>
      <c r="FQ839" s="40"/>
      <c r="FR839" s="40"/>
      <c r="FS839" s="40"/>
      <c r="FT839" s="40"/>
      <c r="FU839" s="40"/>
      <c r="FV839" s="40"/>
      <c r="FW839" s="40"/>
      <c r="FX839" s="40"/>
      <c r="FY839" s="40"/>
      <c r="FZ839" s="40"/>
      <c r="GA839" s="40"/>
      <c r="GB839" s="40"/>
      <c r="GC839" s="40"/>
      <c r="GD839" s="40"/>
      <c r="GE839" s="40"/>
      <c r="GF839" s="40"/>
      <c r="GG839" s="40"/>
      <c r="GH839" s="40"/>
      <c r="GI839" s="40"/>
      <c r="GJ839" s="40"/>
      <c r="GK839" s="40"/>
      <c r="GL839" s="40"/>
      <c r="GM839" s="40"/>
      <c r="GN839" s="40"/>
      <c r="GO839" s="40"/>
      <c r="GP839" s="40"/>
      <c r="GQ839" s="40"/>
      <c r="GR839" s="40"/>
      <c r="GS839" s="40"/>
    </row>
    <row r="840" spans="1:201" x14ac:dyDescent="0.2">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c r="DI840" s="40"/>
      <c r="DJ840" s="40"/>
      <c r="DK840" s="40"/>
      <c r="DL840" s="40"/>
      <c r="DM840" s="40"/>
      <c r="DN840" s="40"/>
      <c r="DO840" s="40"/>
      <c r="DP840" s="40"/>
      <c r="DQ840" s="40"/>
      <c r="DR840" s="40"/>
      <c r="DS840" s="40"/>
      <c r="DT840" s="40"/>
      <c r="DU840" s="40"/>
      <c r="DV840" s="40"/>
      <c r="DW840" s="40"/>
      <c r="DX840" s="40"/>
      <c r="DY840" s="40"/>
      <c r="DZ840" s="40"/>
      <c r="EA840" s="40"/>
      <c r="EB840" s="40"/>
      <c r="EC840" s="40"/>
      <c r="ED840" s="40"/>
      <c r="EE840" s="40"/>
      <c r="EF840" s="40"/>
      <c r="EG840" s="40"/>
      <c r="EH840" s="40"/>
      <c r="EI840" s="40"/>
      <c r="EJ840" s="40"/>
      <c r="EK840" s="40"/>
      <c r="EL840" s="40"/>
      <c r="EM840" s="40"/>
      <c r="EN840" s="40"/>
      <c r="EO840" s="40"/>
      <c r="EP840" s="40"/>
      <c r="EQ840" s="40"/>
      <c r="ER840" s="40"/>
      <c r="ES840" s="40"/>
      <c r="ET840" s="40"/>
      <c r="EU840" s="40"/>
      <c r="EV840" s="40"/>
      <c r="EW840" s="40"/>
      <c r="EX840" s="40"/>
      <c r="EY840" s="40"/>
      <c r="EZ840" s="40"/>
      <c r="FA840" s="40"/>
      <c r="FB840" s="40"/>
      <c r="FC840" s="40"/>
      <c r="FD840" s="40"/>
      <c r="FE840" s="40"/>
      <c r="FF840" s="40"/>
      <c r="FG840" s="40"/>
      <c r="FH840" s="40"/>
      <c r="FI840" s="40"/>
      <c r="FJ840" s="40"/>
      <c r="FK840" s="40"/>
      <c r="FL840" s="40"/>
      <c r="FM840" s="40"/>
      <c r="FN840" s="40"/>
      <c r="FO840" s="40"/>
      <c r="FP840" s="40"/>
      <c r="FQ840" s="40"/>
      <c r="FR840" s="40"/>
      <c r="FS840" s="40"/>
      <c r="FT840" s="40"/>
      <c r="FU840" s="40"/>
      <c r="FV840" s="40"/>
      <c r="FW840" s="40"/>
      <c r="FX840" s="40"/>
      <c r="FY840" s="40"/>
      <c r="FZ840" s="40"/>
      <c r="GA840" s="40"/>
      <c r="GB840" s="40"/>
      <c r="GC840" s="40"/>
      <c r="GD840" s="40"/>
      <c r="GE840" s="40"/>
      <c r="GF840" s="40"/>
      <c r="GG840" s="40"/>
      <c r="GH840" s="40"/>
      <c r="GI840" s="40"/>
      <c r="GJ840" s="40"/>
      <c r="GK840" s="40"/>
      <c r="GL840" s="40"/>
      <c r="GM840" s="40"/>
      <c r="GN840" s="40"/>
      <c r="GO840" s="40"/>
      <c r="GP840" s="40"/>
      <c r="GQ840" s="40"/>
      <c r="GR840" s="40"/>
      <c r="GS840" s="40"/>
    </row>
    <row r="841" spans="1:201" x14ac:dyDescent="0.2">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c r="DI841" s="40"/>
      <c r="DJ841" s="40"/>
      <c r="DK841" s="40"/>
      <c r="DL841" s="40"/>
      <c r="DM841" s="40"/>
      <c r="DN841" s="40"/>
      <c r="DO841" s="40"/>
      <c r="DP841" s="40"/>
      <c r="DQ841" s="40"/>
      <c r="DR841" s="40"/>
      <c r="DS841" s="40"/>
      <c r="DT841" s="40"/>
      <c r="DU841" s="40"/>
      <c r="DV841" s="40"/>
      <c r="DW841" s="40"/>
      <c r="DX841" s="40"/>
      <c r="DY841" s="40"/>
      <c r="DZ841" s="40"/>
      <c r="EA841" s="40"/>
      <c r="EB841" s="40"/>
      <c r="EC841" s="40"/>
      <c r="ED841" s="40"/>
      <c r="EE841" s="40"/>
      <c r="EF841" s="40"/>
      <c r="EG841" s="40"/>
      <c r="EH841" s="40"/>
      <c r="EI841" s="40"/>
      <c r="EJ841" s="40"/>
      <c r="EK841" s="40"/>
      <c r="EL841" s="40"/>
      <c r="EM841" s="40"/>
      <c r="EN841" s="40"/>
      <c r="EO841" s="40"/>
      <c r="EP841" s="40"/>
      <c r="EQ841" s="40"/>
      <c r="ER841" s="40"/>
      <c r="ES841" s="40"/>
      <c r="ET841" s="40"/>
      <c r="EU841" s="40"/>
      <c r="EV841" s="40"/>
      <c r="EW841" s="40"/>
      <c r="EX841" s="40"/>
      <c r="EY841" s="40"/>
      <c r="EZ841" s="40"/>
      <c r="FA841" s="40"/>
      <c r="FB841" s="40"/>
      <c r="FC841" s="40"/>
      <c r="FD841" s="40"/>
      <c r="FE841" s="40"/>
      <c r="FF841" s="40"/>
      <c r="FG841" s="40"/>
      <c r="FH841" s="40"/>
      <c r="FI841" s="40"/>
      <c r="FJ841" s="40"/>
      <c r="FK841" s="40"/>
      <c r="FL841" s="40"/>
      <c r="FM841" s="40"/>
      <c r="FN841" s="40"/>
      <c r="FO841" s="40"/>
      <c r="FP841" s="40"/>
      <c r="FQ841" s="40"/>
      <c r="FR841" s="40"/>
      <c r="FS841" s="40"/>
      <c r="FT841" s="40"/>
      <c r="FU841" s="40"/>
      <c r="FV841" s="40"/>
      <c r="FW841" s="40"/>
      <c r="FX841" s="40"/>
      <c r="FY841" s="40"/>
      <c r="FZ841" s="40"/>
      <c r="GA841" s="40"/>
      <c r="GB841" s="40"/>
      <c r="GC841" s="40"/>
      <c r="GD841" s="40"/>
      <c r="GE841" s="40"/>
      <c r="GF841" s="40"/>
      <c r="GG841" s="40"/>
      <c r="GH841" s="40"/>
      <c r="GI841" s="40"/>
      <c r="GJ841" s="40"/>
      <c r="GK841" s="40"/>
      <c r="GL841" s="40"/>
      <c r="GM841" s="40"/>
      <c r="GN841" s="40"/>
      <c r="GO841" s="40"/>
      <c r="GP841" s="40"/>
      <c r="GQ841" s="40"/>
      <c r="GR841" s="40"/>
      <c r="GS841" s="40"/>
    </row>
    <row r="842" spans="1:201" x14ac:dyDescent="0.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c r="DI842" s="40"/>
      <c r="DJ842" s="40"/>
      <c r="DK842" s="40"/>
      <c r="DL842" s="40"/>
      <c r="DM842" s="40"/>
      <c r="DN842" s="40"/>
      <c r="DO842" s="40"/>
      <c r="DP842" s="40"/>
      <c r="DQ842" s="40"/>
      <c r="DR842" s="40"/>
      <c r="DS842" s="40"/>
      <c r="DT842" s="40"/>
      <c r="DU842" s="40"/>
      <c r="DV842" s="40"/>
      <c r="DW842" s="40"/>
      <c r="DX842" s="40"/>
      <c r="DY842" s="40"/>
      <c r="DZ842" s="40"/>
      <c r="EA842" s="40"/>
      <c r="EB842" s="40"/>
      <c r="EC842" s="40"/>
      <c r="ED842" s="40"/>
      <c r="EE842" s="40"/>
      <c r="EF842" s="40"/>
      <c r="EG842" s="40"/>
      <c r="EH842" s="40"/>
      <c r="EI842" s="40"/>
      <c r="EJ842" s="40"/>
      <c r="EK842" s="40"/>
      <c r="EL842" s="40"/>
      <c r="EM842" s="40"/>
      <c r="EN842" s="40"/>
      <c r="EO842" s="40"/>
      <c r="EP842" s="40"/>
      <c r="EQ842" s="40"/>
      <c r="ER842" s="40"/>
      <c r="ES842" s="40"/>
      <c r="ET842" s="40"/>
      <c r="EU842" s="40"/>
      <c r="EV842" s="40"/>
      <c r="EW842" s="40"/>
      <c r="EX842" s="40"/>
      <c r="EY842" s="40"/>
      <c r="EZ842" s="40"/>
      <c r="FA842" s="40"/>
      <c r="FB842" s="40"/>
      <c r="FC842" s="40"/>
      <c r="FD842" s="40"/>
      <c r="FE842" s="40"/>
      <c r="FF842" s="40"/>
      <c r="FG842" s="40"/>
      <c r="FH842" s="40"/>
      <c r="FI842" s="40"/>
      <c r="FJ842" s="40"/>
      <c r="FK842" s="40"/>
      <c r="FL842" s="40"/>
      <c r="FM842" s="40"/>
      <c r="FN842" s="40"/>
      <c r="FO842" s="40"/>
      <c r="FP842" s="40"/>
      <c r="FQ842" s="40"/>
      <c r="FR842" s="40"/>
      <c r="FS842" s="40"/>
      <c r="FT842" s="40"/>
      <c r="FU842" s="40"/>
      <c r="FV842" s="40"/>
      <c r="FW842" s="40"/>
      <c r="FX842" s="40"/>
      <c r="FY842" s="40"/>
      <c r="FZ842" s="40"/>
      <c r="GA842" s="40"/>
      <c r="GB842" s="40"/>
      <c r="GC842" s="40"/>
      <c r="GD842" s="40"/>
      <c r="GE842" s="40"/>
      <c r="GF842" s="40"/>
      <c r="GG842" s="40"/>
      <c r="GH842" s="40"/>
      <c r="GI842" s="40"/>
      <c r="GJ842" s="40"/>
      <c r="GK842" s="40"/>
      <c r="GL842" s="40"/>
      <c r="GM842" s="40"/>
      <c r="GN842" s="40"/>
      <c r="GO842" s="40"/>
      <c r="GP842" s="40"/>
      <c r="GQ842" s="40"/>
      <c r="GR842" s="40"/>
      <c r="GS842" s="40"/>
    </row>
    <row r="843" spans="1:201" x14ac:dyDescent="0.2">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c r="DI843" s="40"/>
      <c r="DJ843" s="40"/>
      <c r="DK843" s="40"/>
      <c r="DL843" s="40"/>
      <c r="DM843" s="40"/>
      <c r="DN843" s="40"/>
      <c r="DO843" s="40"/>
      <c r="DP843" s="40"/>
      <c r="DQ843" s="40"/>
      <c r="DR843" s="40"/>
      <c r="DS843" s="40"/>
      <c r="DT843" s="40"/>
      <c r="DU843" s="40"/>
      <c r="DV843" s="40"/>
      <c r="DW843" s="40"/>
      <c r="DX843" s="40"/>
      <c r="DY843" s="40"/>
      <c r="DZ843" s="40"/>
      <c r="EA843" s="40"/>
      <c r="EB843" s="40"/>
      <c r="EC843" s="40"/>
      <c r="ED843" s="40"/>
      <c r="EE843" s="40"/>
      <c r="EF843" s="40"/>
      <c r="EG843" s="40"/>
      <c r="EH843" s="40"/>
      <c r="EI843" s="40"/>
      <c r="EJ843" s="40"/>
      <c r="EK843" s="40"/>
      <c r="EL843" s="40"/>
      <c r="EM843" s="40"/>
      <c r="EN843" s="40"/>
      <c r="EO843" s="40"/>
      <c r="EP843" s="40"/>
      <c r="EQ843" s="40"/>
      <c r="ER843" s="40"/>
      <c r="ES843" s="40"/>
      <c r="ET843" s="40"/>
      <c r="EU843" s="40"/>
      <c r="EV843" s="40"/>
      <c r="EW843" s="40"/>
      <c r="EX843" s="40"/>
      <c r="EY843" s="40"/>
      <c r="EZ843" s="40"/>
      <c r="FA843" s="40"/>
      <c r="FB843" s="40"/>
      <c r="FC843" s="40"/>
      <c r="FD843" s="40"/>
      <c r="FE843" s="40"/>
      <c r="FF843" s="40"/>
      <c r="FG843" s="40"/>
      <c r="FH843" s="40"/>
      <c r="FI843" s="40"/>
      <c r="FJ843" s="40"/>
      <c r="FK843" s="40"/>
      <c r="FL843" s="40"/>
      <c r="FM843" s="40"/>
      <c r="FN843" s="40"/>
      <c r="FO843" s="40"/>
      <c r="FP843" s="40"/>
      <c r="FQ843" s="40"/>
      <c r="FR843" s="40"/>
      <c r="FS843" s="40"/>
      <c r="FT843" s="40"/>
      <c r="FU843" s="40"/>
      <c r="FV843" s="40"/>
      <c r="FW843" s="40"/>
      <c r="FX843" s="40"/>
      <c r="FY843" s="40"/>
      <c r="FZ843" s="40"/>
      <c r="GA843" s="40"/>
      <c r="GB843" s="40"/>
      <c r="GC843" s="40"/>
      <c r="GD843" s="40"/>
      <c r="GE843" s="40"/>
      <c r="GF843" s="40"/>
      <c r="GG843" s="40"/>
      <c r="GH843" s="40"/>
      <c r="GI843" s="40"/>
      <c r="GJ843" s="40"/>
      <c r="GK843" s="40"/>
      <c r="GL843" s="40"/>
      <c r="GM843" s="40"/>
      <c r="GN843" s="40"/>
      <c r="GO843" s="40"/>
      <c r="GP843" s="40"/>
      <c r="GQ843" s="40"/>
      <c r="GR843" s="40"/>
      <c r="GS843" s="40"/>
    </row>
    <row r="844" spans="1:201" x14ac:dyDescent="0.2">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c r="FL844" s="40"/>
      <c r="FM844" s="40"/>
      <c r="FN844" s="40"/>
      <c r="FO844" s="40"/>
      <c r="FP844" s="40"/>
      <c r="FQ844" s="40"/>
      <c r="FR844" s="40"/>
      <c r="FS844" s="40"/>
      <c r="FT844" s="40"/>
      <c r="FU844" s="40"/>
      <c r="FV844" s="40"/>
      <c r="FW844" s="40"/>
      <c r="FX844" s="40"/>
      <c r="FY844" s="40"/>
      <c r="FZ844" s="40"/>
      <c r="GA844" s="40"/>
      <c r="GB844" s="40"/>
      <c r="GC844" s="40"/>
      <c r="GD844" s="40"/>
      <c r="GE844" s="40"/>
      <c r="GF844" s="40"/>
      <c r="GG844" s="40"/>
      <c r="GH844" s="40"/>
      <c r="GI844" s="40"/>
      <c r="GJ844" s="40"/>
      <c r="GK844" s="40"/>
      <c r="GL844" s="40"/>
      <c r="GM844" s="40"/>
      <c r="GN844" s="40"/>
      <c r="GO844" s="40"/>
      <c r="GP844" s="40"/>
      <c r="GQ844" s="40"/>
      <c r="GR844" s="40"/>
      <c r="GS844" s="40"/>
    </row>
    <row r="845" spans="1:201" x14ac:dyDescent="0.2">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c r="FL845" s="40"/>
      <c r="FM845" s="40"/>
      <c r="FN845" s="40"/>
      <c r="FO845" s="40"/>
      <c r="FP845" s="40"/>
      <c r="FQ845" s="40"/>
      <c r="FR845" s="40"/>
      <c r="FS845" s="40"/>
      <c r="FT845" s="40"/>
      <c r="FU845" s="40"/>
      <c r="FV845" s="40"/>
      <c r="FW845" s="40"/>
      <c r="FX845" s="40"/>
      <c r="FY845" s="40"/>
      <c r="FZ845" s="40"/>
      <c r="GA845" s="40"/>
      <c r="GB845" s="40"/>
      <c r="GC845" s="40"/>
      <c r="GD845" s="40"/>
      <c r="GE845" s="40"/>
      <c r="GF845" s="40"/>
      <c r="GG845" s="40"/>
      <c r="GH845" s="40"/>
      <c r="GI845" s="40"/>
      <c r="GJ845" s="40"/>
      <c r="GK845" s="40"/>
      <c r="GL845" s="40"/>
      <c r="GM845" s="40"/>
      <c r="GN845" s="40"/>
      <c r="GO845" s="40"/>
      <c r="GP845" s="40"/>
      <c r="GQ845" s="40"/>
      <c r="GR845" s="40"/>
      <c r="GS845" s="40"/>
    </row>
    <row r="846" spans="1:201" x14ac:dyDescent="0.2">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c r="DI846" s="40"/>
      <c r="DJ846" s="40"/>
      <c r="DK846" s="40"/>
      <c r="DL846" s="40"/>
      <c r="DM846" s="40"/>
      <c r="DN846" s="40"/>
      <c r="DO846" s="40"/>
      <c r="DP846" s="40"/>
      <c r="DQ846" s="40"/>
      <c r="DR846" s="40"/>
      <c r="DS846" s="40"/>
      <c r="DT846" s="40"/>
      <c r="DU846" s="40"/>
      <c r="DV846" s="40"/>
      <c r="DW846" s="40"/>
      <c r="DX846" s="40"/>
      <c r="DY846" s="40"/>
      <c r="DZ846" s="40"/>
      <c r="EA846" s="40"/>
      <c r="EB846" s="40"/>
      <c r="EC846" s="40"/>
      <c r="ED846" s="40"/>
      <c r="EE846" s="40"/>
      <c r="EF846" s="40"/>
      <c r="EG846" s="40"/>
      <c r="EH846" s="40"/>
      <c r="EI846" s="40"/>
      <c r="EJ846" s="40"/>
      <c r="EK846" s="40"/>
      <c r="EL846" s="40"/>
      <c r="EM846" s="40"/>
      <c r="EN846" s="40"/>
      <c r="EO846" s="40"/>
      <c r="EP846" s="40"/>
      <c r="EQ846" s="40"/>
      <c r="ER846" s="40"/>
      <c r="ES846" s="40"/>
      <c r="ET846" s="40"/>
      <c r="EU846" s="40"/>
      <c r="EV846" s="40"/>
      <c r="EW846" s="40"/>
      <c r="EX846" s="40"/>
      <c r="EY846" s="40"/>
      <c r="EZ846" s="40"/>
      <c r="FA846" s="40"/>
      <c r="FB846" s="40"/>
      <c r="FC846" s="40"/>
      <c r="FD846" s="40"/>
      <c r="FE846" s="40"/>
      <c r="FF846" s="40"/>
      <c r="FG846" s="40"/>
      <c r="FH846" s="40"/>
      <c r="FI846" s="40"/>
      <c r="FJ846" s="40"/>
      <c r="FK846" s="40"/>
      <c r="FL846" s="40"/>
      <c r="FM846" s="40"/>
      <c r="FN846" s="40"/>
      <c r="FO846" s="40"/>
      <c r="FP846" s="40"/>
      <c r="FQ846" s="40"/>
      <c r="FR846" s="40"/>
      <c r="FS846" s="40"/>
      <c r="FT846" s="40"/>
      <c r="FU846" s="40"/>
      <c r="FV846" s="40"/>
      <c r="FW846" s="40"/>
      <c r="FX846" s="40"/>
      <c r="FY846" s="40"/>
      <c r="FZ846" s="40"/>
      <c r="GA846" s="40"/>
      <c r="GB846" s="40"/>
      <c r="GC846" s="40"/>
      <c r="GD846" s="40"/>
      <c r="GE846" s="40"/>
      <c r="GF846" s="40"/>
      <c r="GG846" s="40"/>
      <c r="GH846" s="40"/>
      <c r="GI846" s="40"/>
      <c r="GJ846" s="40"/>
      <c r="GK846" s="40"/>
      <c r="GL846" s="40"/>
      <c r="GM846" s="40"/>
      <c r="GN846" s="40"/>
      <c r="GO846" s="40"/>
      <c r="GP846" s="40"/>
      <c r="GQ846" s="40"/>
      <c r="GR846" s="40"/>
      <c r="GS846" s="40"/>
    </row>
    <row r="847" spans="1:201" x14ac:dyDescent="0.2">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c r="DI847" s="40"/>
      <c r="DJ847" s="40"/>
      <c r="DK847" s="40"/>
      <c r="DL847" s="40"/>
      <c r="DM847" s="40"/>
      <c r="DN847" s="40"/>
      <c r="DO847" s="40"/>
      <c r="DP847" s="40"/>
      <c r="DQ847" s="40"/>
      <c r="DR847" s="40"/>
      <c r="DS847" s="40"/>
      <c r="DT847" s="40"/>
      <c r="DU847" s="40"/>
      <c r="DV847" s="40"/>
      <c r="DW847" s="40"/>
      <c r="DX847" s="40"/>
      <c r="DY847" s="40"/>
      <c r="DZ847" s="40"/>
      <c r="EA847" s="40"/>
      <c r="EB847" s="40"/>
      <c r="EC847" s="40"/>
      <c r="ED847" s="40"/>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c r="FM847" s="40"/>
      <c r="FN847" s="40"/>
      <c r="FO847" s="40"/>
      <c r="FP847" s="40"/>
      <c r="FQ847" s="40"/>
      <c r="FR847" s="40"/>
      <c r="FS847" s="40"/>
      <c r="FT847" s="40"/>
      <c r="FU847" s="40"/>
      <c r="FV847" s="40"/>
      <c r="FW847" s="40"/>
      <c r="FX847" s="40"/>
      <c r="FY847" s="40"/>
      <c r="FZ847" s="40"/>
      <c r="GA847" s="40"/>
      <c r="GB847" s="40"/>
      <c r="GC847" s="40"/>
      <c r="GD847" s="40"/>
      <c r="GE847" s="40"/>
      <c r="GF847" s="40"/>
      <c r="GG847" s="40"/>
      <c r="GH847" s="40"/>
      <c r="GI847" s="40"/>
      <c r="GJ847" s="40"/>
      <c r="GK847" s="40"/>
      <c r="GL847" s="40"/>
      <c r="GM847" s="40"/>
      <c r="GN847" s="40"/>
      <c r="GO847" s="40"/>
      <c r="GP847" s="40"/>
      <c r="GQ847" s="40"/>
      <c r="GR847" s="40"/>
      <c r="GS847" s="40"/>
    </row>
    <row r="848" spans="1:201" x14ac:dyDescent="0.2">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c r="DV848" s="40"/>
      <c r="DW848" s="40"/>
      <c r="DX848" s="40"/>
      <c r="DY848" s="40"/>
      <c r="DZ848" s="40"/>
      <c r="EA848" s="40"/>
      <c r="EB848" s="40"/>
      <c r="EC848" s="40"/>
      <c r="ED848" s="40"/>
      <c r="EE848" s="40"/>
      <c r="EF848" s="40"/>
      <c r="EG848" s="40"/>
      <c r="EH848" s="40"/>
      <c r="EI848" s="40"/>
      <c r="EJ848" s="40"/>
      <c r="EK848" s="40"/>
      <c r="EL848" s="40"/>
      <c r="EM848" s="40"/>
      <c r="EN848" s="40"/>
      <c r="EO848" s="40"/>
      <c r="EP848" s="40"/>
      <c r="EQ848" s="40"/>
      <c r="ER848" s="40"/>
      <c r="ES848" s="40"/>
      <c r="ET848" s="40"/>
      <c r="EU848" s="40"/>
      <c r="EV848" s="40"/>
      <c r="EW848" s="40"/>
      <c r="EX848" s="40"/>
      <c r="EY848" s="40"/>
      <c r="EZ848" s="40"/>
      <c r="FA848" s="40"/>
      <c r="FB848" s="40"/>
      <c r="FC848" s="40"/>
      <c r="FD848" s="40"/>
      <c r="FE848" s="40"/>
      <c r="FF848" s="40"/>
      <c r="FG848" s="40"/>
      <c r="FH848" s="40"/>
      <c r="FI848" s="40"/>
      <c r="FJ848" s="40"/>
      <c r="FK848" s="40"/>
      <c r="FL848" s="40"/>
      <c r="FM848" s="40"/>
      <c r="FN848" s="40"/>
      <c r="FO848" s="40"/>
      <c r="FP848" s="40"/>
      <c r="FQ848" s="40"/>
      <c r="FR848" s="40"/>
      <c r="FS848" s="40"/>
      <c r="FT848" s="40"/>
      <c r="FU848" s="40"/>
      <c r="FV848" s="40"/>
      <c r="FW848" s="40"/>
      <c r="FX848" s="40"/>
      <c r="FY848" s="40"/>
      <c r="FZ848" s="40"/>
      <c r="GA848" s="40"/>
      <c r="GB848" s="40"/>
      <c r="GC848" s="40"/>
      <c r="GD848" s="40"/>
      <c r="GE848" s="40"/>
      <c r="GF848" s="40"/>
      <c r="GG848" s="40"/>
      <c r="GH848" s="40"/>
      <c r="GI848" s="40"/>
      <c r="GJ848" s="40"/>
      <c r="GK848" s="40"/>
      <c r="GL848" s="40"/>
      <c r="GM848" s="40"/>
      <c r="GN848" s="40"/>
      <c r="GO848" s="40"/>
      <c r="GP848" s="40"/>
      <c r="GQ848" s="40"/>
      <c r="GR848" s="40"/>
      <c r="GS848" s="40"/>
    </row>
    <row r="849" spans="1:201" x14ac:dyDescent="0.2">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c r="DI849" s="40"/>
      <c r="DJ849" s="40"/>
      <c r="DK849" s="40"/>
      <c r="DL849" s="40"/>
      <c r="DM849" s="40"/>
      <c r="DN849" s="40"/>
      <c r="DO849" s="40"/>
      <c r="DP849" s="40"/>
      <c r="DQ849" s="40"/>
      <c r="DR849" s="40"/>
      <c r="DS849" s="40"/>
      <c r="DT849" s="40"/>
      <c r="DU849" s="40"/>
      <c r="DV849" s="40"/>
      <c r="DW849" s="40"/>
      <c r="DX849" s="40"/>
      <c r="DY849" s="40"/>
      <c r="DZ849" s="40"/>
      <c r="EA849" s="40"/>
      <c r="EB849" s="40"/>
      <c r="EC849" s="40"/>
      <c r="ED849" s="40"/>
      <c r="EE849" s="40"/>
      <c r="EF849" s="40"/>
      <c r="EG849" s="40"/>
      <c r="EH849" s="40"/>
      <c r="EI849" s="40"/>
      <c r="EJ849" s="40"/>
      <c r="EK849" s="40"/>
      <c r="EL849" s="40"/>
      <c r="EM849" s="40"/>
      <c r="EN849" s="40"/>
      <c r="EO849" s="40"/>
      <c r="EP849" s="40"/>
      <c r="EQ849" s="40"/>
      <c r="ER849" s="40"/>
      <c r="ES849" s="40"/>
      <c r="ET849" s="40"/>
      <c r="EU849" s="40"/>
      <c r="EV849" s="40"/>
      <c r="EW849" s="40"/>
      <c r="EX849" s="40"/>
      <c r="EY849" s="40"/>
      <c r="EZ849" s="40"/>
      <c r="FA849" s="40"/>
      <c r="FB849" s="40"/>
      <c r="FC849" s="40"/>
      <c r="FD849" s="40"/>
      <c r="FE849" s="40"/>
      <c r="FF849" s="40"/>
      <c r="FG849" s="40"/>
      <c r="FH849" s="40"/>
      <c r="FI849" s="40"/>
      <c r="FJ849" s="40"/>
      <c r="FK849" s="40"/>
      <c r="FL849" s="40"/>
      <c r="FM849" s="40"/>
      <c r="FN849" s="40"/>
      <c r="FO849" s="40"/>
      <c r="FP849" s="40"/>
      <c r="FQ849" s="40"/>
      <c r="FR849" s="40"/>
      <c r="FS849" s="40"/>
      <c r="FT849" s="40"/>
      <c r="FU849" s="40"/>
      <c r="FV849" s="40"/>
      <c r="FW849" s="40"/>
      <c r="FX849" s="40"/>
      <c r="FY849" s="40"/>
      <c r="FZ849" s="40"/>
      <c r="GA849" s="40"/>
      <c r="GB849" s="40"/>
      <c r="GC849" s="40"/>
      <c r="GD849" s="40"/>
      <c r="GE849" s="40"/>
      <c r="GF849" s="40"/>
      <c r="GG849" s="40"/>
      <c r="GH849" s="40"/>
      <c r="GI849" s="40"/>
      <c r="GJ849" s="40"/>
      <c r="GK849" s="40"/>
      <c r="GL849" s="40"/>
      <c r="GM849" s="40"/>
      <c r="GN849" s="40"/>
      <c r="GO849" s="40"/>
      <c r="GP849" s="40"/>
      <c r="GQ849" s="40"/>
      <c r="GR849" s="40"/>
      <c r="GS849" s="40"/>
    </row>
    <row r="850" spans="1:201" x14ac:dyDescent="0.2">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c r="DI850" s="40"/>
      <c r="DJ850" s="40"/>
      <c r="DK850" s="40"/>
      <c r="DL850" s="40"/>
      <c r="DM850" s="40"/>
      <c r="DN850" s="40"/>
      <c r="DO850" s="40"/>
      <c r="DP850" s="40"/>
      <c r="DQ850" s="40"/>
      <c r="DR850" s="40"/>
      <c r="DS850" s="40"/>
      <c r="DT850" s="40"/>
      <c r="DU850" s="40"/>
      <c r="DV850" s="40"/>
      <c r="DW850" s="40"/>
      <c r="DX850" s="40"/>
      <c r="DY850" s="40"/>
      <c r="DZ850" s="40"/>
      <c r="EA850" s="40"/>
      <c r="EB850" s="40"/>
      <c r="EC850" s="40"/>
      <c r="ED850" s="40"/>
      <c r="EE850" s="40"/>
      <c r="EF850" s="40"/>
      <c r="EG850" s="40"/>
      <c r="EH850" s="40"/>
      <c r="EI850" s="40"/>
      <c r="EJ850" s="40"/>
      <c r="EK850" s="40"/>
      <c r="EL850" s="40"/>
      <c r="EM850" s="40"/>
      <c r="EN850" s="40"/>
      <c r="EO850" s="40"/>
      <c r="EP850" s="40"/>
      <c r="EQ850" s="40"/>
      <c r="ER850" s="40"/>
      <c r="ES850" s="40"/>
      <c r="ET850" s="40"/>
      <c r="EU850" s="40"/>
      <c r="EV850" s="40"/>
      <c r="EW850" s="40"/>
      <c r="EX850" s="40"/>
      <c r="EY850" s="40"/>
      <c r="EZ850" s="40"/>
      <c r="FA850" s="40"/>
      <c r="FB850" s="40"/>
      <c r="FC850" s="40"/>
      <c r="FD850" s="40"/>
      <c r="FE850" s="40"/>
      <c r="FF850" s="40"/>
      <c r="FG850" s="40"/>
      <c r="FH850" s="40"/>
      <c r="FI850" s="40"/>
      <c r="FJ850" s="40"/>
      <c r="FK850" s="40"/>
      <c r="FL850" s="40"/>
      <c r="FM850" s="40"/>
      <c r="FN850" s="40"/>
      <c r="FO850" s="40"/>
      <c r="FP850" s="40"/>
      <c r="FQ850" s="40"/>
      <c r="FR850" s="40"/>
      <c r="FS850" s="40"/>
      <c r="FT850" s="40"/>
      <c r="FU850" s="40"/>
      <c r="FV850" s="40"/>
      <c r="FW850" s="40"/>
      <c r="FX850" s="40"/>
      <c r="FY850" s="40"/>
      <c r="FZ850" s="40"/>
      <c r="GA850" s="40"/>
      <c r="GB850" s="40"/>
      <c r="GC850" s="40"/>
      <c r="GD850" s="40"/>
      <c r="GE850" s="40"/>
      <c r="GF850" s="40"/>
      <c r="GG850" s="40"/>
      <c r="GH850" s="40"/>
      <c r="GI850" s="40"/>
      <c r="GJ850" s="40"/>
      <c r="GK850" s="40"/>
      <c r="GL850" s="40"/>
      <c r="GM850" s="40"/>
      <c r="GN850" s="40"/>
      <c r="GO850" s="40"/>
      <c r="GP850" s="40"/>
      <c r="GQ850" s="40"/>
      <c r="GR850" s="40"/>
      <c r="GS850" s="40"/>
    </row>
    <row r="851" spans="1:201" x14ac:dyDescent="0.2">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c r="DI851" s="40"/>
      <c r="DJ851" s="40"/>
      <c r="DK851" s="40"/>
      <c r="DL851" s="40"/>
      <c r="DM851" s="40"/>
      <c r="DN851" s="40"/>
      <c r="DO851" s="40"/>
      <c r="DP851" s="40"/>
      <c r="DQ851" s="40"/>
      <c r="DR851" s="40"/>
      <c r="DS851" s="40"/>
      <c r="DT851" s="40"/>
      <c r="DU851" s="40"/>
      <c r="DV851" s="40"/>
      <c r="DW851" s="40"/>
      <c r="DX851" s="40"/>
      <c r="DY851" s="40"/>
      <c r="DZ851" s="40"/>
      <c r="EA851" s="40"/>
      <c r="EB851" s="40"/>
      <c r="EC851" s="40"/>
      <c r="ED851" s="40"/>
      <c r="EE851" s="40"/>
      <c r="EF851" s="40"/>
      <c r="EG851" s="40"/>
      <c r="EH851" s="40"/>
      <c r="EI851" s="40"/>
      <c r="EJ851" s="40"/>
      <c r="EK851" s="40"/>
      <c r="EL851" s="40"/>
      <c r="EM851" s="40"/>
      <c r="EN851" s="40"/>
      <c r="EO851" s="40"/>
      <c r="EP851" s="40"/>
      <c r="EQ851" s="40"/>
      <c r="ER851" s="40"/>
      <c r="ES851" s="40"/>
      <c r="ET851" s="40"/>
      <c r="EU851" s="40"/>
      <c r="EV851" s="40"/>
      <c r="EW851" s="40"/>
      <c r="EX851" s="40"/>
      <c r="EY851" s="40"/>
      <c r="EZ851" s="40"/>
      <c r="FA851" s="40"/>
      <c r="FB851" s="40"/>
      <c r="FC851" s="40"/>
      <c r="FD851" s="40"/>
      <c r="FE851" s="40"/>
      <c r="FF851" s="40"/>
      <c r="FG851" s="40"/>
      <c r="FH851" s="40"/>
      <c r="FI851" s="40"/>
      <c r="FJ851" s="40"/>
      <c r="FK851" s="40"/>
      <c r="FL851" s="40"/>
      <c r="FM851" s="40"/>
      <c r="FN851" s="40"/>
      <c r="FO851" s="40"/>
      <c r="FP851" s="40"/>
      <c r="FQ851" s="40"/>
      <c r="FR851" s="40"/>
      <c r="FS851" s="40"/>
      <c r="FT851" s="40"/>
      <c r="FU851" s="40"/>
      <c r="FV851" s="40"/>
      <c r="FW851" s="40"/>
      <c r="FX851" s="40"/>
      <c r="FY851" s="40"/>
      <c r="FZ851" s="40"/>
      <c r="GA851" s="40"/>
      <c r="GB851" s="40"/>
      <c r="GC851" s="40"/>
      <c r="GD851" s="40"/>
      <c r="GE851" s="40"/>
      <c r="GF851" s="40"/>
      <c r="GG851" s="40"/>
      <c r="GH851" s="40"/>
      <c r="GI851" s="40"/>
      <c r="GJ851" s="40"/>
      <c r="GK851" s="40"/>
      <c r="GL851" s="40"/>
      <c r="GM851" s="40"/>
      <c r="GN851" s="40"/>
      <c r="GO851" s="40"/>
      <c r="GP851" s="40"/>
      <c r="GQ851" s="40"/>
      <c r="GR851" s="40"/>
      <c r="GS851" s="40"/>
    </row>
    <row r="852" spans="1:201" x14ac:dyDescent="0.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c r="DI852" s="40"/>
      <c r="DJ852" s="40"/>
      <c r="DK852" s="40"/>
      <c r="DL852" s="40"/>
      <c r="DM852" s="40"/>
      <c r="DN852" s="40"/>
      <c r="DO852" s="40"/>
      <c r="DP852" s="40"/>
      <c r="DQ852" s="40"/>
      <c r="DR852" s="40"/>
      <c r="DS852" s="40"/>
      <c r="DT852" s="40"/>
      <c r="DU852" s="40"/>
      <c r="DV852" s="40"/>
      <c r="DW852" s="40"/>
      <c r="DX852" s="40"/>
      <c r="DY852" s="40"/>
      <c r="DZ852" s="40"/>
      <c r="EA852" s="40"/>
      <c r="EB852" s="40"/>
      <c r="EC852" s="40"/>
      <c r="ED852" s="40"/>
      <c r="EE852" s="40"/>
      <c r="EF852" s="40"/>
      <c r="EG852" s="40"/>
      <c r="EH852" s="40"/>
      <c r="EI852" s="40"/>
      <c r="EJ852" s="40"/>
      <c r="EK852" s="40"/>
      <c r="EL852" s="40"/>
      <c r="EM852" s="40"/>
      <c r="EN852" s="40"/>
      <c r="EO852" s="40"/>
      <c r="EP852" s="40"/>
      <c r="EQ852" s="40"/>
      <c r="ER852" s="40"/>
      <c r="ES852" s="40"/>
      <c r="ET852" s="40"/>
      <c r="EU852" s="40"/>
      <c r="EV852" s="40"/>
      <c r="EW852" s="40"/>
      <c r="EX852" s="40"/>
      <c r="EY852" s="40"/>
      <c r="EZ852" s="40"/>
      <c r="FA852" s="40"/>
      <c r="FB852" s="40"/>
      <c r="FC852" s="40"/>
      <c r="FD852" s="40"/>
      <c r="FE852" s="40"/>
      <c r="FF852" s="40"/>
      <c r="FG852" s="40"/>
      <c r="FH852" s="40"/>
      <c r="FI852" s="40"/>
      <c r="FJ852" s="40"/>
      <c r="FK852" s="40"/>
      <c r="FL852" s="40"/>
      <c r="FM852" s="40"/>
      <c r="FN852" s="40"/>
      <c r="FO852" s="40"/>
      <c r="FP852" s="40"/>
      <c r="FQ852" s="40"/>
      <c r="FR852" s="40"/>
      <c r="FS852" s="40"/>
      <c r="FT852" s="40"/>
      <c r="FU852" s="40"/>
      <c r="FV852" s="40"/>
      <c r="FW852" s="40"/>
      <c r="FX852" s="40"/>
      <c r="FY852" s="40"/>
      <c r="FZ852" s="40"/>
      <c r="GA852" s="40"/>
      <c r="GB852" s="40"/>
      <c r="GC852" s="40"/>
      <c r="GD852" s="40"/>
      <c r="GE852" s="40"/>
      <c r="GF852" s="40"/>
      <c r="GG852" s="40"/>
      <c r="GH852" s="40"/>
      <c r="GI852" s="40"/>
      <c r="GJ852" s="40"/>
      <c r="GK852" s="40"/>
      <c r="GL852" s="40"/>
      <c r="GM852" s="40"/>
      <c r="GN852" s="40"/>
      <c r="GO852" s="40"/>
      <c r="GP852" s="40"/>
      <c r="GQ852" s="40"/>
      <c r="GR852" s="40"/>
      <c r="GS852" s="40"/>
    </row>
    <row r="853" spans="1:201" x14ac:dyDescent="0.2">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c r="DI853" s="40"/>
      <c r="DJ853" s="40"/>
      <c r="DK853" s="40"/>
      <c r="DL853" s="40"/>
      <c r="DM853" s="40"/>
      <c r="DN853" s="40"/>
      <c r="DO853" s="40"/>
      <c r="DP853" s="40"/>
      <c r="DQ853" s="40"/>
      <c r="DR853" s="40"/>
      <c r="DS853" s="40"/>
      <c r="DT853" s="40"/>
      <c r="DU853" s="40"/>
      <c r="DV853" s="40"/>
      <c r="DW853" s="40"/>
      <c r="DX853" s="40"/>
      <c r="DY853" s="40"/>
      <c r="DZ853" s="40"/>
      <c r="EA853" s="40"/>
      <c r="EB853" s="40"/>
      <c r="EC853" s="40"/>
      <c r="ED853" s="40"/>
      <c r="EE853" s="40"/>
      <c r="EF853" s="40"/>
      <c r="EG853" s="40"/>
      <c r="EH853" s="40"/>
      <c r="EI853" s="40"/>
      <c r="EJ853" s="40"/>
      <c r="EK853" s="40"/>
      <c r="EL853" s="40"/>
      <c r="EM853" s="40"/>
      <c r="EN853" s="40"/>
      <c r="EO853" s="40"/>
      <c r="EP853" s="40"/>
      <c r="EQ853" s="40"/>
      <c r="ER853" s="40"/>
      <c r="ES853" s="40"/>
      <c r="ET853" s="40"/>
      <c r="EU853" s="40"/>
      <c r="EV853" s="40"/>
      <c r="EW853" s="40"/>
      <c r="EX853" s="40"/>
      <c r="EY853" s="40"/>
      <c r="EZ853" s="40"/>
      <c r="FA853" s="40"/>
      <c r="FB853" s="40"/>
      <c r="FC853" s="40"/>
      <c r="FD853" s="40"/>
      <c r="FE853" s="40"/>
      <c r="FF853" s="40"/>
      <c r="FG853" s="40"/>
      <c r="FH853" s="40"/>
      <c r="FI853" s="40"/>
      <c r="FJ853" s="40"/>
      <c r="FK853" s="40"/>
      <c r="FL853" s="40"/>
      <c r="FM853" s="40"/>
      <c r="FN853" s="40"/>
      <c r="FO853" s="40"/>
      <c r="FP853" s="40"/>
      <c r="FQ853" s="40"/>
      <c r="FR853" s="40"/>
      <c r="FS853" s="40"/>
      <c r="FT853" s="40"/>
      <c r="FU853" s="40"/>
      <c r="FV853" s="40"/>
      <c r="FW853" s="40"/>
      <c r="FX853" s="40"/>
      <c r="FY853" s="40"/>
      <c r="FZ853" s="40"/>
      <c r="GA853" s="40"/>
      <c r="GB853" s="40"/>
      <c r="GC853" s="40"/>
      <c r="GD853" s="40"/>
      <c r="GE853" s="40"/>
      <c r="GF853" s="40"/>
      <c r="GG853" s="40"/>
      <c r="GH853" s="40"/>
      <c r="GI853" s="40"/>
      <c r="GJ853" s="40"/>
      <c r="GK853" s="40"/>
      <c r="GL853" s="40"/>
      <c r="GM853" s="40"/>
      <c r="GN853" s="40"/>
      <c r="GO853" s="40"/>
      <c r="GP853" s="40"/>
      <c r="GQ853" s="40"/>
      <c r="GR853" s="40"/>
      <c r="GS853" s="40"/>
    </row>
    <row r="854" spans="1:201" x14ac:dyDescent="0.2">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c r="DV854" s="40"/>
      <c r="DW854" s="40"/>
      <c r="DX854" s="40"/>
      <c r="DY854" s="40"/>
      <c r="DZ854" s="40"/>
      <c r="EA854" s="40"/>
      <c r="EB854" s="40"/>
      <c r="EC854" s="40"/>
      <c r="ED854" s="40"/>
      <c r="EE854" s="40"/>
      <c r="EF854" s="40"/>
      <c r="EG854" s="40"/>
      <c r="EH854" s="40"/>
      <c r="EI854" s="40"/>
      <c r="EJ854" s="40"/>
      <c r="EK854" s="40"/>
      <c r="EL854" s="40"/>
      <c r="EM854" s="40"/>
      <c r="EN854" s="40"/>
      <c r="EO854" s="40"/>
      <c r="EP854" s="40"/>
      <c r="EQ854" s="40"/>
      <c r="ER854" s="40"/>
      <c r="ES854" s="40"/>
      <c r="ET854" s="40"/>
      <c r="EU854" s="40"/>
      <c r="EV854" s="40"/>
      <c r="EW854" s="40"/>
      <c r="EX854" s="40"/>
      <c r="EY854" s="40"/>
      <c r="EZ854" s="40"/>
      <c r="FA854" s="40"/>
      <c r="FB854" s="40"/>
      <c r="FC854" s="40"/>
      <c r="FD854" s="40"/>
      <c r="FE854" s="40"/>
      <c r="FF854" s="40"/>
      <c r="FG854" s="40"/>
      <c r="FH854" s="40"/>
      <c r="FI854" s="40"/>
      <c r="FJ854" s="40"/>
      <c r="FK854" s="40"/>
      <c r="FL854" s="40"/>
      <c r="FM854" s="40"/>
      <c r="FN854" s="40"/>
      <c r="FO854" s="40"/>
      <c r="FP854" s="40"/>
      <c r="FQ854" s="40"/>
      <c r="FR854" s="40"/>
      <c r="FS854" s="40"/>
      <c r="FT854" s="40"/>
      <c r="FU854" s="40"/>
      <c r="FV854" s="40"/>
      <c r="FW854" s="40"/>
      <c r="FX854" s="40"/>
      <c r="FY854" s="40"/>
      <c r="FZ854" s="40"/>
      <c r="GA854" s="40"/>
      <c r="GB854" s="40"/>
      <c r="GC854" s="40"/>
      <c r="GD854" s="40"/>
      <c r="GE854" s="40"/>
      <c r="GF854" s="40"/>
      <c r="GG854" s="40"/>
      <c r="GH854" s="40"/>
      <c r="GI854" s="40"/>
      <c r="GJ854" s="40"/>
      <c r="GK854" s="40"/>
      <c r="GL854" s="40"/>
      <c r="GM854" s="40"/>
      <c r="GN854" s="40"/>
      <c r="GO854" s="40"/>
      <c r="GP854" s="40"/>
      <c r="GQ854" s="40"/>
      <c r="GR854" s="40"/>
      <c r="GS854" s="40"/>
    </row>
    <row r="855" spans="1:201" x14ac:dyDescent="0.2">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c r="DI855" s="40"/>
      <c r="DJ855" s="40"/>
      <c r="DK855" s="40"/>
      <c r="DL855" s="40"/>
      <c r="DM855" s="40"/>
      <c r="DN855" s="40"/>
      <c r="DO855" s="40"/>
      <c r="DP855" s="40"/>
      <c r="DQ855" s="40"/>
      <c r="DR855" s="40"/>
      <c r="DS855" s="40"/>
      <c r="DT855" s="40"/>
      <c r="DU855" s="40"/>
      <c r="DV855" s="40"/>
      <c r="DW855" s="40"/>
      <c r="DX855" s="40"/>
      <c r="DY855" s="40"/>
      <c r="DZ855" s="40"/>
      <c r="EA855" s="40"/>
      <c r="EB855" s="40"/>
      <c r="EC855" s="40"/>
      <c r="ED855" s="40"/>
      <c r="EE855" s="40"/>
      <c r="EF855" s="40"/>
      <c r="EG855" s="40"/>
      <c r="EH855" s="40"/>
      <c r="EI855" s="40"/>
      <c r="EJ855" s="40"/>
      <c r="EK855" s="40"/>
      <c r="EL855" s="40"/>
      <c r="EM855" s="40"/>
      <c r="EN855" s="40"/>
      <c r="EO855" s="40"/>
      <c r="EP855" s="40"/>
      <c r="EQ855" s="40"/>
      <c r="ER855" s="40"/>
      <c r="ES855" s="40"/>
      <c r="ET855" s="40"/>
      <c r="EU855" s="40"/>
      <c r="EV855" s="40"/>
      <c r="EW855" s="40"/>
      <c r="EX855" s="40"/>
      <c r="EY855" s="40"/>
      <c r="EZ855" s="40"/>
      <c r="FA855" s="40"/>
      <c r="FB855" s="40"/>
      <c r="FC855" s="40"/>
      <c r="FD855" s="40"/>
      <c r="FE855" s="40"/>
      <c r="FF855" s="40"/>
      <c r="FG855" s="40"/>
      <c r="FH855" s="40"/>
      <c r="FI855" s="40"/>
      <c r="FJ855" s="40"/>
      <c r="FK855" s="40"/>
      <c r="FL855" s="40"/>
      <c r="FM855" s="40"/>
      <c r="FN855" s="40"/>
      <c r="FO855" s="40"/>
      <c r="FP855" s="40"/>
      <c r="FQ855" s="40"/>
      <c r="FR855" s="40"/>
      <c r="FS855" s="40"/>
      <c r="FT855" s="40"/>
      <c r="FU855" s="40"/>
      <c r="FV855" s="40"/>
      <c r="FW855" s="40"/>
      <c r="FX855" s="40"/>
      <c r="FY855" s="40"/>
      <c r="FZ855" s="40"/>
      <c r="GA855" s="40"/>
      <c r="GB855" s="40"/>
      <c r="GC855" s="40"/>
      <c r="GD855" s="40"/>
      <c r="GE855" s="40"/>
      <c r="GF855" s="40"/>
      <c r="GG855" s="40"/>
      <c r="GH855" s="40"/>
      <c r="GI855" s="40"/>
      <c r="GJ855" s="40"/>
      <c r="GK855" s="40"/>
      <c r="GL855" s="40"/>
      <c r="GM855" s="40"/>
      <c r="GN855" s="40"/>
      <c r="GO855" s="40"/>
      <c r="GP855" s="40"/>
      <c r="GQ855" s="40"/>
      <c r="GR855" s="40"/>
      <c r="GS855" s="40"/>
    </row>
    <row r="856" spans="1:201" x14ac:dyDescent="0.2">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c r="DI856" s="40"/>
      <c r="DJ856" s="40"/>
      <c r="DK856" s="40"/>
      <c r="DL856" s="40"/>
      <c r="DM856" s="40"/>
      <c r="DN856" s="40"/>
      <c r="DO856" s="40"/>
      <c r="DP856" s="40"/>
      <c r="DQ856" s="40"/>
      <c r="DR856" s="40"/>
      <c r="DS856" s="40"/>
      <c r="DT856" s="40"/>
      <c r="DU856" s="40"/>
      <c r="DV856" s="40"/>
      <c r="DW856" s="40"/>
      <c r="DX856" s="40"/>
      <c r="DY856" s="40"/>
      <c r="DZ856" s="40"/>
      <c r="EA856" s="40"/>
      <c r="EB856" s="40"/>
      <c r="EC856" s="40"/>
      <c r="ED856" s="40"/>
      <c r="EE856" s="40"/>
      <c r="EF856" s="40"/>
      <c r="EG856" s="40"/>
      <c r="EH856" s="40"/>
      <c r="EI856" s="40"/>
      <c r="EJ856" s="40"/>
      <c r="EK856" s="40"/>
      <c r="EL856" s="40"/>
      <c r="EM856" s="40"/>
      <c r="EN856" s="40"/>
      <c r="EO856" s="40"/>
      <c r="EP856" s="40"/>
      <c r="EQ856" s="40"/>
      <c r="ER856" s="40"/>
      <c r="ES856" s="40"/>
      <c r="ET856" s="40"/>
      <c r="EU856" s="40"/>
      <c r="EV856" s="40"/>
      <c r="EW856" s="40"/>
      <c r="EX856" s="40"/>
      <c r="EY856" s="40"/>
      <c r="EZ856" s="40"/>
      <c r="FA856" s="40"/>
      <c r="FB856" s="40"/>
      <c r="FC856" s="40"/>
      <c r="FD856" s="40"/>
      <c r="FE856" s="40"/>
      <c r="FF856" s="40"/>
      <c r="FG856" s="40"/>
      <c r="FH856" s="40"/>
      <c r="FI856" s="40"/>
      <c r="FJ856" s="40"/>
      <c r="FK856" s="40"/>
      <c r="FL856" s="40"/>
      <c r="FM856" s="40"/>
      <c r="FN856" s="40"/>
      <c r="FO856" s="40"/>
      <c r="FP856" s="40"/>
      <c r="FQ856" s="40"/>
      <c r="FR856" s="40"/>
      <c r="FS856" s="40"/>
      <c r="FT856" s="40"/>
      <c r="FU856" s="40"/>
      <c r="FV856" s="40"/>
      <c r="FW856" s="40"/>
      <c r="FX856" s="40"/>
      <c r="FY856" s="40"/>
      <c r="FZ856" s="40"/>
      <c r="GA856" s="40"/>
      <c r="GB856" s="40"/>
      <c r="GC856" s="40"/>
      <c r="GD856" s="40"/>
      <c r="GE856" s="40"/>
      <c r="GF856" s="40"/>
      <c r="GG856" s="40"/>
      <c r="GH856" s="40"/>
      <c r="GI856" s="40"/>
      <c r="GJ856" s="40"/>
      <c r="GK856" s="40"/>
      <c r="GL856" s="40"/>
      <c r="GM856" s="40"/>
      <c r="GN856" s="40"/>
      <c r="GO856" s="40"/>
      <c r="GP856" s="40"/>
      <c r="GQ856" s="40"/>
      <c r="GR856" s="40"/>
      <c r="GS856" s="40"/>
    </row>
    <row r="857" spans="1:201" x14ac:dyDescent="0.2">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c r="DI857" s="40"/>
      <c r="DJ857" s="40"/>
      <c r="DK857" s="40"/>
      <c r="DL857" s="40"/>
      <c r="DM857" s="40"/>
      <c r="DN857" s="40"/>
      <c r="DO857" s="40"/>
      <c r="DP857" s="40"/>
      <c r="DQ857" s="40"/>
      <c r="DR857" s="40"/>
      <c r="DS857" s="40"/>
      <c r="DT857" s="40"/>
      <c r="DU857" s="40"/>
      <c r="DV857" s="40"/>
      <c r="DW857" s="40"/>
      <c r="DX857" s="40"/>
      <c r="DY857" s="40"/>
      <c r="DZ857" s="40"/>
      <c r="EA857" s="40"/>
      <c r="EB857" s="40"/>
      <c r="EC857" s="40"/>
      <c r="ED857" s="40"/>
      <c r="EE857" s="40"/>
      <c r="EF857" s="40"/>
      <c r="EG857" s="40"/>
      <c r="EH857" s="40"/>
      <c r="EI857" s="40"/>
      <c r="EJ857" s="40"/>
      <c r="EK857" s="40"/>
      <c r="EL857" s="40"/>
      <c r="EM857" s="40"/>
      <c r="EN857" s="40"/>
      <c r="EO857" s="40"/>
      <c r="EP857" s="40"/>
      <c r="EQ857" s="40"/>
      <c r="ER857" s="40"/>
      <c r="ES857" s="40"/>
      <c r="ET857" s="40"/>
      <c r="EU857" s="40"/>
      <c r="EV857" s="40"/>
      <c r="EW857" s="40"/>
      <c r="EX857" s="40"/>
      <c r="EY857" s="40"/>
      <c r="EZ857" s="40"/>
      <c r="FA857" s="40"/>
      <c r="FB857" s="40"/>
      <c r="FC857" s="40"/>
      <c r="FD857" s="40"/>
      <c r="FE857" s="40"/>
      <c r="FF857" s="40"/>
      <c r="FG857" s="40"/>
      <c r="FH857" s="40"/>
      <c r="FI857" s="40"/>
      <c r="FJ857" s="40"/>
      <c r="FK857" s="40"/>
      <c r="FL857" s="40"/>
      <c r="FM857" s="40"/>
      <c r="FN857" s="40"/>
      <c r="FO857" s="40"/>
      <c r="FP857" s="40"/>
      <c r="FQ857" s="40"/>
      <c r="FR857" s="40"/>
      <c r="FS857" s="40"/>
      <c r="FT857" s="40"/>
      <c r="FU857" s="40"/>
      <c r="FV857" s="40"/>
      <c r="FW857" s="40"/>
      <c r="FX857" s="40"/>
      <c r="FY857" s="40"/>
      <c r="FZ857" s="40"/>
      <c r="GA857" s="40"/>
      <c r="GB857" s="40"/>
      <c r="GC857" s="40"/>
      <c r="GD857" s="40"/>
      <c r="GE857" s="40"/>
      <c r="GF857" s="40"/>
      <c r="GG857" s="40"/>
      <c r="GH857" s="40"/>
      <c r="GI857" s="40"/>
      <c r="GJ857" s="40"/>
      <c r="GK857" s="40"/>
      <c r="GL857" s="40"/>
      <c r="GM857" s="40"/>
      <c r="GN857" s="40"/>
      <c r="GO857" s="40"/>
      <c r="GP857" s="40"/>
      <c r="GQ857" s="40"/>
      <c r="GR857" s="40"/>
      <c r="GS857" s="40"/>
    </row>
    <row r="858" spans="1:201" x14ac:dyDescent="0.2">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c r="DV858" s="40"/>
      <c r="DW858" s="40"/>
      <c r="DX858" s="40"/>
      <c r="DY858" s="40"/>
      <c r="DZ858" s="40"/>
      <c r="EA858" s="40"/>
      <c r="EB858" s="40"/>
      <c r="EC858" s="40"/>
      <c r="ED858" s="40"/>
      <c r="EE858" s="40"/>
      <c r="EF858" s="40"/>
      <c r="EG858" s="40"/>
      <c r="EH858" s="40"/>
      <c r="EI858" s="40"/>
      <c r="EJ858" s="40"/>
      <c r="EK858" s="40"/>
      <c r="EL858" s="40"/>
      <c r="EM858" s="40"/>
      <c r="EN858" s="40"/>
      <c r="EO858" s="40"/>
      <c r="EP858" s="40"/>
      <c r="EQ858" s="40"/>
      <c r="ER858" s="40"/>
      <c r="ES858" s="40"/>
      <c r="ET858" s="40"/>
      <c r="EU858" s="40"/>
      <c r="EV858" s="40"/>
      <c r="EW858" s="40"/>
      <c r="EX858" s="40"/>
      <c r="EY858" s="40"/>
      <c r="EZ858" s="40"/>
      <c r="FA858" s="40"/>
      <c r="FB858" s="40"/>
      <c r="FC858" s="40"/>
      <c r="FD858" s="40"/>
      <c r="FE858" s="40"/>
      <c r="FF858" s="40"/>
      <c r="FG858" s="40"/>
      <c r="FH858" s="40"/>
      <c r="FI858" s="40"/>
      <c r="FJ858" s="40"/>
      <c r="FK858" s="40"/>
      <c r="FL858" s="40"/>
      <c r="FM858" s="40"/>
      <c r="FN858" s="40"/>
      <c r="FO858" s="40"/>
      <c r="FP858" s="40"/>
      <c r="FQ858" s="40"/>
      <c r="FR858" s="40"/>
      <c r="FS858" s="40"/>
      <c r="FT858" s="40"/>
      <c r="FU858" s="40"/>
      <c r="FV858" s="40"/>
      <c r="FW858" s="40"/>
      <c r="FX858" s="40"/>
      <c r="FY858" s="40"/>
      <c r="FZ858" s="40"/>
      <c r="GA858" s="40"/>
      <c r="GB858" s="40"/>
      <c r="GC858" s="40"/>
      <c r="GD858" s="40"/>
      <c r="GE858" s="40"/>
      <c r="GF858" s="40"/>
      <c r="GG858" s="40"/>
      <c r="GH858" s="40"/>
      <c r="GI858" s="40"/>
      <c r="GJ858" s="40"/>
      <c r="GK858" s="40"/>
      <c r="GL858" s="40"/>
      <c r="GM858" s="40"/>
      <c r="GN858" s="40"/>
      <c r="GO858" s="40"/>
      <c r="GP858" s="40"/>
      <c r="GQ858" s="40"/>
      <c r="GR858" s="40"/>
      <c r="GS858" s="40"/>
    </row>
    <row r="859" spans="1:201" x14ac:dyDescent="0.2">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c r="DI859" s="40"/>
      <c r="DJ859" s="40"/>
      <c r="DK859" s="40"/>
      <c r="DL859" s="40"/>
      <c r="DM859" s="40"/>
      <c r="DN859" s="40"/>
      <c r="DO859" s="40"/>
      <c r="DP859" s="40"/>
      <c r="DQ859" s="40"/>
      <c r="DR859" s="40"/>
      <c r="DS859" s="40"/>
      <c r="DT859" s="40"/>
      <c r="DU859" s="40"/>
      <c r="DV859" s="40"/>
      <c r="DW859" s="40"/>
      <c r="DX859" s="40"/>
      <c r="DY859" s="40"/>
      <c r="DZ859" s="40"/>
      <c r="EA859" s="40"/>
      <c r="EB859" s="40"/>
      <c r="EC859" s="40"/>
      <c r="ED859" s="40"/>
      <c r="EE859" s="40"/>
      <c r="EF859" s="40"/>
      <c r="EG859" s="40"/>
      <c r="EH859" s="40"/>
      <c r="EI859" s="40"/>
      <c r="EJ859" s="40"/>
      <c r="EK859" s="40"/>
      <c r="EL859" s="40"/>
      <c r="EM859" s="40"/>
      <c r="EN859" s="40"/>
      <c r="EO859" s="40"/>
      <c r="EP859" s="40"/>
      <c r="EQ859" s="40"/>
      <c r="ER859" s="40"/>
      <c r="ES859" s="40"/>
      <c r="ET859" s="40"/>
      <c r="EU859" s="40"/>
      <c r="EV859" s="40"/>
      <c r="EW859" s="40"/>
      <c r="EX859" s="40"/>
      <c r="EY859" s="40"/>
      <c r="EZ859" s="40"/>
      <c r="FA859" s="40"/>
      <c r="FB859" s="40"/>
      <c r="FC859" s="40"/>
      <c r="FD859" s="40"/>
      <c r="FE859" s="40"/>
      <c r="FF859" s="40"/>
      <c r="FG859" s="40"/>
      <c r="FH859" s="40"/>
      <c r="FI859" s="40"/>
      <c r="FJ859" s="40"/>
      <c r="FK859" s="40"/>
      <c r="FL859" s="40"/>
      <c r="FM859" s="40"/>
      <c r="FN859" s="40"/>
      <c r="FO859" s="40"/>
      <c r="FP859" s="40"/>
      <c r="FQ859" s="40"/>
      <c r="FR859" s="40"/>
      <c r="FS859" s="40"/>
      <c r="FT859" s="40"/>
      <c r="FU859" s="40"/>
      <c r="FV859" s="40"/>
      <c r="FW859" s="40"/>
      <c r="FX859" s="40"/>
      <c r="FY859" s="40"/>
      <c r="FZ859" s="40"/>
      <c r="GA859" s="40"/>
      <c r="GB859" s="40"/>
      <c r="GC859" s="40"/>
      <c r="GD859" s="40"/>
      <c r="GE859" s="40"/>
      <c r="GF859" s="40"/>
      <c r="GG859" s="40"/>
      <c r="GH859" s="40"/>
      <c r="GI859" s="40"/>
      <c r="GJ859" s="40"/>
      <c r="GK859" s="40"/>
      <c r="GL859" s="40"/>
      <c r="GM859" s="40"/>
      <c r="GN859" s="40"/>
      <c r="GO859" s="40"/>
      <c r="GP859" s="40"/>
      <c r="GQ859" s="40"/>
      <c r="GR859" s="40"/>
      <c r="GS859" s="40"/>
    </row>
    <row r="860" spans="1:201" x14ac:dyDescent="0.2">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c r="DI860" s="40"/>
      <c r="DJ860" s="40"/>
      <c r="DK860" s="40"/>
      <c r="DL860" s="40"/>
      <c r="DM860" s="40"/>
      <c r="DN860" s="40"/>
      <c r="DO860" s="40"/>
      <c r="DP860" s="40"/>
      <c r="DQ860" s="40"/>
      <c r="DR860" s="40"/>
      <c r="DS860" s="40"/>
      <c r="DT860" s="40"/>
      <c r="DU860" s="40"/>
      <c r="DV860" s="40"/>
      <c r="DW860" s="40"/>
      <c r="DX860" s="40"/>
      <c r="DY860" s="40"/>
      <c r="DZ860" s="40"/>
      <c r="EA860" s="40"/>
      <c r="EB860" s="40"/>
      <c r="EC860" s="40"/>
      <c r="ED860" s="40"/>
      <c r="EE860" s="40"/>
      <c r="EF860" s="40"/>
      <c r="EG860" s="40"/>
      <c r="EH860" s="40"/>
      <c r="EI860" s="40"/>
      <c r="EJ860" s="40"/>
      <c r="EK860" s="40"/>
      <c r="EL860" s="40"/>
      <c r="EM860" s="40"/>
      <c r="EN860" s="40"/>
      <c r="EO860" s="40"/>
      <c r="EP860" s="40"/>
      <c r="EQ860" s="40"/>
      <c r="ER860" s="40"/>
      <c r="ES860" s="40"/>
      <c r="ET860" s="40"/>
      <c r="EU860" s="40"/>
      <c r="EV860" s="40"/>
      <c r="EW860" s="40"/>
      <c r="EX860" s="40"/>
      <c r="EY860" s="40"/>
      <c r="EZ860" s="40"/>
      <c r="FA860" s="40"/>
      <c r="FB860" s="40"/>
      <c r="FC860" s="40"/>
      <c r="FD860" s="40"/>
      <c r="FE860" s="40"/>
      <c r="FF860" s="40"/>
      <c r="FG860" s="40"/>
      <c r="FH860" s="40"/>
      <c r="FI860" s="40"/>
      <c r="FJ860" s="40"/>
      <c r="FK860" s="40"/>
      <c r="FL860" s="40"/>
      <c r="FM860" s="40"/>
      <c r="FN860" s="40"/>
      <c r="FO860" s="40"/>
      <c r="FP860" s="40"/>
      <c r="FQ860" s="40"/>
      <c r="FR860" s="40"/>
      <c r="FS860" s="40"/>
      <c r="FT860" s="40"/>
      <c r="FU860" s="40"/>
      <c r="FV860" s="40"/>
      <c r="FW860" s="40"/>
      <c r="FX860" s="40"/>
      <c r="FY860" s="40"/>
      <c r="FZ860" s="40"/>
      <c r="GA860" s="40"/>
      <c r="GB860" s="40"/>
      <c r="GC860" s="40"/>
      <c r="GD860" s="40"/>
      <c r="GE860" s="40"/>
      <c r="GF860" s="40"/>
      <c r="GG860" s="40"/>
      <c r="GH860" s="40"/>
      <c r="GI860" s="40"/>
      <c r="GJ860" s="40"/>
      <c r="GK860" s="40"/>
      <c r="GL860" s="40"/>
      <c r="GM860" s="40"/>
      <c r="GN860" s="40"/>
      <c r="GO860" s="40"/>
      <c r="GP860" s="40"/>
      <c r="GQ860" s="40"/>
      <c r="GR860" s="40"/>
      <c r="GS860" s="40"/>
    </row>
    <row r="861" spans="1:201" x14ac:dyDescent="0.2">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c r="DI861" s="40"/>
      <c r="DJ861" s="40"/>
      <c r="DK861" s="40"/>
      <c r="DL861" s="40"/>
      <c r="DM861" s="40"/>
      <c r="DN861" s="40"/>
      <c r="DO861" s="40"/>
      <c r="DP861" s="40"/>
      <c r="DQ861" s="40"/>
      <c r="DR861" s="40"/>
      <c r="DS861" s="40"/>
      <c r="DT861" s="40"/>
      <c r="DU861" s="40"/>
      <c r="DV861" s="40"/>
      <c r="DW861" s="40"/>
      <c r="DX861" s="40"/>
      <c r="DY861" s="40"/>
      <c r="DZ861" s="40"/>
      <c r="EA861" s="40"/>
      <c r="EB861" s="40"/>
      <c r="EC861" s="40"/>
      <c r="ED861" s="40"/>
      <c r="EE861" s="40"/>
      <c r="EF861" s="40"/>
      <c r="EG861" s="40"/>
      <c r="EH861" s="40"/>
      <c r="EI861" s="40"/>
      <c r="EJ861" s="40"/>
      <c r="EK861" s="40"/>
      <c r="EL861" s="40"/>
      <c r="EM861" s="40"/>
      <c r="EN861" s="40"/>
      <c r="EO861" s="40"/>
      <c r="EP861" s="40"/>
      <c r="EQ861" s="40"/>
      <c r="ER861" s="40"/>
      <c r="ES861" s="40"/>
      <c r="ET861" s="40"/>
      <c r="EU861" s="40"/>
      <c r="EV861" s="40"/>
      <c r="EW861" s="40"/>
      <c r="EX861" s="40"/>
      <c r="EY861" s="40"/>
      <c r="EZ861" s="40"/>
      <c r="FA861" s="40"/>
      <c r="FB861" s="40"/>
      <c r="FC861" s="40"/>
      <c r="FD861" s="40"/>
      <c r="FE861" s="40"/>
      <c r="FF861" s="40"/>
      <c r="FG861" s="40"/>
      <c r="FH861" s="40"/>
      <c r="FI861" s="40"/>
      <c r="FJ861" s="40"/>
      <c r="FK861" s="40"/>
      <c r="FL861" s="40"/>
      <c r="FM861" s="40"/>
      <c r="FN861" s="40"/>
      <c r="FO861" s="40"/>
      <c r="FP861" s="40"/>
      <c r="FQ861" s="40"/>
      <c r="FR861" s="40"/>
      <c r="FS861" s="40"/>
      <c r="FT861" s="40"/>
      <c r="FU861" s="40"/>
      <c r="FV861" s="40"/>
      <c r="FW861" s="40"/>
      <c r="FX861" s="40"/>
      <c r="FY861" s="40"/>
      <c r="FZ861" s="40"/>
      <c r="GA861" s="40"/>
      <c r="GB861" s="40"/>
      <c r="GC861" s="40"/>
      <c r="GD861" s="40"/>
      <c r="GE861" s="40"/>
      <c r="GF861" s="40"/>
      <c r="GG861" s="40"/>
      <c r="GH861" s="40"/>
      <c r="GI861" s="40"/>
      <c r="GJ861" s="40"/>
      <c r="GK861" s="40"/>
      <c r="GL861" s="40"/>
      <c r="GM861" s="40"/>
      <c r="GN861" s="40"/>
      <c r="GO861" s="40"/>
      <c r="GP861" s="40"/>
      <c r="GQ861" s="40"/>
      <c r="GR861" s="40"/>
      <c r="GS861" s="40"/>
    </row>
    <row r="862" spans="1:201" x14ac:dyDescent="0.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c r="DV862" s="40"/>
      <c r="DW862" s="40"/>
      <c r="DX862" s="40"/>
      <c r="DY862" s="40"/>
      <c r="DZ862" s="40"/>
      <c r="EA862" s="40"/>
      <c r="EB862" s="40"/>
      <c r="EC862" s="40"/>
      <c r="ED862" s="40"/>
      <c r="EE862" s="40"/>
      <c r="EF862" s="40"/>
      <c r="EG862" s="40"/>
      <c r="EH862" s="40"/>
      <c r="EI862" s="40"/>
      <c r="EJ862" s="40"/>
      <c r="EK862" s="40"/>
      <c r="EL862" s="40"/>
      <c r="EM862" s="40"/>
      <c r="EN862" s="40"/>
      <c r="EO862" s="40"/>
      <c r="EP862" s="40"/>
      <c r="EQ862" s="40"/>
      <c r="ER862" s="40"/>
      <c r="ES862" s="40"/>
      <c r="ET862" s="40"/>
      <c r="EU862" s="40"/>
      <c r="EV862" s="40"/>
      <c r="EW862" s="40"/>
      <c r="EX862" s="40"/>
      <c r="EY862" s="40"/>
      <c r="EZ862" s="40"/>
      <c r="FA862" s="40"/>
      <c r="FB862" s="40"/>
      <c r="FC862" s="40"/>
      <c r="FD862" s="40"/>
      <c r="FE862" s="40"/>
      <c r="FF862" s="40"/>
      <c r="FG862" s="40"/>
      <c r="FH862" s="40"/>
      <c r="FI862" s="40"/>
      <c r="FJ862" s="40"/>
      <c r="FK862" s="40"/>
      <c r="FL862" s="40"/>
      <c r="FM862" s="40"/>
      <c r="FN862" s="40"/>
      <c r="FO862" s="40"/>
      <c r="FP862" s="40"/>
      <c r="FQ862" s="40"/>
      <c r="FR862" s="40"/>
      <c r="FS862" s="40"/>
      <c r="FT862" s="40"/>
      <c r="FU862" s="40"/>
      <c r="FV862" s="40"/>
      <c r="FW862" s="40"/>
      <c r="FX862" s="40"/>
      <c r="FY862" s="40"/>
      <c r="FZ862" s="40"/>
      <c r="GA862" s="40"/>
      <c r="GB862" s="40"/>
      <c r="GC862" s="40"/>
      <c r="GD862" s="40"/>
      <c r="GE862" s="40"/>
      <c r="GF862" s="40"/>
      <c r="GG862" s="40"/>
      <c r="GH862" s="40"/>
      <c r="GI862" s="40"/>
      <c r="GJ862" s="40"/>
      <c r="GK862" s="40"/>
      <c r="GL862" s="40"/>
      <c r="GM862" s="40"/>
      <c r="GN862" s="40"/>
      <c r="GO862" s="40"/>
      <c r="GP862" s="40"/>
      <c r="GQ862" s="40"/>
      <c r="GR862" s="40"/>
      <c r="GS862" s="40"/>
    </row>
    <row r="863" spans="1:201" x14ac:dyDescent="0.2">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c r="DI863" s="40"/>
      <c r="DJ863" s="40"/>
      <c r="DK863" s="40"/>
      <c r="DL863" s="40"/>
      <c r="DM863" s="40"/>
      <c r="DN863" s="40"/>
      <c r="DO863" s="40"/>
      <c r="DP863" s="40"/>
      <c r="DQ863" s="40"/>
      <c r="DR863" s="40"/>
      <c r="DS863" s="40"/>
      <c r="DT863" s="40"/>
      <c r="DU863" s="40"/>
      <c r="DV863" s="40"/>
      <c r="DW863" s="40"/>
      <c r="DX863" s="40"/>
      <c r="DY863" s="40"/>
      <c r="DZ863" s="40"/>
      <c r="EA863" s="40"/>
      <c r="EB863" s="40"/>
      <c r="EC863" s="40"/>
      <c r="ED863" s="40"/>
      <c r="EE863" s="40"/>
      <c r="EF863" s="40"/>
      <c r="EG863" s="40"/>
      <c r="EH863" s="40"/>
      <c r="EI863" s="40"/>
      <c r="EJ863" s="40"/>
      <c r="EK863" s="40"/>
      <c r="EL863" s="40"/>
      <c r="EM863" s="40"/>
      <c r="EN863" s="40"/>
      <c r="EO863" s="40"/>
      <c r="EP863" s="40"/>
      <c r="EQ863" s="40"/>
      <c r="ER863" s="40"/>
      <c r="ES863" s="40"/>
      <c r="ET863" s="40"/>
      <c r="EU863" s="40"/>
      <c r="EV863" s="40"/>
      <c r="EW863" s="40"/>
      <c r="EX863" s="40"/>
      <c r="EY863" s="40"/>
      <c r="EZ863" s="40"/>
      <c r="FA863" s="40"/>
      <c r="FB863" s="40"/>
      <c r="FC863" s="40"/>
      <c r="FD863" s="40"/>
      <c r="FE863" s="40"/>
      <c r="FF863" s="40"/>
      <c r="FG863" s="40"/>
      <c r="FH863" s="40"/>
      <c r="FI863" s="40"/>
      <c r="FJ863" s="40"/>
      <c r="FK863" s="40"/>
      <c r="FL863" s="40"/>
      <c r="FM863" s="40"/>
      <c r="FN863" s="40"/>
      <c r="FO863" s="40"/>
      <c r="FP863" s="40"/>
      <c r="FQ863" s="40"/>
      <c r="FR863" s="40"/>
      <c r="FS863" s="40"/>
      <c r="FT863" s="40"/>
      <c r="FU863" s="40"/>
      <c r="FV863" s="40"/>
      <c r="FW863" s="40"/>
      <c r="FX863" s="40"/>
      <c r="FY863" s="40"/>
      <c r="FZ863" s="40"/>
      <c r="GA863" s="40"/>
      <c r="GB863" s="40"/>
      <c r="GC863" s="40"/>
      <c r="GD863" s="40"/>
      <c r="GE863" s="40"/>
      <c r="GF863" s="40"/>
      <c r="GG863" s="40"/>
      <c r="GH863" s="40"/>
      <c r="GI863" s="40"/>
      <c r="GJ863" s="40"/>
      <c r="GK863" s="40"/>
      <c r="GL863" s="40"/>
      <c r="GM863" s="40"/>
      <c r="GN863" s="40"/>
      <c r="GO863" s="40"/>
      <c r="GP863" s="40"/>
      <c r="GQ863" s="40"/>
      <c r="GR863" s="40"/>
      <c r="GS863" s="40"/>
    </row>
    <row r="864" spans="1:201" x14ac:dyDescent="0.2">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c r="DI864" s="40"/>
      <c r="DJ864" s="40"/>
      <c r="DK864" s="40"/>
      <c r="DL864" s="40"/>
      <c r="DM864" s="40"/>
      <c r="DN864" s="40"/>
      <c r="DO864" s="40"/>
      <c r="DP864" s="40"/>
      <c r="DQ864" s="40"/>
      <c r="DR864" s="40"/>
      <c r="DS864" s="40"/>
      <c r="DT864" s="40"/>
      <c r="DU864" s="40"/>
      <c r="DV864" s="40"/>
      <c r="DW864" s="40"/>
      <c r="DX864" s="40"/>
      <c r="DY864" s="40"/>
      <c r="DZ864" s="40"/>
      <c r="EA864" s="40"/>
      <c r="EB864" s="40"/>
      <c r="EC864" s="40"/>
      <c r="ED864" s="40"/>
      <c r="EE864" s="40"/>
      <c r="EF864" s="40"/>
      <c r="EG864" s="40"/>
      <c r="EH864" s="40"/>
      <c r="EI864" s="40"/>
      <c r="EJ864" s="40"/>
      <c r="EK864" s="40"/>
      <c r="EL864" s="40"/>
      <c r="EM864" s="40"/>
      <c r="EN864" s="40"/>
      <c r="EO864" s="40"/>
      <c r="EP864" s="40"/>
      <c r="EQ864" s="40"/>
      <c r="ER864" s="40"/>
      <c r="ES864" s="40"/>
      <c r="ET864" s="40"/>
      <c r="EU864" s="40"/>
      <c r="EV864" s="40"/>
      <c r="EW864" s="40"/>
      <c r="EX864" s="40"/>
      <c r="EY864" s="40"/>
      <c r="EZ864" s="40"/>
      <c r="FA864" s="40"/>
      <c r="FB864" s="40"/>
      <c r="FC864" s="40"/>
      <c r="FD864" s="40"/>
      <c r="FE864" s="40"/>
      <c r="FF864" s="40"/>
      <c r="FG864" s="40"/>
      <c r="FH864" s="40"/>
      <c r="FI864" s="40"/>
      <c r="FJ864" s="40"/>
      <c r="FK864" s="40"/>
      <c r="FL864" s="40"/>
      <c r="FM864" s="40"/>
      <c r="FN864" s="40"/>
      <c r="FO864" s="40"/>
      <c r="FP864" s="40"/>
      <c r="FQ864" s="40"/>
      <c r="FR864" s="40"/>
      <c r="FS864" s="40"/>
      <c r="FT864" s="40"/>
      <c r="FU864" s="40"/>
      <c r="FV864" s="40"/>
      <c r="FW864" s="40"/>
      <c r="FX864" s="40"/>
      <c r="FY864" s="40"/>
      <c r="FZ864" s="40"/>
      <c r="GA864" s="40"/>
      <c r="GB864" s="40"/>
      <c r="GC864" s="40"/>
      <c r="GD864" s="40"/>
      <c r="GE864" s="40"/>
      <c r="GF864" s="40"/>
      <c r="GG864" s="40"/>
      <c r="GH864" s="40"/>
      <c r="GI864" s="40"/>
      <c r="GJ864" s="40"/>
      <c r="GK864" s="40"/>
      <c r="GL864" s="40"/>
      <c r="GM864" s="40"/>
      <c r="GN864" s="40"/>
      <c r="GO864" s="40"/>
      <c r="GP864" s="40"/>
      <c r="GQ864" s="40"/>
      <c r="GR864" s="40"/>
      <c r="GS864" s="40"/>
    </row>
    <row r="865" spans="1:201" x14ac:dyDescent="0.2">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c r="DI865" s="40"/>
      <c r="DJ865" s="40"/>
      <c r="DK865" s="40"/>
      <c r="DL865" s="40"/>
      <c r="DM865" s="40"/>
      <c r="DN865" s="40"/>
      <c r="DO865" s="40"/>
      <c r="DP865" s="40"/>
      <c r="DQ865" s="40"/>
      <c r="DR865" s="40"/>
      <c r="DS865" s="40"/>
      <c r="DT865" s="40"/>
      <c r="DU865" s="40"/>
      <c r="DV865" s="40"/>
      <c r="DW865" s="40"/>
      <c r="DX865" s="40"/>
      <c r="DY865" s="40"/>
      <c r="DZ865" s="40"/>
      <c r="EA865" s="40"/>
      <c r="EB865" s="40"/>
      <c r="EC865" s="40"/>
      <c r="ED865" s="40"/>
      <c r="EE865" s="40"/>
      <c r="EF865" s="40"/>
      <c r="EG865" s="40"/>
      <c r="EH865" s="40"/>
      <c r="EI865" s="40"/>
      <c r="EJ865" s="40"/>
      <c r="EK865" s="40"/>
      <c r="EL865" s="40"/>
      <c r="EM865" s="40"/>
      <c r="EN865" s="40"/>
      <c r="EO865" s="40"/>
      <c r="EP865" s="40"/>
      <c r="EQ865" s="40"/>
      <c r="ER865" s="40"/>
      <c r="ES865" s="40"/>
      <c r="ET865" s="40"/>
      <c r="EU865" s="40"/>
      <c r="EV865" s="40"/>
      <c r="EW865" s="40"/>
      <c r="EX865" s="40"/>
      <c r="EY865" s="40"/>
      <c r="EZ865" s="40"/>
      <c r="FA865" s="40"/>
      <c r="FB865" s="40"/>
      <c r="FC865" s="40"/>
      <c r="FD865" s="40"/>
      <c r="FE865" s="40"/>
      <c r="FF865" s="40"/>
      <c r="FG865" s="40"/>
      <c r="FH865" s="40"/>
      <c r="FI865" s="40"/>
      <c r="FJ865" s="40"/>
      <c r="FK865" s="40"/>
      <c r="FL865" s="40"/>
      <c r="FM865" s="40"/>
      <c r="FN865" s="40"/>
      <c r="FO865" s="40"/>
      <c r="FP865" s="40"/>
      <c r="FQ865" s="40"/>
      <c r="FR865" s="40"/>
      <c r="FS865" s="40"/>
      <c r="FT865" s="40"/>
      <c r="FU865" s="40"/>
      <c r="FV865" s="40"/>
      <c r="FW865" s="40"/>
      <c r="FX865" s="40"/>
      <c r="FY865" s="40"/>
      <c r="FZ865" s="40"/>
      <c r="GA865" s="40"/>
      <c r="GB865" s="40"/>
      <c r="GC865" s="40"/>
      <c r="GD865" s="40"/>
      <c r="GE865" s="40"/>
      <c r="GF865" s="40"/>
      <c r="GG865" s="40"/>
      <c r="GH865" s="40"/>
      <c r="GI865" s="40"/>
      <c r="GJ865" s="40"/>
      <c r="GK865" s="40"/>
      <c r="GL865" s="40"/>
      <c r="GM865" s="40"/>
      <c r="GN865" s="40"/>
      <c r="GO865" s="40"/>
      <c r="GP865" s="40"/>
      <c r="GQ865" s="40"/>
      <c r="GR865" s="40"/>
      <c r="GS865" s="40"/>
    </row>
    <row r="866" spans="1:201" x14ac:dyDescent="0.2">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c r="DV866" s="40"/>
      <c r="DW866" s="40"/>
      <c r="DX866" s="40"/>
      <c r="DY866" s="40"/>
      <c r="DZ866" s="40"/>
      <c r="EA866" s="40"/>
      <c r="EB866" s="40"/>
      <c r="EC866" s="40"/>
      <c r="ED866" s="40"/>
      <c r="EE866" s="40"/>
      <c r="EF866" s="40"/>
      <c r="EG866" s="40"/>
      <c r="EH866" s="40"/>
      <c r="EI866" s="40"/>
      <c r="EJ866" s="40"/>
      <c r="EK866" s="40"/>
      <c r="EL866" s="40"/>
      <c r="EM866" s="40"/>
      <c r="EN866" s="40"/>
      <c r="EO866" s="40"/>
      <c r="EP866" s="40"/>
      <c r="EQ866" s="40"/>
      <c r="ER866" s="40"/>
      <c r="ES866" s="40"/>
      <c r="ET866" s="40"/>
      <c r="EU866" s="40"/>
      <c r="EV866" s="40"/>
      <c r="EW866" s="40"/>
      <c r="EX866" s="40"/>
      <c r="EY866" s="40"/>
      <c r="EZ866" s="40"/>
      <c r="FA866" s="40"/>
      <c r="FB866" s="40"/>
      <c r="FC866" s="40"/>
      <c r="FD866" s="40"/>
      <c r="FE866" s="40"/>
      <c r="FF866" s="40"/>
      <c r="FG866" s="40"/>
      <c r="FH866" s="40"/>
      <c r="FI866" s="40"/>
      <c r="FJ866" s="40"/>
      <c r="FK866" s="40"/>
      <c r="FL866" s="40"/>
      <c r="FM866" s="40"/>
      <c r="FN866" s="40"/>
      <c r="FO866" s="40"/>
      <c r="FP866" s="40"/>
      <c r="FQ866" s="40"/>
      <c r="FR866" s="40"/>
      <c r="FS866" s="40"/>
      <c r="FT866" s="40"/>
      <c r="FU866" s="40"/>
      <c r="FV866" s="40"/>
      <c r="FW866" s="40"/>
      <c r="FX866" s="40"/>
      <c r="FY866" s="40"/>
      <c r="FZ866" s="40"/>
      <c r="GA866" s="40"/>
      <c r="GB866" s="40"/>
      <c r="GC866" s="40"/>
      <c r="GD866" s="40"/>
      <c r="GE866" s="40"/>
      <c r="GF866" s="40"/>
      <c r="GG866" s="40"/>
      <c r="GH866" s="40"/>
      <c r="GI866" s="40"/>
      <c r="GJ866" s="40"/>
      <c r="GK866" s="40"/>
      <c r="GL866" s="40"/>
      <c r="GM866" s="40"/>
      <c r="GN866" s="40"/>
      <c r="GO866" s="40"/>
      <c r="GP866" s="40"/>
      <c r="GQ866" s="40"/>
      <c r="GR866" s="40"/>
      <c r="GS866" s="40"/>
    </row>
    <row r="867" spans="1:20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c r="FM867" s="40"/>
      <c r="FN867" s="40"/>
      <c r="FO867" s="40"/>
      <c r="FP867" s="40"/>
      <c r="FQ867" s="40"/>
      <c r="FR867" s="40"/>
      <c r="FS867" s="40"/>
      <c r="FT867" s="40"/>
      <c r="FU867" s="40"/>
      <c r="FV867" s="40"/>
      <c r="FW867" s="40"/>
      <c r="FX867" s="40"/>
      <c r="FY867" s="40"/>
      <c r="FZ867" s="40"/>
      <c r="GA867" s="40"/>
      <c r="GB867" s="40"/>
      <c r="GC867" s="40"/>
      <c r="GD867" s="40"/>
      <c r="GE867" s="40"/>
      <c r="GF867" s="40"/>
      <c r="GG867" s="40"/>
      <c r="GH867" s="40"/>
      <c r="GI867" s="40"/>
      <c r="GJ867" s="40"/>
      <c r="GK867" s="40"/>
      <c r="GL867" s="40"/>
      <c r="GM867" s="40"/>
      <c r="GN867" s="40"/>
      <c r="GO867" s="40"/>
      <c r="GP867" s="40"/>
      <c r="GQ867" s="40"/>
      <c r="GR867" s="40"/>
      <c r="GS867" s="40"/>
    </row>
    <row r="868" spans="1:201" x14ac:dyDescent="0.2">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c r="DI868" s="40"/>
      <c r="DJ868" s="40"/>
      <c r="DK868" s="40"/>
      <c r="DL868" s="40"/>
      <c r="DM868" s="40"/>
      <c r="DN868" s="40"/>
      <c r="DO868" s="40"/>
      <c r="DP868" s="40"/>
      <c r="DQ868" s="40"/>
      <c r="DR868" s="40"/>
      <c r="DS868" s="40"/>
      <c r="DT868" s="40"/>
      <c r="DU868" s="40"/>
      <c r="DV868" s="40"/>
      <c r="DW868" s="40"/>
      <c r="DX868" s="40"/>
      <c r="DY868" s="40"/>
      <c r="DZ868" s="40"/>
      <c r="EA868" s="40"/>
      <c r="EB868" s="40"/>
      <c r="EC868" s="40"/>
      <c r="ED868" s="40"/>
      <c r="EE868" s="40"/>
      <c r="EF868" s="40"/>
      <c r="EG868" s="40"/>
      <c r="EH868" s="40"/>
      <c r="EI868" s="40"/>
      <c r="EJ868" s="40"/>
      <c r="EK868" s="40"/>
      <c r="EL868" s="40"/>
      <c r="EM868" s="40"/>
      <c r="EN868" s="40"/>
      <c r="EO868" s="40"/>
      <c r="EP868" s="40"/>
      <c r="EQ868" s="40"/>
      <c r="ER868" s="40"/>
      <c r="ES868" s="40"/>
      <c r="ET868" s="40"/>
      <c r="EU868" s="40"/>
      <c r="EV868" s="40"/>
      <c r="EW868" s="40"/>
      <c r="EX868" s="40"/>
      <c r="EY868" s="40"/>
      <c r="EZ868" s="40"/>
      <c r="FA868" s="40"/>
      <c r="FB868" s="40"/>
      <c r="FC868" s="40"/>
      <c r="FD868" s="40"/>
      <c r="FE868" s="40"/>
      <c r="FF868" s="40"/>
      <c r="FG868" s="40"/>
      <c r="FH868" s="40"/>
      <c r="FI868" s="40"/>
      <c r="FJ868" s="40"/>
      <c r="FK868" s="40"/>
      <c r="FL868" s="40"/>
      <c r="FM868" s="40"/>
      <c r="FN868" s="40"/>
      <c r="FO868" s="40"/>
      <c r="FP868" s="40"/>
      <c r="FQ868" s="40"/>
      <c r="FR868" s="40"/>
      <c r="FS868" s="40"/>
      <c r="FT868" s="40"/>
      <c r="FU868" s="40"/>
      <c r="FV868" s="40"/>
      <c r="FW868" s="40"/>
      <c r="FX868" s="40"/>
      <c r="FY868" s="40"/>
      <c r="FZ868" s="40"/>
      <c r="GA868" s="40"/>
      <c r="GB868" s="40"/>
      <c r="GC868" s="40"/>
      <c r="GD868" s="40"/>
      <c r="GE868" s="40"/>
      <c r="GF868" s="40"/>
      <c r="GG868" s="40"/>
      <c r="GH868" s="40"/>
      <c r="GI868" s="40"/>
      <c r="GJ868" s="40"/>
      <c r="GK868" s="40"/>
      <c r="GL868" s="40"/>
      <c r="GM868" s="40"/>
      <c r="GN868" s="40"/>
      <c r="GO868" s="40"/>
      <c r="GP868" s="40"/>
      <c r="GQ868" s="40"/>
      <c r="GR868" s="40"/>
      <c r="GS868" s="40"/>
    </row>
    <row r="869" spans="1:201" x14ac:dyDescent="0.2">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c r="DI869" s="40"/>
      <c r="DJ869" s="40"/>
      <c r="DK869" s="40"/>
      <c r="DL869" s="40"/>
      <c r="DM869" s="40"/>
      <c r="DN869" s="40"/>
      <c r="DO869" s="40"/>
      <c r="DP869" s="40"/>
      <c r="DQ869" s="40"/>
      <c r="DR869" s="40"/>
      <c r="DS869" s="40"/>
      <c r="DT869" s="40"/>
      <c r="DU869" s="40"/>
      <c r="DV869" s="40"/>
      <c r="DW869" s="40"/>
      <c r="DX869" s="40"/>
      <c r="DY869" s="40"/>
      <c r="DZ869" s="40"/>
      <c r="EA869" s="40"/>
      <c r="EB869" s="40"/>
      <c r="EC869" s="40"/>
      <c r="ED869" s="40"/>
      <c r="EE869" s="40"/>
      <c r="EF869" s="40"/>
      <c r="EG869" s="40"/>
      <c r="EH869" s="40"/>
      <c r="EI869" s="40"/>
      <c r="EJ869" s="40"/>
      <c r="EK869" s="40"/>
      <c r="EL869" s="40"/>
      <c r="EM869" s="40"/>
      <c r="EN869" s="40"/>
      <c r="EO869" s="40"/>
      <c r="EP869" s="40"/>
      <c r="EQ869" s="40"/>
      <c r="ER869" s="40"/>
      <c r="ES869" s="40"/>
      <c r="ET869" s="40"/>
      <c r="EU869" s="40"/>
      <c r="EV869" s="40"/>
      <c r="EW869" s="40"/>
      <c r="EX869" s="40"/>
      <c r="EY869" s="40"/>
      <c r="EZ869" s="40"/>
      <c r="FA869" s="40"/>
      <c r="FB869" s="40"/>
      <c r="FC869" s="40"/>
      <c r="FD869" s="40"/>
      <c r="FE869" s="40"/>
      <c r="FF869" s="40"/>
      <c r="FG869" s="40"/>
      <c r="FH869" s="40"/>
      <c r="FI869" s="40"/>
      <c r="FJ869" s="40"/>
      <c r="FK869" s="40"/>
      <c r="FL869" s="40"/>
      <c r="FM869" s="40"/>
      <c r="FN869" s="40"/>
      <c r="FO869" s="40"/>
      <c r="FP869" s="40"/>
      <c r="FQ869" s="40"/>
      <c r="FR869" s="40"/>
      <c r="FS869" s="40"/>
      <c r="FT869" s="40"/>
      <c r="FU869" s="40"/>
      <c r="FV869" s="40"/>
      <c r="FW869" s="40"/>
      <c r="FX869" s="40"/>
      <c r="FY869" s="40"/>
      <c r="FZ869" s="40"/>
      <c r="GA869" s="40"/>
      <c r="GB869" s="40"/>
      <c r="GC869" s="40"/>
      <c r="GD869" s="40"/>
      <c r="GE869" s="40"/>
      <c r="GF869" s="40"/>
      <c r="GG869" s="40"/>
      <c r="GH869" s="40"/>
      <c r="GI869" s="40"/>
      <c r="GJ869" s="40"/>
      <c r="GK869" s="40"/>
      <c r="GL869" s="40"/>
      <c r="GM869" s="40"/>
      <c r="GN869" s="40"/>
      <c r="GO869" s="40"/>
      <c r="GP869" s="40"/>
      <c r="GQ869" s="40"/>
      <c r="GR869" s="40"/>
      <c r="GS869" s="40"/>
    </row>
    <row r="870" spans="1:201" x14ac:dyDescent="0.2">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c r="DI870" s="40"/>
      <c r="DJ870" s="40"/>
      <c r="DK870" s="40"/>
      <c r="DL870" s="40"/>
      <c r="DM870" s="40"/>
      <c r="DN870" s="40"/>
      <c r="DO870" s="40"/>
      <c r="DP870" s="40"/>
      <c r="DQ870" s="40"/>
      <c r="DR870" s="40"/>
      <c r="DS870" s="40"/>
      <c r="DT870" s="40"/>
      <c r="DU870" s="40"/>
      <c r="DV870" s="40"/>
      <c r="DW870" s="40"/>
      <c r="DX870" s="40"/>
      <c r="DY870" s="40"/>
      <c r="DZ870" s="40"/>
      <c r="EA870" s="40"/>
      <c r="EB870" s="40"/>
      <c r="EC870" s="40"/>
      <c r="ED870" s="40"/>
      <c r="EE870" s="40"/>
      <c r="EF870" s="40"/>
      <c r="EG870" s="40"/>
      <c r="EH870" s="40"/>
      <c r="EI870" s="40"/>
      <c r="EJ870" s="40"/>
      <c r="EK870" s="40"/>
      <c r="EL870" s="40"/>
      <c r="EM870" s="40"/>
      <c r="EN870" s="40"/>
      <c r="EO870" s="40"/>
      <c r="EP870" s="40"/>
      <c r="EQ870" s="40"/>
      <c r="ER870" s="40"/>
      <c r="ES870" s="40"/>
      <c r="ET870" s="40"/>
      <c r="EU870" s="40"/>
      <c r="EV870" s="40"/>
      <c r="EW870" s="40"/>
      <c r="EX870" s="40"/>
      <c r="EY870" s="40"/>
      <c r="EZ870" s="40"/>
      <c r="FA870" s="40"/>
      <c r="FB870" s="40"/>
      <c r="FC870" s="40"/>
      <c r="FD870" s="40"/>
      <c r="FE870" s="40"/>
      <c r="FF870" s="40"/>
      <c r="FG870" s="40"/>
      <c r="FH870" s="40"/>
      <c r="FI870" s="40"/>
      <c r="FJ870" s="40"/>
      <c r="FK870" s="40"/>
      <c r="FL870" s="40"/>
      <c r="FM870" s="40"/>
      <c r="FN870" s="40"/>
      <c r="FO870" s="40"/>
      <c r="FP870" s="40"/>
      <c r="FQ870" s="40"/>
      <c r="FR870" s="40"/>
      <c r="FS870" s="40"/>
      <c r="FT870" s="40"/>
      <c r="FU870" s="40"/>
      <c r="FV870" s="40"/>
      <c r="FW870" s="40"/>
      <c r="FX870" s="40"/>
      <c r="FY870" s="40"/>
      <c r="FZ870" s="40"/>
      <c r="GA870" s="40"/>
      <c r="GB870" s="40"/>
      <c r="GC870" s="40"/>
      <c r="GD870" s="40"/>
      <c r="GE870" s="40"/>
      <c r="GF870" s="40"/>
      <c r="GG870" s="40"/>
      <c r="GH870" s="40"/>
      <c r="GI870" s="40"/>
      <c r="GJ870" s="40"/>
      <c r="GK870" s="40"/>
      <c r="GL870" s="40"/>
      <c r="GM870" s="40"/>
      <c r="GN870" s="40"/>
      <c r="GO870" s="40"/>
      <c r="GP870" s="40"/>
      <c r="GQ870" s="40"/>
      <c r="GR870" s="40"/>
      <c r="GS870" s="40"/>
    </row>
    <row r="871" spans="1:201" x14ac:dyDescent="0.2">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c r="DI871" s="40"/>
      <c r="DJ871" s="40"/>
      <c r="DK871" s="40"/>
      <c r="DL871" s="40"/>
      <c r="DM871" s="40"/>
      <c r="DN871" s="40"/>
      <c r="DO871" s="40"/>
      <c r="DP871" s="40"/>
      <c r="DQ871" s="40"/>
      <c r="DR871" s="40"/>
      <c r="DS871" s="40"/>
      <c r="DT871" s="40"/>
      <c r="DU871" s="40"/>
      <c r="DV871" s="40"/>
      <c r="DW871" s="40"/>
      <c r="DX871" s="40"/>
      <c r="DY871" s="40"/>
      <c r="DZ871" s="40"/>
      <c r="EA871" s="40"/>
      <c r="EB871" s="40"/>
      <c r="EC871" s="40"/>
      <c r="ED871" s="40"/>
      <c r="EE871" s="40"/>
      <c r="EF871" s="40"/>
      <c r="EG871" s="40"/>
      <c r="EH871" s="40"/>
      <c r="EI871" s="40"/>
      <c r="EJ871" s="40"/>
      <c r="EK871" s="40"/>
      <c r="EL871" s="40"/>
      <c r="EM871" s="40"/>
      <c r="EN871" s="40"/>
      <c r="EO871" s="40"/>
      <c r="EP871" s="40"/>
      <c r="EQ871" s="40"/>
      <c r="ER871" s="40"/>
      <c r="ES871" s="40"/>
      <c r="ET871" s="40"/>
      <c r="EU871" s="40"/>
      <c r="EV871" s="40"/>
      <c r="EW871" s="40"/>
      <c r="EX871" s="40"/>
      <c r="EY871" s="40"/>
      <c r="EZ871" s="40"/>
      <c r="FA871" s="40"/>
      <c r="FB871" s="40"/>
      <c r="FC871" s="40"/>
      <c r="FD871" s="40"/>
      <c r="FE871" s="40"/>
      <c r="FF871" s="40"/>
      <c r="FG871" s="40"/>
      <c r="FH871" s="40"/>
      <c r="FI871" s="40"/>
      <c r="FJ871" s="40"/>
      <c r="FK871" s="40"/>
      <c r="FL871" s="40"/>
      <c r="FM871" s="40"/>
      <c r="FN871" s="40"/>
      <c r="FO871" s="40"/>
      <c r="FP871" s="40"/>
      <c r="FQ871" s="40"/>
      <c r="FR871" s="40"/>
      <c r="FS871" s="40"/>
      <c r="FT871" s="40"/>
      <c r="FU871" s="40"/>
      <c r="FV871" s="40"/>
      <c r="FW871" s="40"/>
      <c r="FX871" s="40"/>
      <c r="FY871" s="40"/>
      <c r="FZ871" s="40"/>
      <c r="GA871" s="40"/>
      <c r="GB871" s="40"/>
      <c r="GC871" s="40"/>
      <c r="GD871" s="40"/>
      <c r="GE871" s="40"/>
      <c r="GF871" s="40"/>
      <c r="GG871" s="40"/>
      <c r="GH871" s="40"/>
      <c r="GI871" s="40"/>
      <c r="GJ871" s="40"/>
      <c r="GK871" s="40"/>
      <c r="GL871" s="40"/>
      <c r="GM871" s="40"/>
      <c r="GN871" s="40"/>
      <c r="GO871" s="40"/>
      <c r="GP871" s="40"/>
      <c r="GQ871" s="40"/>
      <c r="GR871" s="40"/>
      <c r="GS871" s="40"/>
    </row>
    <row r="872" spans="1:201" x14ac:dyDescent="0.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c r="DI872" s="40"/>
      <c r="DJ872" s="40"/>
      <c r="DK872" s="40"/>
      <c r="DL872" s="40"/>
      <c r="DM872" s="40"/>
      <c r="DN872" s="40"/>
      <c r="DO872" s="40"/>
      <c r="DP872" s="40"/>
      <c r="DQ872" s="40"/>
      <c r="DR872" s="40"/>
      <c r="DS872" s="40"/>
      <c r="DT872" s="40"/>
      <c r="DU872" s="40"/>
      <c r="DV872" s="40"/>
      <c r="DW872" s="40"/>
      <c r="DX872" s="40"/>
      <c r="DY872" s="40"/>
      <c r="DZ872" s="40"/>
      <c r="EA872" s="40"/>
      <c r="EB872" s="40"/>
      <c r="EC872" s="40"/>
      <c r="ED872" s="40"/>
      <c r="EE872" s="40"/>
      <c r="EF872" s="40"/>
      <c r="EG872" s="40"/>
      <c r="EH872" s="40"/>
      <c r="EI872" s="40"/>
      <c r="EJ872" s="40"/>
      <c r="EK872" s="40"/>
      <c r="EL872" s="40"/>
      <c r="EM872" s="40"/>
      <c r="EN872" s="40"/>
      <c r="EO872" s="40"/>
      <c r="EP872" s="40"/>
      <c r="EQ872" s="40"/>
      <c r="ER872" s="40"/>
      <c r="ES872" s="40"/>
      <c r="ET872" s="40"/>
      <c r="EU872" s="40"/>
      <c r="EV872" s="40"/>
      <c r="EW872" s="40"/>
      <c r="EX872" s="40"/>
      <c r="EY872" s="40"/>
      <c r="EZ872" s="40"/>
      <c r="FA872" s="40"/>
      <c r="FB872" s="40"/>
      <c r="FC872" s="40"/>
      <c r="FD872" s="40"/>
      <c r="FE872" s="40"/>
      <c r="FF872" s="40"/>
      <c r="FG872" s="40"/>
      <c r="FH872" s="40"/>
      <c r="FI872" s="40"/>
      <c r="FJ872" s="40"/>
      <c r="FK872" s="40"/>
      <c r="FL872" s="40"/>
      <c r="FM872" s="40"/>
      <c r="FN872" s="40"/>
      <c r="FO872" s="40"/>
      <c r="FP872" s="40"/>
      <c r="FQ872" s="40"/>
      <c r="FR872" s="40"/>
      <c r="FS872" s="40"/>
      <c r="FT872" s="40"/>
      <c r="FU872" s="40"/>
      <c r="FV872" s="40"/>
      <c r="FW872" s="40"/>
      <c r="FX872" s="40"/>
      <c r="FY872" s="40"/>
      <c r="FZ872" s="40"/>
      <c r="GA872" s="40"/>
      <c r="GB872" s="40"/>
      <c r="GC872" s="40"/>
      <c r="GD872" s="40"/>
      <c r="GE872" s="40"/>
      <c r="GF872" s="40"/>
      <c r="GG872" s="40"/>
      <c r="GH872" s="40"/>
      <c r="GI872" s="40"/>
      <c r="GJ872" s="40"/>
      <c r="GK872" s="40"/>
      <c r="GL872" s="40"/>
      <c r="GM872" s="40"/>
      <c r="GN872" s="40"/>
      <c r="GO872" s="40"/>
      <c r="GP872" s="40"/>
      <c r="GQ872" s="40"/>
      <c r="GR872" s="40"/>
      <c r="GS872" s="40"/>
    </row>
    <row r="873" spans="1:201" x14ac:dyDescent="0.2">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c r="DI873" s="40"/>
      <c r="DJ873" s="40"/>
      <c r="DK873" s="40"/>
      <c r="DL873" s="40"/>
      <c r="DM873" s="40"/>
      <c r="DN873" s="40"/>
      <c r="DO873" s="40"/>
      <c r="DP873" s="40"/>
      <c r="DQ873" s="40"/>
      <c r="DR873" s="40"/>
      <c r="DS873" s="40"/>
      <c r="DT873" s="40"/>
      <c r="DU873" s="40"/>
      <c r="DV873" s="40"/>
      <c r="DW873" s="40"/>
      <c r="DX873" s="40"/>
      <c r="DY873" s="40"/>
      <c r="DZ873" s="40"/>
      <c r="EA873" s="40"/>
      <c r="EB873" s="40"/>
      <c r="EC873" s="40"/>
      <c r="ED873" s="40"/>
      <c r="EE873" s="40"/>
      <c r="EF873" s="40"/>
      <c r="EG873" s="40"/>
      <c r="EH873" s="40"/>
      <c r="EI873" s="40"/>
      <c r="EJ873" s="40"/>
      <c r="EK873" s="40"/>
      <c r="EL873" s="40"/>
      <c r="EM873" s="40"/>
      <c r="EN873" s="40"/>
      <c r="EO873" s="40"/>
      <c r="EP873" s="40"/>
      <c r="EQ873" s="40"/>
      <c r="ER873" s="40"/>
      <c r="ES873" s="40"/>
      <c r="ET873" s="40"/>
      <c r="EU873" s="40"/>
      <c r="EV873" s="40"/>
      <c r="EW873" s="40"/>
      <c r="EX873" s="40"/>
      <c r="EY873" s="40"/>
      <c r="EZ873" s="40"/>
      <c r="FA873" s="40"/>
      <c r="FB873" s="40"/>
      <c r="FC873" s="40"/>
      <c r="FD873" s="40"/>
      <c r="FE873" s="40"/>
      <c r="FF873" s="40"/>
      <c r="FG873" s="40"/>
      <c r="FH873" s="40"/>
      <c r="FI873" s="40"/>
      <c r="FJ873" s="40"/>
      <c r="FK873" s="40"/>
      <c r="FL873" s="40"/>
      <c r="FM873" s="40"/>
      <c r="FN873" s="40"/>
      <c r="FO873" s="40"/>
      <c r="FP873" s="40"/>
      <c r="FQ873" s="40"/>
      <c r="FR873" s="40"/>
      <c r="FS873" s="40"/>
      <c r="FT873" s="40"/>
      <c r="FU873" s="40"/>
      <c r="FV873" s="40"/>
      <c r="FW873" s="40"/>
      <c r="FX873" s="40"/>
      <c r="FY873" s="40"/>
      <c r="FZ873" s="40"/>
      <c r="GA873" s="40"/>
      <c r="GB873" s="40"/>
      <c r="GC873" s="40"/>
      <c r="GD873" s="40"/>
      <c r="GE873" s="40"/>
      <c r="GF873" s="40"/>
      <c r="GG873" s="40"/>
      <c r="GH873" s="40"/>
      <c r="GI873" s="40"/>
      <c r="GJ873" s="40"/>
      <c r="GK873" s="40"/>
      <c r="GL873" s="40"/>
      <c r="GM873" s="40"/>
      <c r="GN873" s="40"/>
      <c r="GO873" s="40"/>
      <c r="GP873" s="40"/>
      <c r="GQ873" s="40"/>
      <c r="GR873" s="40"/>
      <c r="GS873" s="40"/>
    </row>
    <row r="874" spans="1:201" x14ac:dyDescent="0.2">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c r="DV874" s="40"/>
      <c r="DW874" s="40"/>
      <c r="DX874" s="40"/>
      <c r="DY874" s="40"/>
      <c r="DZ874" s="40"/>
      <c r="EA874" s="40"/>
      <c r="EB874" s="40"/>
      <c r="EC874" s="40"/>
      <c r="ED874" s="40"/>
      <c r="EE874" s="40"/>
      <c r="EF874" s="40"/>
      <c r="EG874" s="40"/>
      <c r="EH874" s="40"/>
      <c r="EI874" s="40"/>
      <c r="EJ874" s="40"/>
      <c r="EK874" s="40"/>
      <c r="EL874" s="40"/>
      <c r="EM874" s="40"/>
      <c r="EN874" s="40"/>
      <c r="EO874" s="40"/>
      <c r="EP874" s="40"/>
      <c r="EQ874" s="40"/>
      <c r="ER874" s="40"/>
      <c r="ES874" s="40"/>
      <c r="ET874" s="40"/>
      <c r="EU874" s="40"/>
      <c r="EV874" s="40"/>
      <c r="EW874" s="40"/>
      <c r="EX874" s="40"/>
      <c r="EY874" s="40"/>
      <c r="EZ874" s="40"/>
      <c r="FA874" s="40"/>
      <c r="FB874" s="40"/>
      <c r="FC874" s="40"/>
      <c r="FD874" s="40"/>
      <c r="FE874" s="40"/>
      <c r="FF874" s="40"/>
      <c r="FG874" s="40"/>
      <c r="FH874" s="40"/>
      <c r="FI874" s="40"/>
      <c r="FJ874" s="40"/>
      <c r="FK874" s="40"/>
      <c r="FL874" s="40"/>
      <c r="FM874" s="40"/>
      <c r="FN874" s="40"/>
      <c r="FO874" s="40"/>
      <c r="FP874" s="40"/>
      <c r="FQ874" s="40"/>
      <c r="FR874" s="40"/>
      <c r="FS874" s="40"/>
      <c r="FT874" s="40"/>
      <c r="FU874" s="40"/>
      <c r="FV874" s="40"/>
      <c r="FW874" s="40"/>
      <c r="FX874" s="40"/>
      <c r="FY874" s="40"/>
      <c r="FZ874" s="40"/>
      <c r="GA874" s="40"/>
      <c r="GB874" s="40"/>
      <c r="GC874" s="40"/>
      <c r="GD874" s="40"/>
      <c r="GE874" s="40"/>
      <c r="GF874" s="40"/>
      <c r="GG874" s="40"/>
      <c r="GH874" s="40"/>
      <c r="GI874" s="40"/>
      <c r="GJ874" s="40"/>
      <c r="GK874" s="40"/>
      <c r="GL874" s="40"/>
      <c r="GM874" s="40"/>
      <c r="GN874" s="40"/>
      <c r="GO874" s="40"/>
      <c r="GP874" s="40"/>
      <c r="GQ874" s="40"/>
      <c r="GR874" s="40"/>
      <c r="GS874" s="40"/>
    </row>
    <row r="875" spans="1:201" x14ac:dyDescent="0.2">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c r="DI875" s="40"/>
      <c r="DJ875" s="40"/>
      <c r="DK875" s="40"/>
      <c r="DL875" s="40"/>
      <c r="DM875" s="40"/>
      <c r="DN875" s="40"/>
      <c r="DO875" s="40"/>
      <c r="DP875" s="40"/>
      <c r="DQ875" s="40"/>
      <c r="DR875" s="40"/>
      <c r="DS875" s="40"/>
      <c r="DT875" s="40"/>
      <c r="DU875" s="40"/>
      <c r="DV875" s="40"/>
      <c r="DW875" s="40"/>
      <c r="DX875" s="40"/>
      <c r="DY875" s="40"/>
      <c r="DZ875" s="40"/>
      <c r="EA875" s="40"/>
      <c r="EB875" s="40"/>
      <c r="EC875" s="40"/>
      <c r="ED875" s="40"/>
      <c r="EE875" s="40"/>
      <c r="EF875" s="40"/>
      <c r="EG875" s="40"/>
      <c r="EH875" s="40"/>
      <c r="EI875" s="40"/>
      <c r="EJ875" s="40"/>
      <c r="EK875" s="40"/>
      <c r="EL875" s="40"/>
      <c r="EM875" s="40"/>
      <c r="EN875" s="40"/>
      <c r="EO875" s="40"/>
      <c r="EP875" s="40"/>
      <c r="EQ875" s="40"/>
      <c r="ER875" s="40"/>
      <c r="ES875" s="40"/>
      <c r="ET875" s="40"/>
      <c r="EU875" s="40"/>
      <c r="EV875" s="40"/>
      <c r="EW875" s="40"/>
      <c r="EX875" s="40"/>
      <c r="EY875" s="40"/>
      <c r="EZ875" s="40"/>
      <c r="FA875" s="40"/>
      <c r="FB875" s="40"/>
      <c r="FC875" s="40"/>
      <c r="FD875" s="40"/>
      <c r="FE875" s="40"/>
      <c r="FF875" s="40"/>
      <c r="FG875" s="40"/>
      <c r="FH875" s="40"/>
      <c r="FI875" s="40"/>
      <c r="FJ875" s="40"/>
      <c r="FK875" s="40"/>
      <c r="FL875" s="40"/>
      <c r="FM875" s="40"/>
      <c r="FN875" s="40"/>
      <c r="FO875" s="40"/>
      <c r="FP875" s="40"/>
      <c r="FQ875" s="40"/>
      <c r="FR875" s="40"/>
      <c r="FS875" s="40"/>
      <c r="FT875" s="40"/>
      <c r="FU875" s="40"/>
      <c r="FV875" s="40"/>
      <c r="FW875" s="40"/>
      <c r="FX875" s="40"/>
      <c r="FY875" s="40"/>
      <c r="FZ875" s="40"/>
      <c r="GA875" s="40"/>
      <c r="GB875" s="40"/>
      <c r="GC875" s="40"/>
      <c r="GD875" s="40"/>
      <c r="GE875" s="40"/>
      <c r="GF875" s="40"/>
      <c r="GG875" s="40"/>
      <c r="GH875" s="40"/>
      <c r="GI875" s="40"/>
      <c r="GJ875" s="40"/>
      <c r="GK875" s="40"/>
      <c r="GL875" s="40"/>
      <c r="GM875" s="40"/>
      <c r="GN875" s="40"/>
      <c r="GO875" s="40"/>
      <c r="GP875" s="40"/>
      <c r="GQ875" s="40"/>
      <c r="GR875" s="40"/>
      <c r="GS875" s="40"/>
    </row>
    <row r="876" spans="1:201" x14ac:dyDescent="0.2">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c r="DI876" s="40"/>
      <c r="DJ876" s="40"/>
      <c r="DK876" s="40"/>
      <c r="DL876" s="40"/>
      <c r="DM876" s="40"/>
      <c r="DN876" s="40"/>
      <c r="DO876" s="40"/>
      <c r="DP876" s="40"/>
      <c r="DQ876" s="40"/>
      <c r="DR876" s="40"/>
      <c r="DS876" s="40"/>
      <c r="DT876" s="40"/>
      <c r="DU876" s="40"/>
      <c r="DV876" s="40"/>
      <c r="DW876" s="40"/>
      <c r="DX876" s="40"/>
      <c r="DY876" s="40"/>
      <c r="DZ876" s="40"/>
      <c r="EA876" s="40"/>
      <c r="EB876" s="40"/>
      <c r="EC876" s="40"/>
      <c r="ED876" s="40"/>
      <c r="EE876" s="40"/>
      <c r="EF876" s="40"/>
      <c r="EG876" s="40"/>
      <c r="EH876" s="40"/>
      <c r="EI876" s="40"/>
      <c r="EJ876" s="40"/>
      <c r="EK876" s="40"/>
      <c r="EL876" s="40"/>
      <c r="EM876" s="40"/>
      <c r="EN876" s="40"/>
      <c r="EO876" s="40"/>
      <c r="EP876" s="40"/>
      <c r="EQ876" s="40"/>
      <c r="ER876" s="40"/>
      <c r="ES876" s="40"/>
      <c r="ET876" s="40"/>
      <c r="EU876" s="40"/>
      <c r="EV876" s="40"/>
      <c r="EW876" s="40"/>
      <c r="EX876" s="40"/>
      <c r="EY876" s="40"/>
      <c r="EZ876" s="40"/>
      <c r="FA876" s="40"/>
      <c r="FB876" s="40"/>
      <c r="FC876" s="40"/>
      <c r="FD876" s="40"/>
      <c r="FE876" s="40"/>
      <c r="FF876" s="40"/>
      <c r="FG876" s="40"/>
      <c r="FH876" s="40"/>
      <c r="FI876" s="40"/>
      <c r="FJ876" s="40"/>
      <c r="FK876" s="40"/>
      <c r="FL876" s="40"/>
      <c r="FM876" s="40"/>
      <c r="FN876" s="40"/>
      <c r="FO876" s="40"/>
      <c r="FP876" s="40"/>
      <c r="FQ876" s="40"/>
      <c r="FR876" s="40"/>
      <c r="FS876" s="40"/>
      <c r="FT876" s="40"/>
      <c r="FU876" s="40"/>
      <c r="FV876" s="40"/>
      <c r="FW876" s="40"/>
      <c r="FX876" s="40"/>
      <c r="FY876" s="40"/>
      <c r="FZ876" s="40"/>
      <c r="GA876" s="40"/>
      <c r="GB876" s="40"/>
      <c r="GC876" s="40"/>
      <c r="GD876" s="40"/>
      <c r="GE876" s="40"/>
      <c r="GF876" s="40"/>
      <c r="GG876" s="40"/>
      <c r="GH876" s="40"/>
      <c r="GI876" s="40"/>
      <c r="GJ876" s="40"/>
      <c r="GK876" s="40"/>
      <c r="GL876" s="40"/>
      <c r="GM876" s="40"/>
      <c r="GN876" s="40"/>
      <c r="GO876" s="40"/>
      <c r="GP876" s="40"/>
      <c r="GQ876" s="40"/>
      <c r="GR876" s="40"/>
      <c r="GS876" s="40"/>
    </row>
    <row r="877" spans="1:201" x14ac:dyDescent="0.2">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c r="DI877" s="40"/>
      <c r="DJ877" s="40"/>
      <c r="DK877" s="40"/>
      <c r="DL877" s="40"/>
      <c r="DM877" s="40"/>
      <c r="DN877" s="40"/>
      <c r="DO877" s="40"/>
      <c r="DP877" s="40"/>
      <c r="DQ877" s="40"/>
      <c r="DR877" s="40"/>
      <c r="DS877" s="40"/>
      <c r="DT877" s="40"/>
      <c r="DU877" s="40"/>
      <c r="DV877" s="40"/>
      <c r="DW877" s="40"/>
      <c r="DX877" s="40"/>
      <c r="DY877" s="40"/>
      <c r="DZ877" s="40"/>
      <c r="EA877" s="40"/>
      <c r="EB877" s="40"/>
      <c r="EC877" s="40"/>
      <c r="ED877" s="40"/>
      <c r="EE877" s="40"/>
      <c r="EF877" s="40"/>
      <c r="EG877" s="40"/>
      <c r="EH877" s="40"/>
      <c r="EI877" s="40"/>
      <c r="EJ877" s="40"/>
      <c r="EK877" s="40"/>
      <c r="EL877" s="40"/>
      <c r="EM877" s="40"/>
      <c r="EN877" s="40"/>
      <c r="EO877" s="40"/>
      <c r="EP877" s="40"/>
      <c r="EQ877" s="40"/>
      <c r="ER877" s="40"/>
      <c r="ES877" s="40"/>
      <c r="ET877" s="40"/>
      <c r="EU877" s="40"/>
      <c r="EV877" s="40"/>
      <c r="EW877" s="40"/>
      <c r="EX877" s="40"/>
      <c r="EY877" s="40"/>
      <c r="EZ877" s="40"/>
      <c r="FA877" s="40"/>
      <c r="FB877" s="40"/>
      <c r="FC877" s="40"/>
      <c r="FD877" s="40"/>
      <c r="FE877" s="40"/>
      <c r="FF877" s="40"/>
      <c r="FG877" s="40"/>
      <c r="FH877" s="40"/>
      <c r="FI877" s="40"/>
      <c r="FJ877" s="40"/>
      <c r="FK877" s="40"/>
      <c r="FL877" s="40"/>
      <c r="FM877" s="40"/>
      <c r="FN877" s="40"/>
      <c r="FO877" s="40"/>
      <c r="FP877" s="40"/>
      <c r="FQ877" s="40"/>
      <c r="FR877" s="40"/>
      <c r="FS877" s="40"/>
      <c r="FT877" s="40"/>
      <c r="FU877" s="40"/>
      <c r="FV877" s="40"/>
      <c r="FW877" s="40"/>
      <c r="FX877" s="40"/>
      <c r="FY877" s="40"/>
      <c r="FZ877" s="40"/>
      <c r="GA877" s="40"/>
      <c r="GB877" s="40"/>
      <c r="GC877" s="40"/>
      <c r="GD877" s="40"/>
      <c r="GE877" s="40"/>
      <c r="GF877" s="40"/>
      <c r="GG877" s="40"/>
      <c r="GH877" s="40"/>
      <c r="GI877" s="40"/>
      <c r="GJ877" s="40"/>
      <c r="GK877" s="40"/>
      <c r="GL877" s="40"/>
      <c r="GM877" s="40"/>
      <c r="GN877" s="40"/>
      <c r="GO877" s="40"/>
      <c r="GP877" s="40"/>
      <c r="GQ877" s="40"/>
      <c r="GR877" s="40"/>
      <c r="GS877" s="40"/>
    </row>
    <row r="878" spans="1:201" x14ac:dyDescent="0.2">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c r="DI878" s="40"/>
      <c r="DJ878" s="40"/>
      <c r="DK878" s="40"/>
      <c r="DL878" s="40"/>
      <c r="DM878" s="40"/>
      <c r="DN878" s="40"/>
      <c r="DO878" s="40"/>
      <c r="DP878" s="40"/>
      <c r="DQ878" s="40"/>
      <c r="DR878" s="40"/>
      <c r="DS878" s="40"/>
      <c r="DT878" s="40"/>
      <c r="DU878" s="40"/>
      <c r="DV878" s="40"/>
      <c r="DW878" s="40"/>
      <c r="DX878" s="40"/>
      <c r="DY878" s="40"/>
      <c r="DZ878" s="40"/>
      <c r="EA878" s="40"/>
      <c r="EB878" s="40"/>
      <c r="EC878" s="40"/>
      <c r="ED878" s="40"/>
      <c r="EE878" s="40"/>
      <c r="EF878" s="40"/>
      <c r="EG878" s="40"/>
      <c r="EH878" s="40"/>
      <c r="EI878" s="40"/>
      <c r="EJ878" s="40"/>
      <c r="EK878" s="40"/>
      <c r="EL878" s="40"/>
      <c r="EM878" s="40"/>
      <c r="EN878" s="40"/>
      <c r="EO878" s="40"/>
      <c r="EP878" s="40"/>
      <c r="EQ878" s="40"/>
      <c r="ER878" s="40"/>
      <c r="ES878" s="40"/>
      <c r="ET878" s="40"/>
      <c r="EU878" s="40"/>
      <c r="EV878" s="40"/>
      <c r="EW878" s="40"/>
      <c r="EX878" s="40"/>
      <c r="EY878" s="40"/>
      <c r="EZ878" s="40"/>
      <c r="FA878" s="40"/>
      <c r="FB878" s="40"/>
      <c r="FC878" s="40"/>
      <c r="FD878" s="40"/>
      <c r="FE878" s="40"/>
      <c r="FF878" s="40"/>
      <c r="FG878" s="40"/>
      <c r="FH878" s="40"/>
      <c r="FI878" s="40"/>
      <c r="FJ878" s="40"/>
      <c r="FK878" s="40"/>
      <c r="FL878" s="40"/>
      <c r="FM878" s="40"/>
      <c r="FN878" s="40"/>
      <c r="FO878" s="40"/>
      <c r="FP878" s="40"/>
      <c r="FQ878" s="40"/>
      <c r="FR878" s="40"/>
      <c r="FS878" s="40"/>
      <c r="FT878" s="40"/>
      <c r="FU878" s="40"/>
      <c r="FV878" s="40"/>
      <c r="FW878" s="40"/>
      <c r="FX878" s="40"/>
      <c r="FY878" s="40"/>
      <c r="FZ878" s="40"/>
      <c r="GA878" s="40"/>
      <c r="GB878" s="40"/>
      <c r="GC878" s="40"/>
      <c r="GD878" s="40"/>
      <c r="GE878" s="40"/>
      <c r="GF878" s="40"/>
      <c r="GG878" s="40"/>
      <c r="GH878" s="40"/>
      <c r="GI878" s="40"/>
      <c r="GJ878" s="40"/>
      <c r="GK878" s="40"/>
      <c r="GL878" s="40"/>
      <c r="GM878" s="40"/>
      <c r="GN878" s="40"/>
      <c r="GO878" s="40"/>
      <c r="GP878" s="40"/>
      <c r="GQ878" s="40"/>
      <c r="GR878" s="40"/>
      <c r="GS878" s="40"/>
    </row>
    <row r="879" spans="1:201" x14ac:dyDescent="0.2">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c r="DI879" s="40"/>
      <c r="DJ879" s="40"/>
      <c r="DK879" s="40"/>
      <c r="DL879" s="40"/>
      <c r="DM879" s="40"/>
      <c r="DN879" s="40"/>
      <c r="DO879" s="40"/>
      <c r="DP879" s="40"/>
      <c r="DQ879" s="40"/>
      <c r="DR879" s="40"/>
      <c r="DS879" s="40"/>
      <c r="DT879" s="40"/>
      <c r="DU879" s="40"/>
      <c r="DV879" s="40"/>
      <c r="DW879" s="40"/>
      <c r="DX879" s="40"/>
      <c r="DY879" s="40"/>
      <c r="DZ879" s="40"/>
      <c r="EA879" s="40"/>
      <c r="EB879" s="40"/>
      <c r="EC879" s="40"/>
      <c r="ED879" s="40"/>
      <c r="EE879" s="40"/>
      <c r="EF879" s="40"/>
      <c r="EG879" s="40"/>
      <c r="EH879" s="40"/>
      <c r="EI879" s="40"/>
      <c r="EJ879" s="40"/>
      <c r="EK879" s="40"/>
      <c r="EL879" s="40"/>
      <c r="EM879" s="40"/>
      <c r="EN879" s="40"/>
      <c r="EO879" s="40"/>
      <c r="EP879" s="40"/>
      <c r="EQ879" s="40"/>
      <c r="ER879" s="40"/>
      <c r="ES879" s="40"/>
      <c r="ET879" s="40"/>
      <c r="EU879" s="40"/>
      <c r="EV879" s="40"/>
      <c r="EW879" s="40"/>
      <c r="EX879" s="40"/>
      <c r="EY879" s="40"/>
      <c r="EZ879" s="40"/>
      <c r="FA879" s="40"/>
      <c r="FB879" s="40"/>
      <c r="FC879" s="40"/>
      <c r="FD879" s="40"/>
      <c r="FE879" s="40"/>
      <c r="FF879" s="40"/>
      <c r="FG879" s="40"/>
      <c r="FH879" s="40"/>
      <c r="FI879" s="40"/>
      <c r="FJ879" s="40"/>
      <c r="FK879" s="40"/>
      <c r="FL879" s="40"/>
      <c r="FM879" s="40"/>
      <c r="FN879" s="40"/>
      <c r="FO879" s="40"/>
      <c r="FP879" s="40"/>
      <c r="FQ879" s="40"/>
      <c r="FR879" s="40"/>
      <c r="FS879" s="40"/>
      <c r="FT879" s="40"/>
      <c r="FU879" s="40"/>
      <c r="FV879" s="40"/>
      <c r="FW879" s="40"/>
      <c r="FX879" s="40"/>
      <c r="FY879" s="40"/>
      <c r="FZ879" s="40"/>
      <c r="GA879" s="40"/>
      <c r="GB879" s="40"/>
      <c r="GC879" s="40"/>
      <c r="GD879" s="40"/>
      <c r="GE879" s="40"/>
      <c r="GF879" s="40"/>
      <c r="GG879" s="40"/>
      <c r="GH879" s="40"/>
      <c r="GI879" s="40"/>
      <c r="GJ879" s="40"/>
      <c r="GK879" s="40"/>
      <c r="GL879" s="40"/>
      <c r="GM879" s="40"/>
      <c r="GN879" s="40"/>
      <c r="GO879" s="40"/>
      <c r="GP879" s="40"/>
      <c r="GQ879" s="40"/>
      <c r="GR879" s="40"/>
      <c r="GS879" s="40"/>
    </row>
    <row r="880" spans="1:201" x14ac:dyDescent="0.2">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c r="DV880" s="40"/>
      <c r="DW880" s="40"/>
      <c r="DX880" s="40"/>
      <c r="DY880" s="40"/>
      <c r="DZ880" s="40"/>
      <c r="EA880" s="40"/>
      <c r="EB880" s="40"/>
      <c r="EC880" s="40"/>
      <c r="ED880" s="40"/>
      <c r="EE880" s="40"/>
      <c r="EF880" s="40"/>
      <c r="EG880" s="40"/>
      <c r="EH880" s="40"/>
      <c r="EI880" s="40"/>
      <c r="EJ880" s="40"/>
      <c r="EK880" s="40"/>
      <c r="EL880" s="40"/>
      <c r="EM880" s="40"/>
      <c r="EN880" s="40"/>
      <c r="EO880" s="40"/>
      <c r="EP880" s="40"/>
      <c r="EQ880" s="40"/>
      <c r="ER880" s="40"/>
      <c r="ES880" s="40"/>
      <c r="ET880" s="40"/>
      <c r="EU880" s="40"/>
      <c r="EV880" s="40"/>
      <c r="EW880" s="40"/>
      <c r="EX880" s="40"/>
      <c r="EY880" s="40"/>
      <c r="EZ880" s="40"/>
      <c r="FA880" s="40"/>
      <c r="FB880" s="40"/>
      <c r="FC880" s="40"/>
      <c r="FD880" s="40"/>
      <c r="FE880" s="40"/>
      <c r="FF880" s="40"/>
      <c r="FG880" s="40"/>
      <c r="FH880" s="40"/>
      <c r="FI880" s="40"/>
      <c r="FJ880" s="40"/>
      <c r="FK880" s="40"/>
      <c r="FL880" s="40"/>
      <c r="FM880" s="40"/>
      <c r="FN880" s="40"/>
      <c r="FO880" s="40"/>
      <c r="FP880" s="40"/>
      <c r="FQ880" s="40"/>
      <c r="FR880" s="40"/>
      <c r="FS880" s="40"/>
      <c r="FT880" s="40"/>
      <c r="FU880" s="40"/>
      <c r="FV880" s="40"/>
      <c r="FW880" s="40"/>
      <c r="FX880" s="40"/>
      <c r="FY880" s="40"/>
      <c r="FZ880" s="40"/>
      <c r="GA880" s="40"/>
      <c r="GB880" s="40"/>
      <c r="GC880" s="40"/>
      <c r="GD880" s="40"/>
      <c r="GE880" s="40"/>
      <c r="GF880" s="40"/>
      <c r="GG880" s="40"/>
      <c r="GH880" s="40"/>
      <c r="GI880" s="40"/>
      <c r="GJ880" s="40"/>
      <c r="GK880" s="40"/>
      <c r="GL880" s="40"/>
      <c r="GM880" s="40"/>
      <c r="GN880" s="40"/>
      <c r="GO880" s="40"/>
      <c r="GP880" s="40"/>
      <c r="GQ880" s="40"/>
      <c r="GR880" s="40"/>
      <c r="GS880" s="40"/>
    </row>
    <row r="881" spans="1:201" x14ac:dyDescent="0.2">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c r="DI881" s="40"/>
      <c r="DJ881" s="40"/>
      <c r="DK881" s="40"/>
      <c r="DL881" s="40"/>
      <c r="DM881" s="40"/>
      <c r="DN881" s="40"/>
      <c r="DO881" s="40"/>
      <c r="DP881" s="40"/>
      <c r="DQ881" s="40"/>
      <c r="DR881" s="40"/>
      <c r="DS881" s="40"/>
      <c r="DT881" s="40"/>
      <c r="DU881" s="40"/>
      <c r="DV881" s="40"/>
      <c r="DW881" s="40"/>
      <c r="DX881" s="40"/>
      <c r="DY881" s="40"/>
      <c r="DZ881" s="40"/>
      <c r="EA881" s="40"/>
      <c r="EB881" s="40"/>
      <c r="EC881" s="40"/>
      <c r="ED881" s="40"/>
      <c r="EE881" s="40"/>
      <c r="EF881" s="40"/>
      <c r="EG881" s="40"/>
      <c r="EH881" s="40"/>
      <c r="EI881" s="40"/>
      <c r="EJ881" s="40"/>
      <c r="EK881" s="40"/>
      <c r="EL881" s="40"/>
      <c r="EM881" s="40"/>
      <c r="EN881" s="40"/>
      <c r="EO881" s="40"/>
      <c r="EP881" s="40"/>
      <c r="EQ881" s="40"/>
      <c r="ER881" s="40"/>
      <c r="ES881" s="40"/>
      <c r="ET881" s="40"/>
      <c r="EU881" s="40"/>
      <c r="EV881" s="40"/>
      <c r="EW881" s="40"/>
      <c r="EX881" s="40"/>
      <c r="EY881" s="40"/>
      <c r="EZ881" s="40"/>
      <c r="FA881" s="40"/>
      <c r="FB881" s="40"/>
      <c r="FC881" s="40"/>
      <c r="FD881" s="40"/>
      <c r="FE881" s="40"/>
      <c r="FF881" s="40"/>
      <c r="FG881" s="40"/>
      <c r="FH881" s="40"/>
      <c r="FI881" s="40"/>
      <c r="FJ881" s="40"/>
      <c r="FK881" s="40"/>
      <c r="FL881" s="40"/>
      <c r="FM881" s="40"/>
      <c r="FN881" s="40"/>
      <c r="FO881" s="40"/>
      <c r="FP881" s="40"/>
      <c r="FQ881" s="40"/>
      <c r="FR881" s="40"/>
      <c r="FS881" s="40"/>
      <c r="FT881" s="40"/>
      <c r="FU881" s="40"/>
      <c r="FV881" s="40"/>
      <c r="FW881" s="40"/>
      <c r="FX881" s="40"/>
      <c r="FY881" s="40"/>
      <c r="FZ881" s="40"/>
      <c r="GA881" s="40"/>
      <c r="GB881" s="40"/>
      <c r="GC881" s="40"/>
      <c r="GD881" s="40"/>
      <c r="GE881" s="40"/>
      <c r="GF881" s="40"/>
      <c r="GG881" s="40"/>
      <c r="GH881" s="40"/>
      <c r="GI881" s="40"/>
      <c r="GJ881" s="40"/>
      <c r="GK881" s="40"/>
      <c r="GL881" s="40"/>
      <c r="GM881" s="40"/>
      <c r="GN881" s="40"/>
      <c r="GO881" s="40"/>
      <c r="GP881" s="40"/>
      <c r="GQ881" s="40"/>
      <c r="GR881" s="40"/>
      <c r="GS881" s="40"/>
    </row>
    <row r="882" spans="1:201" x14ac:dyDescent="0.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c r="DI882" s="40"/>
      <c r="DJ882" s="40"/>
      <c r="DK882" s="40"/>
      <c r="DL882" s="40"/>
      <c r="DM882" s="40"/>
      <c r="DN882" s="40"/>
      <c r="DO882" s="40"/>
      <c r="DP882" s="40"/>
      <c r="DQ882" s="40"/>
      <c r="DR882" s="40"/>
      <c r="DS882" s="40"/>
      <c r="DT882" s="40"/>
      <c r="DU882" s="40"/>
      <c r="DV882" s="40"/>
      <c r="DW882" s="40"/>
      <c r="DX882" s="40"/>
      <c r="DY882" s="40"/>
      <c r="DZ882" s="40"/>
      <c r="EA882" s="40"/>
      <c r="EB882" s="40"/>
      <c r="EC882" s="40"/>
      <c r="ED882" s="40"/>
      <c r="EE882" s="40"/>
      <c r="EF882" s="40"/>
      <c r="EG882" s="40"/>
      <c r="EH882" s="40"/>
      <c r="EI882" s="40"/>
      <c r="EJ882" s="40"/>
      <c r="EK882" s="40"/>
      <c r="EL882" s="40"/>
      <c r="EM882" s="40"/>
      <c r="EN882" s="40"/>
      <c r="EO882" s="40"/>
      <c r="EP882" s="40"/>
      <c r="EQ882" s="40"/>
      <c r="ER882" s="40"/>
      <c r="ES882" s="40"/>
      <c r="ET882" s="40"/>
      <c r="EU882" s="40"/>
      <c r="EV882" s="40"/>
      <c r="EW882" s="40"/>
      <c r="EX882" s="40"/>
      <c r="EY882" s="40"/>
      <c r="EZ882" s="40"/>
      <c r="FA882" s="40"/>
      <c r="FB882" s="40"/>
      <c r="FC882" s="40"/>
      <c r="FD882" s="40"/>
      <c r="FE882" s="40"/>
      <c r="FF882" s="40"/>
      <c r="FG882" s="40"/>
      <c r="FH882" s="40"/>
      <c r="FI882" s="40"/>
      <c r="FJ882" s="40"/>
      <c r="FK882" s="40"/>
      <c r="FL882" s="40"/>
      <c r="FM882" s="40"/>
      <c r="FN882" s="40"/>
      <c r="FO882" s="40"/>
      <c r="FP882" s="40"/>
      <c r="FQ882" s="40"/>
      <c r="FR882" s="40"/>
      <c r="FS882" s="40"/>
      <c r="FT882" s="40"/>
      <c r="FU882" s="40"/>
      <c r="FV882" s="40"/>
      <c r="FW882" s="40"/>
      <c r="FX882" s="40"/>
      <c r="FY882" s="40"/>
      <c r="FZ882" s="40"/>
      <c r="GA882" s="40"/>
      <c r="GB882" s="40"/>
      <c r="GC882" s="40"/>
      <c r="GD882" s="40"/>
      <c r="GE882" s="40"/>
      <c r="GF882" s="40"/>
      <c r="GG882" s="40"/>
      <c r="GH882" s="40"/>
      <c r="GI882" s="40"/>
      <c r="GJ882" s="40"/>
      <c r="GK882" s="40"/>
      <c r="GL882" s="40"/>
      <c r="GM882" s="40"/>
      <c r="GN882" s="40"/>
      <c r="GO882" s="40"/>
      <c r="GP882" s="40"/>
      <c r="GQ882" s="40"/>
      <c r="GR882" s="40"/>
      <c r="GS882" s="40"/>
    </row>
    <row r="883" spans="1:201" x14ac:dyDescent="0.2">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c r="DI883" s="40"/>
      <c r="DJ883" s="40"/>
      <c r="DK883" s="40"/>
      <c r="DL883" s="40"/>
      <c r="DM883" s="40"/>
      <c r="DN883" s="40"/>
      <c r="DO883" s="40"/>
      <c r="DP883" s="40"/>
      <c r="DQ883" s="40"/>
      <c r="DR883" s="40"/>
      <c r="DS883" s="40"/>
      <c r="DT883" s="40"/>
      <c r="DU883" s="40"/>
      <c r="DV883" s="40"/>
      <c r="DW883" s="40"/>
      <c r="DX883" s="40"/>
      <c r="DY883" s="40"/>
      <c r="DZ883" s="40"/>
      <c r="EA883" s="40"/>
      <c r="EB883" s="40"/>
      <c r="EC883" s="40"/>
      <c r="ED883" s="40"/>
      <c r="EE883" s="40"/>
      <c r="EF883" s="40"/>
      <c r="EG883" s="40"/>
      <c r="EH883" s="40"/>
      <c r="EI883" s="40"/>
      <c r="EJ883" s="40"/>
      <c r="EK883" s="40"/>
      <c r="EL883" s="40"/>
      <c r="EM883" s="40"/>
      <c r="EN883" s="40"/>
      <c r="EO883" s="40"/>
      <c r="EP883" s="40"/>
      <c r="EQ883" s="40"/>
      <c r="ER883" s="40"/>
      <c r="ES883" s="40"/>
      <c r="ET883" s="40"/>
      <c r="EU883" s="40"/>
      <c r="EV883" s="40"/>
      <c r="EW883" s="40"/>
      <c r="EX883" s="40"/>
      <c r="EY883" s="40"/>
      <c r="EZ883" s="40"/>
      <c r="FA883" s="40"/>
      <c r="FB883" s="40"/>
      <c r="FC883" s="40"/>
      <c r="FD883" s="40"/>
      <c r="FE883" s="40"/>
      <c r="FF883" s="40"/>
      <c r="FG883" s="40"/>
      <c r="FH883" s="40"/>
      <c r="FI883" s="40"/>
      <c r="FJ883" s="40"/>
      <c r="FK883" s="40"/>
      <c r="FL883" s="40"/>
      <c r="FM883" s="40"/>
      <c r="FN883" s="40"/>
      <c r="FO883" s="40"/>
      <c r="FP883" s="40"/>
      <c r="FQ883" s="40"/>
      <c r="FR883" s="40"/>
      <c r="FS883" s="40"/>
      <c r="FT883" s="40"/>
      <c r="FU883" s="40"/>
      <c r="FV883" s="40"/>
      <c r="FW883" s="40"/>
      <c r="FX883" s="40"/>
      <c r="FY883" s="40"/>
      <c r="FZ883" s="40"/>
      <c r="GA883" s="40"/>
      <c r="GB883" s="40"/>
      <c r="GC883" s="40"/>
      <c r="GD883" s="40"/>
      <c r="GE883" s="40"/>
      <c r="GF883" s="40"/>
      <c r="GG883" s="40"/>
      <c r="GH883" s="40"/>
      <c r="GI883" s="40"/>
      <c r="GJ883" s="40"/>
      <c r="GK883" s="40"/>
      <c r="GL883" s="40"/>
      <c r="GM883" s="40"/>
      <c r="GN883" s="40"/>
      <c r="GO883" s="40"/>
      <c r="GP883" s="40"/>
      <c r="GQ883" s="40"/>
      <c r="GR883" s="40"/>
      <c r="GS883" s="40"/>
    </row>
    <row r="884" spans="1:201" x14ac:dyDescent="0.2">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c r="DI884" s="40"/>
      <c r="DJ884" s="40"/>
      <c r="DK884" s="40"/>
      <c r="DL884" s="40"/>
      <c r="DM884" s="40"/>
      <c r="DN884" s="40"/>
      <c r="DO884" s="40"/>
      <c r="DP884" s="40"/>
      <c r="DQ884" s="40"/>
      <c r="DR884" s="40"/>
      <c r="DS884" s="40"/>
      <c r="DT884" s="40"/>
      <c r="DU884" s="40"/>
      <c r="DV884" s="40"/>
      <c r="DW884" s="40"/>
      <c r="DX884" s="40"/>
      <c r="DY884" s="40"/>
      <c r="DZ884" s="40"/>
      <c r="EA884" s="40"/>
      <c r="EB884" s="40"/>
      <c r="EC884" s="40"/>
      <c r="ED884" s="40"/>
      <c r="EE884" s="40"/>
      <c r="EF884" s="40"/>
      <c r="EG884" s="40"/>
      <c r="EH884" s="40"/>
      <c r="EI884" s="40"/>
      <c r="EJ884" s="40"/>
      <c r="EK884" s="40"/>
      <c r="EL884" s="40"/>
      <c r="EM884" s="40"/>
      <c r="EN884" s="40"/>
      <c r="EO884" s="40"/>
      <c r="EP884" s="40"/>
      <c r="EQ884" s="40"/>
      <c r="ER884" s="40"/>
      <c r="ES884" s="40"/>
      <c r="ET884" s="40"/>
      <c r="EU884" s="40"/>
      <c r="EV884" s="40"/>
      <c r="EW884" s="40"/>
      <c r="EX884" s="40"/>
      <c r="EY884" s="40"/>
      <c r="EZ884" s="40"/>
      <c r="FA884" s="40"/>
      <c r="FB884" s="40"/>
      <c r="FC884" s="40"/>
      <c r="FD884" s="40"/>
      <c r="FE884" s="40"/>
      <c r="FF884" s="40"/>
      <c r="FG884" s="40"/>
      <c r="FH884" s="40"/>
      <c r="FI884" s="40"/>
      <c r="FJ884" s="40"/>
      <c r="FK884" s="40"/>
      <c r="FL884" s="40"/>
      <c r="FM884" s="40"/>
      <c r="FN884" s="40"/>
      <c r="FO884" s="40"/>
      <c r="FP884" s="40"/>
      <c r="FQ884" s="40"/>
      <c r="FR884" s="40"/>
      <c r="FS884" s="40"/>
      <c r="FT884" s="40"/>
      <c r="FU884" s="40"/>
      <c r="FV884" s="40"/>
      <c r="FW884" s="40"/>
      <c r="FX884" s="40"/>
      <c r="FY884" s="40"/>
      <c r="FZ884" s="40"/>
      <c r="GA884" s="40"/>
      <c r="GB884" s="40"/>
      <c r="GC884" s="40"/>
      <c r="GD884" s="40"/>
      <c r="GE884" s="40"/>
      <c r="GF884" s="40"/>
      <c r="GG884" s="40"/>
      <c r="GH884" s="40"/>
      <c r="GI884" s="40"/>
      <c r="GJ884" s="40"/>
      <c r="GK884" s="40"/>
      <c r="GL884" s="40"/>
      <c r="GM884" s="40"/>
      <c r="GN884" s="40"/>
      <c r="GO884" s="40"/>
      <c r="GP884" s="40"/>
      <c r="GQ884" s="40"/>
      <c r="GR884" s="40"/>
      <c r="GS884" s="40"/>
    </row>
    <row r="885" spans="1:201" x14ac:dyDescent="0.2">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c r="FL885" s="40"/>
      <c r="FM885" s="40"/>
      <c r="FN885" s="40"/>
      <c r="FO885" s="40"/>
      <c r="FP885" s="40"/>
      <c r="FQ885" s="40"/>
      <c r="FR885" s="40"/>
      <c r="FS885" s="40"/>
      <c r="FT885" s="40"/>
      <c r="FU885" s="40"/>
      <c r="FV885" s="40"/>
      <c r="FW885" s="40"/>
      <c r="FX885" s="40"/>
      <c r="FY885" s="40"/>
      <c r="FZ885" s="40"/>
      <c r="GA885" s="40"/>
      <c r="GB885" s="40"/>
      <c r="GC885" s="40"/>
      <c r="GD885" s="40"/>
      <c r="GE885" s="40"/>
      <c r="GF885" s="40"/>
      <c r="GG885" s="40"/>
      <c r="GH885" s="40"/>
      <c r="GI885" s="40"/>
      <c r="GJ885" s="40"/>
      <c r="GK885" s="40"/>
      <c r="GL885" s="40"/>
      <c r="GM885" s="40"/>
      <c r="GN885" s="40"/>
      <c r="GO885" s="40"/>
      <c r="GP885" s="40"/>
      <c r="GQ885" s="40"/>
      <c r="GR885" s="40"/>
      <c r="GS885" s="40"/>
    </row>
    <row r="886" spans="1:201" x14ac:dyDescent="0.2">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c r="FM886" s="40"/>
      <c r="FN886" s="40"/>
      <c r="FO886" s="40"/>
      <c r="FP886" s="40"/>
      <c r="FQ886" s="40"/>
      <c r="FR886" s="40"/>
      <c r="FS886" s="40"/>
      <c r="FT886" s="40"/>
      <c r="FU886" s="40"/>
      <c r="FV886" s="40"/>
      <c r="FW886" s="40"/>
      <c r="FX886" s="40"/>
      <c r="FY886" s="40"/>
      <c r="FZ886" s="40"/>
      <c r="GA886" s="40"/>
      <c r="GB886" s="40"/>
      <c r="GC886" s="40"/>
      <c r="GD886" s="40"/>
      <c r="GE886" s="40"/>
      <c r="GF886" s="40"/>
      <c r="GG886" s="40"/>
      <c r="GH886" s="40"/>
      <c r="GI886" s="40"/>
      <c r="GJ886" s="40"/>
      <c r="GK886" s="40"/>
      <c r="GL886" s="40"/>
      <c r="GM886" s="40"/>
      <c r="GN886" s="40"/>
      <c r="GO886" s="40"/>
      <c r="GP886" s="40"/>
      <c r="GQ886" s="40"/>
      <c r="GR886" s="40"/>
      <c r="GS886" s="40"/>
    </row>
    <row r="887" spans="1:201" x14ac:dyDescent="0.2">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c r="DI887" s="40"/>
      <c r="DJ887" s="40"/>
      <c r="DK887" s="40"/>
      <c r="DL887" s="40"/>
      <c r="DM887" s="40"/>
      <c r="DN887" s="40"/>
      <c r="DO887" s="40"/>
      <c r="DP887" s="40"/>
      <c r="DQ887" s="40"/>
      <c r="DR887" s="40"/>
      <c r="DS887" s="40"/>
      <c r="DT887" s="40"/>
      <c r="DU887" s="40"/>
      <c r="DV887" s="40"/>
      <c r="DW887" s="40"/>
      <c r="DX887" s="40"/>
      <c r="DY887" s="40"/>
      <c r="DZ887" s="40"/>
      <c r="EA887" s="40"/>
      <c r="EB887" s="40"/>
      <c r="EC887" s="40"/>
      <c r="ED887" s="40"/>
      <c r="EE887" s="40"/>
      <c r="EF887" s="40"/>
      <c r="EG887" s="40"/>
      <c r="EH887" s="40"/>
      <c r="EI887" s="40"/>
      <c r="EJ887" s="40"/>
      <c r="EK887" s="40"/>
      <c r="EL887" s="40"/>
      <c r="EM887" s="40"/>
      <c r="EN887" s="40"/>
      <c r="EO887" s="40"/>
      <c r="EP887" s="40"/>
      <c r="EQ887" s="40"/>
      <c r="ER887" s="40"/>
      <c r="ES887" s="40"/>
      <c r="ET887" s="40"/>
      <c r="EU887" s="40"/>
      <c r="EV887" s="40"/>
      <c r="EW887" s="40"/>
      <c r="EX887" s="40"/>
      <c r="EY887" s="40"/>
      <c r="EZ887" s="40"/>
      <c r="FA887" s="40"/>
      <c r="FB887" s="40"/>
      <c r="FC887" s="40"/>
      <c r="FD887" s="40"/>
      <c r="FE887" s="40"/>
      <c r="FF887" s="40"/>
      <c r="FG887" s="40"/>
      <c r="FH887" s="40"/>
      <c r="FI887" s="40"/>
      <c r="FJ887" s="40"/>
      <c r="FK887" s="40"/>
      <c r="FL887" s="40"/>
      <c r="FM887" s="40"/>
      <c r="FN887" s="40"/>
      <c r="FO887" s="40"/>
      <c r="FP887" s="40"/>
      <c r="FQ887" s="40"/>
      <c r="FR887" s="40"/>
      <c r="FS887" s="40"/>
      <c r="FT887" s="40"/>
      <c r="FU887" s="40"/>
      <c r="FV887" s="40"/>
      <c r="FW887" s="40"/>
      <c r="FX887" s="40"/>
      <c r="FY887" s="40"/>
      <c r="FZ887" s="40"/>
      <c r="GA887" s="40"/>
      <c r="GB887" s="40"/>
      <c r="GC887" s="40"/>
      <c r="GD887" s="40"/>
      <c r="GE887" s="40"/>
      <c r="GF887" s="40"/>
      <c r="GG887" s="40"/>
      <c r="GH887" s="40"/>
      <c r="GI887" s="40"/>
      <c r="GJ887" s="40"/>
      <c r="GK887" s="40"/>
      <c r="GL887" s="40"/>
      <c r="GM887" s="40"/>
      <c r="GN887" s="40"/>
      <c r="GO887" s="40"/>
      <c r="GP887" s="40"/>
      <c r="GQ887" s="40"/>
      <c r="GR887" s="40"/>
      <c r="GS887" s="40"/>
    </row>
    <row r="888" spans="1:201" x14ac:dyDescent="0.2">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c r="DI888" s="40"/>
      <c r="DJ888" s="40"/>
      <c r="DK888" s="40"/>
      <c r="DL888" s="40"/>
      <c r="DM888" s="40"/>
      <c r="DN888" s="40"/>
      <c r="DO888" s="40"/>
      <c r="DP888" s="40"/>
      <c r="DQ888" s="40"/>
      <c r="DR888" s="40"/>
      <c r="DS888" s="40"/>
      <c r="DT888" s="40"/>
      <c r="DU888" s="40"/>
      <c r="DV888" s="40"/>
      <c r="DW888" s="40"/>
      <c r="DX888" s="40"/>
      <c r="DY888" s="40"/>
      <c r="DZ888" s="40"/>
      <c r="EA888" s="40"/>
      <c r="EB888" s="40"/>
      <c r="EC888" s="40"/>
      <c r="ED888" s="40"/>
      <c r="EE888" s="40"/>
      <c r="EF888" s="40"/>
      <c r="EG888" s="40"/>
      <c r="EH888" s="40"/>
      <c r="EI888" s="40"/>
      <c r="EJ888" s="40"/>
      <c r="EK888" s="40"/>
      <c r="EL888" s="40"/>
      <c r="EM888" s="40"/>
      <c r="EN888" s="40"/>
      <c r="EO888" s="40"/>
      <c r="EP888" s="40"/>
      <c r="EQ888" s="40"/>
      <c r="ER888" s="40"/>
      <c r="ES888" s="40"/>
      <c r="ET888" s="40"/>
      <c r="EU888" s="40"/>
      <c r="EV888" s="40"/>
      <c r="EW888" s="40"/>
      <c r="EX888" s="40"/>
      <c r="EY888" s="40"/>
      <c r="EZ888" s="40"/>
      <c r="FA888" s="40"/>
      <c r="FB888" s="40"/>
      <c r="FC888" s="40"/>
      <c r="FD888" s="40"/>
      <c r="FE888" s="40"/>
      <c r="FF888" s="40"/>
      <c r="FG888" s="40"/>
      <c r="FH888" s="40"/>
      <c r="FI888" s="40"/>
      <c r="FJ888" s="40"/>
      <c r="FK888" s="40"/>
      <c r="FL888" s="40"/>
      <c r="FM888" s="40"/>
      <c r="FN888" s="40"/>
      <c r="FO888" s="40"/>
      <c r="FP888" s="40"/>
      <c r="FQ888" s="40"/>
      <c r="FR888" s="40"/>
      <c r="FS888" s="40"/>
      <c r="FT888" s="40"/>
      <c r="FU888" s="40"/>
      <c r="FV888" s="40"/>
      <c r="FW888" s="40"/>
      <c r="FX888" s="40"/>
      <c r="FY888" s="40"/>
      <c r="FZ888" s="40"/>
      <c r="GA888" s="40"/>
      <c r="GB888" s="40"/>
      <c r="GC888" s="40"/>
      <c r="GD888" s="40"/>
      <c r="GE888" s="40"/>
      <c r="GF888" s="40"/>
      <c r="GG888" s="40"/>
      <c r="GH888" s="40"/>
      <c r="GI888" s="40"/>
      <c r="GJ888" s="40"/>
      <c r="GK888" s="40"/>
      <c r="GL888" s="40"/>
      <c r="GM888" s="40"/>
      <c r="GN888" s="40"/>
      <c r="GO888" s="40"/>
      <c r="GP888" s="40"/>
      <c r="GQ888" s="40"/>
      <c r="GR888" s="40"/>
      <c r="GS888" s="40"/>
    </row>
    <row r="889" spans="1:201" x14ac:dyDescent="0.2">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c r="DI889" s="40"/>
      <c r="DJ889" s="40"/>
      <c r="DK889" s="40"/>
      <c r="DL889" s="40"/>
      <c r="DM889" s="40"/>
      <c r="DN889" s="40"/>
      <c r="DO889" s="40"/>
      <c r="DP889" s="40"/>
      <c r="DQ889" s="40"/>
      <c r="DR889" s="40"/>
      <c r="DS889" s="40"/>
      <c r="DT889" s="40"/>
      <c r="DU889" s="40"/>
      <c r="DV889" s="40"/>
      <c r="DW889" s="40"/>
      <c r="DX889" s="40"/>
      <c r="DY889" s="40"/>
      <c r="DZ889" s="40"/>
      <c r="EA889" s="40"/>
      <c r="EB889" s="40"/>
      <c r="EC889" s="40"/>
      <c r="ED889" s="40"/>
      <c r="EE889" s="40"/>
      <c r="EF889" s="40"/>
      <c r="EG889" s="40"/>
      <c r="EH889" s="40"/>
      <c r="EI889" s="40"/>
      <c r="EJ889" s="40"/>
      <c r="EK889" s="40"/>
      <c r="EL889" s="40"/>
      <c r="EM889" s="40"/>
      <c r="EN889" s="40"/>
      <c r="EO889" s="40"/>
      <c r="EP889" s="40"/>
      <c r="EQ889" s="40"/>
      <c r="ER889" s="40"/>
      <c r="ES889" s="40"/>
      <c r="ET889" s="40"/>
      <c r="EU889" s="40"/>
      <c r="EV889" s="40"/>
      <c r="EW889" s="40"/>
      <c r="EX889" s="40"/>
      <c r="EY889" s="40"/>
      <c r="EZ889" s="40"/>
      <c r="FA889" s="40"/>
      <c r="FB889" s="40"/>
      <c r="FC889" s="40"/>
      <c r="FD889" s="40"/>
      <c r="FE889" s="40"/>
      <c r="FF889" s="40"/>
      <c r="FG889" s="40"/>
      <c r="FH889" s="40"/>
      <c r="FI889" s="40"/>
      <c r="FJ889" s="40"/>
      <c r="FK889" s="40"/>
      <c r="FL889" s="40"/>
      <c r="FM889" s="40"/>
      <c r="FN889" s="40"/>
      <c r="FO889" s="40"/>
      <c r="FP889" s="40"/>
      <c r="FQ889" s="40"/>
      <c r="FR889" s="40"/>
      <c r="FS889" s="40"/>
      <c r="FT889" s="40"/>
      <c r="FU889" s="40"/>
      <c r="FV889" s="40"/>
      <c r="FW889" s="40"/>
      <c r="FX889" s="40"/>
      <c r="FY889" s="40"/>
      <c r="FZ889" s="40"/>
      <c r="GA889" s="40"/>
      <c r="GB889" s="40"/>
      <c r="GC889" s="40"/>
      <c r="GD889" s="40"/>
      <c r="GE889" s="40"/>
      <c r="GF889" s="40"/>
      <c r="GG889" s="40"/>
      <c r="GH889" s="40"/>
      <c r="GI889" s="40"/>
      <c r="GJ889" s="40"/>
      <c r="GK889" s="40"/>
      <c r="GL889" s="40"/>
      <c r="GM889" s="40"/>
      <c r="GN889" s="40"/>
      <c r="GO889" s="40"/>
      <c r="GP889" s="40"/>
      <c r="GQ889" s="40"/>
      <c r="GR889" s="40"/>
      <c r="GS889" s="40"/>
    </row>
    <row r="890" spans="1:201" x14ac:dyDescent="0.2">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c r="DI890" s="40"/>
      <c r="DJ890" s="40"/>
      <c r="DK890" s="40"/>
      <c r="DL890" s="40"/>
      <c r="DM890" s="40"/>
      <c r="DN890" s="40"/>
      <c r="DO890" s="40"/>
      <c r="DP890" s="40"/>
      <c r="DQ890" s="40"/>
      <c r="DR890" s="40"/>
      <c r="DS890" s="40"/>
      <c r="DT890" s="40"/>
      <c r="DU890" s="40"/>
      <c r="DV890" s="40"/>
      <c r="DW890" s="40"/>
      <c r="DX890" s="40"/>
      <c r="DY890" s="40"/>
      <c r="DZ890" s="40"/>
      <c r="EA890" s="40"/>
      <c r="EB890" s="40"/>
      <c r="EC890" s="40"/>
      <c r="ED890" s="40"/>
      <c r="EE890" s="40"/>
      <c r="EF890" s="40"/>
      <c r="EG890" s="40"/>
      <c r="EH890" s="40"/>
      <c r="EI890" s="40"/>
      <c r="EJ890" s="40"/>
      <c r="EK890" s="40"/>
      <c r="EL890" s="40"/>
      <c r="EM890" s="40"/>
      <c r="EN890" s="40"/>
      <c r="EO890" s="40"/>
      <c r="EP890" s="40"/>
      <c r="EQ890" s="40"/>
      <c r="ER890" s="40"/>
      <c r="ES890" s="40"/>
      <c r="ET890" s="40"/>
      <c r="EU890" s="40"/>
      <c r="EV890" s="40"/>
      <c r="EW890" s="40"/>
      <c r="EX890" s="40"/>
      <c r="EY890" s="40"/>
      <c r="EZ890" s="40"/>
      <c r="FA890" s="40"/>
      <c r="FB890" s="40"/>
      <c r="FC890" s="40"/>
      <c r="FD890" s="40"/>
      <c r="FE890" s="40"/>
      <c r="FF890" s="40"/>
      <c r="FG890" s="40"/>
      <c r="FH890" s="40"/>
      <c r="FI890" s="40"/>
      <c r="FJ890" s="40"/>
      <c r="FK890" s="40"/>
      <c r="FL890" s="40"/>
      <c r="FM890" s="40"/>
      <c r="FN890" s="40"/>
      <c r="FO890" s="40"/>
      <c r="FP890" s="40"/>
      <c r="FQ890" s="40"/>
      <c r="FR890" s="40"/>
      <c r="FS890" s="40"/>
      <c r="FT890" s="40"/>
      <c r="FU890" s="40"/>
      <c r="FV890" s="40"/>
      <c r="FW890" s="40"/>
      <c r="FX890" s="40"/>
      <c r="FY890" s="40"/>
      <c r="FZ890" s="40"/>
      <c r="GA890" s="40"/>
      <c r="GB890" s="40"/>
      <c r="GC890" s="40"/>
      <c r="GD890" s="40"/>
      <c r="GE890" s="40"/>
      <c r="GF890" s="40"/>
      <c r="GG890" s="40"/>
      <c r="GH890" s="40"/>
      <c r="GI890" s="40"/>
      <c r="GJ890" s="40"/>
      <c r="GK890" s="40"/>
      <c r="GL890" s="40"/>
      <c r="GM890" s="40"/>
      <c r="GN890" s="40"/>
      <c r="GO890" s="40"/>
      <c r="GP890" s="40"/>
      <c r="GQ890" s="40"/>
      <c r="GR890" s="40"/>
      <c r="GS890" s="40"/>
    </row>
    <row r="891" spans="1:201" x14ac:dyDescent="0.2">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c r="FM891" s="40"/>
      <c r="FN891" s="40"/>
      <c r="FO891" s="40"/>
      <c r="FP891" s="40"/>
      <c r="FQ891" s="40"/>
      <c r="FR891" s="40"/>
      <c r="FS891" s="40"/>
      <c r="FT891" s="40"/>
      <c r="FU891" s="40"/>
      <c r="FV891" s="40"/>
      <c r="FW891" s="40"/>
      <c r="FX891" s="40"/>
      <c r="FY891" s="40"/>
      <c r="FZ891" s="40"/>
      <c r="GA891" s="40"/>
      <c r="GB891" s="40"/>
      <c r="GC891" s="40"/>
      <c r="GD891" s="40"/>
      <c r="GE891" s="40"/>
      <c r="GF891" s="40"/>
      <c r="GG891" s="40"/>
      <c r="GH891" s="40"/>
      <c r="GI891" s="40"/>
      <c r="GJ891" s="40"/>
      <c r="GK891" s="40"/>
      <c r="GL891" s="40"/>
      <c r="GM891" s="40"/>
      <c r="GN891" s="40"/>
      <c r="GO891" s="40"/>
      <c r="GP891" s="40"/>
      <c r="GQ891" s="40"/>
      <c r="GR891" s="40"/>
      <c r="GS891" s="40"/>
    </row>
    <row r="892" spans="1:201" x14ac:dyDescent="0.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c r="FM892" s="40"/>
      <c r="FN892" s="40"/>
      <c r="FO892" s="40"/>
      <c r="FP892" s="40"/>
      <c r="FQ892" s="40"/>
      <c r="FR892" s="40"/>
      <c r="FS892" s="40"/>
      <c r="FT892" s="40"/>
      <c r="FU892" s="40"/>
      <c r="FV892" s="40"/>
      <c r="FW892" s="40"/>
      <c r="FX892" s="40"/>
      <c r="FY892" s="40"/>
      <c r="FZ892" s="40"/>
      <c r="GA892" s="40"/>
      <c r="GB892" s="40"/>
      <c r="GC892" s="40"/>
      <c r="GD892" s="40"/>
      <c r="GE892" s="40"/>
      <c r="GF892" s="40"/>
      <c r="GG892" s="40"/>
      <c r="GH892" s="40"/>
      <c r="GI892" s="40"/>
      <c r="GJ892" s="40"/>
      <c r="GK892" s="40"/>
      <c r="GL892" s="40"/>
      <c r="GM892" s="40"/>
      <c r="GN892" s="40"/>
      <c r="GO892" s="40"/>
      <c r="GP892" s="40"/>
      <c r="GQ892" s="40"/>
      <c r="GR892" s="40"/>
      <c r="GS892" s="40"/>
    </row>
    <row r="893" spans="1:201" x14ac:dyDescent="0.2">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c r="FM893" s="40"/>
      <c r="FN893" s="40"/>
      <c r="FO893" s="40"/>
      <c r="FP893" s="40"/>
      <c r="FQ893" s="40"/>
      <c r="FR893" s="40"/>
      <c r="FS893" s="40"/>
      <c r="FT893" s="40"/>
      <c r="FU893" s="40"/>
      <c r="FV893" s="40"/>
      <c r="FW893" s="40"/>
      <c r="FX893" s="40"/>
      <c r="FY893" s="40"/>
      <c r="FZ893" s="40"/>
      <c r="GA893" s="40"/>
      <c r="GB893" s="40"/>
      <c r="GC893" s="40"/>
      <c r="GD893" s="40"/>
      <c r="GE893" s="40"/>
      <c r="GF893" s="40"/>
      <c r="GG893" s="40"/>
      <c r="GH893" s="40"/>
      <c r="GI893" s="40"/>
      <c r="GJ893" s="40"/>
      <c r="GK893" s="40"/>
      <c r="GL893" s="40"/>
      <c r="GM893" s="40"/>
      <c r="GN893" s="40"/>
      <c r="GO893" s="40"/>
      <c r="GP893" s="40"/>
      <c r="GQ893" s="40"/>
      <c r="GR893" s="40"/>
      <c r="GS893" s="40"/>
    </row>
    <row r="894" spans="1:201" x14ac:dyDescent="0.2">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c r="FM894" s="40"/>
      <c r="FN894" s="40"/>
      <c r="FO894" s="40"/>
      <c r="FP894" s="40"/>
      <c r="FQ894" s="40"/>
      <c r="FR894" s="40"/>
      <c r="FS894" s="40"/>
      <c r="FT894" s="40"/>
      <c r="FU894" s="40"/>
      <c r="FV894" s="40"/>
      <c r="FW894" s="40"/>
      <c r="FX894" s="40"/>
      <c r="FY894" s="40"/>
      <c r="FZ894" s="40"/>
      <c r="GA894" s="40"/>
      <c r="GB894" s="40"/>
      <c r="GC894" s="40"/>
      <c r="GD894" s="40"/>
      <c r="GE894" s="40"/>
      <c r="GF894" s="40"/>
      <c r="GG894" s="40"/>
      <c r="GH894" s="40"/>
      <c r="GI894" s="40"/>
      <c r="GJ894" s="40"/>
      <c r="GK894" s="40"/>
      <c r="GL894" s="40"/>
      <c r="GM894" s="40"/>
      <c r="GN894" s="40"/>
      <c r="GO894" s="40"/>
      <c r="GP894" s="40"/>
      <c r="GQ894" s="40"/>
      <c r="GR894" s="40"/>
      <c r="GS894" s="40"/>
    </row>
    <row r="895" spans="1:201" x14ac:dyDescent="0.2">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c r="FM895" s="40"/>
      <c r="FN895" s="40"/>
      <c r="FO895" s="40"/>
      <c r="FP895" s="40"/>
      <c r="FQ895" s="40"/>
      <c r="FR895" s="40"/>
      <c r="FS895" s="40"/>
      <c r="FT895" s="40"/>
      <c r="FU895" s="40"/>
      <c r="FV895" s="40"/>
      <c r="FW895" s="40"/>
      <c r="FX895" s="40"/>
      <c r="FY895" s="40"/>
      <c r="FZ895" s="40"/>
      <c r="GA895" s="40"/>
      <c r="GB895" s="40"/>
      <c r="GC895" s="40"/>
      <c r="GD895" s="40"/>
      <c r="GE895" s="40"/>
      <c r="GF895" s="40"/>
      <c r="GG895" s="40"/>
      <c r="GH895" s="40"/>
      <c r="GI895" s="40"/>
      <c r="GJ895" s="40"/>
      <c r="GK895" s="40"/>
      <c r="GL895" s="40"/>
      <c r="GM895" s="40"/>
      <c r="GN895" s="40"/>
      <c r="GO895" s="40"/>
      <c r="GP895" s="40"/>
      <c r="GQ895" s="40"/>
      <c r="GR895" s="40"/>
      <c r="GS895" s="40"/>
    </row>
    <row r="896" spans="1:201" x14ac:dyDescent="0.2">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c r="DI896" s="40"/>
      <c r="DJ896" s="40"/>
      <c r="DK896" s="40"/>
      <c r="DL896" s="40"/>
      <c r="DM896" s="40"/>
      <c r="DN896" s="40"/>
      <c r="DO896" s="40"/>
      <c r="DP896" s="40"/>
      <c r="DQ896" s="40"/>
      <c r="DR896" s="40"/>
      <c r="DS896" s="40"/>
      <c r="DT896" s="40"/>
      <c r="DU896" s="40"/>
      <c r="DV896" s="40"/>
      <c r="DW896" s="40"/>
      <c r="DX896" s="40"/>
      <c r="DY896" s="40"/>
      <c r="DZ896" s="40"/>
      <c r="EA896" s="40"/>
      <c r="EB896" s="40"/>
      <c r="EC896" s="40"/>
      <c r="ED896" s="40"/>
      <c r="EE896" s="40"/>
      <c r="EF896" s="40"/>
      <c r="EG896" s="40"/>
      <c r="EH896" s="40"/>
      <c r="EI896" s="40"/>
      <c r="EJ896" s="40"/>
      <c r="EK896" s="40"/>
      <c r="EL896" s="40"/>
      <c r="EM896" s="40"/>
      <c r="EN896" s="40"/>
      <c r="EO896" s="40"/>
      <c r="EP896" s="40"/>
      <c r="EQ896" s="40"/>
      <c r="ER896" s="40"/>
      <c r="ES896" s="40"/>
      <c r="ET896" s="40"/>
      <c r="EU896" s="40"/>
      <c r="EV896" s="40"/>
      <c r="EW896" s="40"/>
      <c r="EX896" s="40"/>
      <c r="EY896" s="40"/>
      <c r="EZ896" s="40"/>
      <c r="FA896" s="40"/>
      <c r="FB896" s="40"/>
      <c r="FC896" s="40"/>
      <c r="FD896" s="40"/>
      <c r="FE896" s="40"/>
      <c r="FF896" s="40"/>
      <c r="FG896" s="40"/>
      <c r="FH896" s="40"/>
      <c r="FI896" s="40"/>
      <c r="FJ896" s="40"/>
      <c r="FK896" s="40"/>
      <c r="FL896" s="40"/>
      <c r="FM896" s="40"/>
      <c r="FN896" s="40"/>
      <c r="FO896" s="40"/>
      <c r="FP896" s="40"/>
      <c r="FQ896" s="40"/>
      <c r="FR896" s="40"/>
      <c r="FS896" s="40"/>
      <c r="FT896" s="40"/>
      <c r="FU896" s="40"/>
      <c r="FV896" s="40"/>
      <c r="FW896" s="40"/>
      <c r="FX896" s="40"/>
      <c r="FY896" s="40"/>
      <c r="FZ896" s="40"/>
      <c r="GA896" s="40"/>
      <c r="GB896" s="40"/>
      <c r="GC896" s="40"/>
      <c r="GD896" s="40"/>
      <c r="GE896" s="40"/>
      <c r="GF896" s="40"/>
      <c r="GG896" s="40"/>
      <c r="GH896" s="40"/>
      <c r="GI896" s="40"/>
      <c r="GJ896" s="40"/>
      <c r="GK896" s="40"/>
      <c r="GL896" s="40"/>
      <c r="GM896" s="40"/>
      <c r="GN896" s="40"/>
      <c r="GO896" s="40"/>
      <c r="GP896" s="40"/>
      <c r="GQ896" s="40"/>
      <c r="GR896" s="40"/>
      <c r="GS896" s="40"/>
    </row>
    <row r="897" spans="1:201" x14ac:dyDescent="0.2">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c r="DI897" s="40"/>
      <c r="DJ897" s="40"/>
      <c r="DK897" s="40"/>
      <c r="DL897" s="40"/>
      <c r="DM897" s="40"/>
      <c r="DN897" s="40"/>
      <c r="DO897" s="40"/>
      <c r="DP897" s="40"/>
      <c r="DQ897" s="40"/>
      <c r="DR897" s="40"/>
      <c r="DS897" s="40"/>
      <c r="DT897" s="40"/>
      <c r="DU897" s="40"/>
      <c r="DV897" s="40"/>
      <c r="DW897" s="40"/>
      <c r="DX897" s="40"/>
      <c r="DY897" s="40"/>
      <c r="DZ897" s="40"/>
      <c r="EA897" s="40"/>
      <c r="EB897" s="40"/>
      <c r="EC897" s="40"/>
      <c r="ED897" s="40"/>
      <c r="EE897" s="40"/>
      <c r="EF897" s="40"/>
      <c r="EG897" s="40"/>
      <c r="EH897" s="40"/>
      <c r="EI897" s="40"/>
      <c r="EJ897" s="40"/>
      <c r="EK897" s="40"/>
      <c r="EL897" s="40"/>
      <c r="EM897" s="40"/>
      <c r="EN897" s="40"/>
      <c r="EO897" s="40"/>
      <c r="EP897" s="40"/>
      <c r="EQ897" s="40"/>
      <c r="ER897" s="40"/>
      <c r="ES897" s="40"/>
      <c r="ET897" s="40"/>
      <c r="EU897" s="40"/>
      <c r="EV897" s="40"/>
      <c r="EW897" s="40"/>
      <c r="EX897" s="40"/>
      <c r="EY897" s="40"/>
      <c r="EZ897" s="40"/>
      <c r="FA897" s="40"/>
      <c r="FB897" s="40"/>
      <c r="FC897" s="40"/>
      <c r="FD897" s="40"/>
      <c r="FE897" s="40"/>
      <c r="FF897" s="40"/>
      <c r="FG897" s="40"/>
      <c r="FH897" s="40"/>
      <c r="FI897" s="40"/>
      <c r="FJ897" s="40"/>
      <c r="FK897" s="40"/>
      <c r="FL897" s="40"/>
      <c r="FM897" s="40"/>
      <c r="FN897" s="40"/>
      <c r="FO897" s="40"/>
      <c r="FP897" s="40"/>
      <c r="FQ897" s="40"/>
      <c r="FR897" s="40"/>
      <c r="FS897" s="40"/>
      <c r="FT897" s="40"/>
      <c r="FU897" s="40"/>
      <c r="FV897" s="40"/>
      <c r="FW897" s="40"/>
      <c r="FX897" s="40"/>
      <c r="FY897" s="40"/>
      <c r="FZ897" s="40"/>
      <c r="GA897" s="40"/>
      <c r="GB897" s="40"/>
      <c r="GC897" s="40"/>
      <c r="GD897" s="40"/>
      <c r="GE897" s="40"/>
      <c r="GF897" s="40"/>
      <c r="GG897" s="40"/>
      <c r="GH897" s="40"/>
      <c r="GI897" s="40"/>
      <c r="GJ897" s="40"/>
      <c r="GK897" s="40"/>
      <c r="GL897" s="40"/>
      <c r="GM897" s="40"/>
      <c r="GN897" s="40"/>
      <c r="GO897" s="40"/>
      <c r="GP897" s="40"/>
      <c r="GQ897" s="40"/>
      <c r="GR897" s="40"/>
      <c r="GS897" s="40"/>
    </row>
    <row r="898" spans="1:201" x14ac:dyDescent="0.2">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c r="DI898" s="40"/>
      <c r="DJ898" s="40"/>
      <c r="DK898" s="40"/>
      <c r="DL898" s="40"/>
      <c r="DM898" s="40"/>
      <c r="DN898" s="40"/>
      <c r="DO898" s="40"/>
      <c r="DP898" s="40"/>
      <c r="DQ898" s="40"/>
      <c r="DR898" s="40"/>
      <c r="DS898" s="40"/>
      <c r="DT898" s="40"/>
      <c r="DU898" s="40"/>
      <c r="DV898" s="40"/>
      <c r="DW898" s="40"/>
      <c r="DX898" s="40"/>
      <c r="DY898" s="40"/>
      <c r="DZ898" s="40"/>
      <c r="EA898" s="40"/>
      <c r="EB898" s="40"/>
      <c r="EC898" s="40"/>
      <c r="ED898" s="40"/>
      <c r="EE898" s="40"/>
      <c r="EF898" s="40"/>
      <c r="EG898" s="40"/>
      <c r="EH898" s="40"/>
      <c r="EI898" s="40"/>
      <c r="EJ898" s="40"/>
      <c r="EK898" s="40"/>
      <c r="EL898" s="40"/>
      <c r="EM898" s="40"/>
      <c r="EN898" s="40"/>
      <c r="EO898" s="40"/>
      <c r="EP898" s="40"/>
      <c r="EQ898" s="40"/>
      <c r="ER898" s="40"/>
      <c r="ES898" s="40"/>
      <c r="ET898" s="40"/>
      <c r="EU898" s="40"/>
      <c r="EV898" s="40"/>
      <c r="EW898" s="40"/>
      <c r="EX898" s="40"/>
      <c r="EY898" s="40"/>
      <c r="EZ898" s="40"/>
      <c r="FA898" s="40"/>
      <c r="FB898" s="40"/>
      <c r="FC898" s="40"/>
      <c r="FD898" s="40"/>
      <c r="FE898" s="40"/>
      <c r="FF898" s="40"/>
      <c r="FG898" s="40"/>
      <c r="FH898" s="40"/>
      <c r="FI898" s="40"/>
      <c r="FJ898" s="40"/>
      <c r="FK898" s="40"/>
      <c r="FL898" s="40"/>
      <c r="FM898" s="40"/>
      <c r="FN898" s="40"/>
      <c r="FO898" s="40"/>
      <c r="FP898" s="40"/>
      <c r="FQ898" s="40"/>
      <c r="FR898" s="40"/>
      <c r="FS898" s="40"/>
      <c r="FT898" s="40"/>
      <c r="FU898" s="40"/>
      <c r="FV898" s="40"/>
      <c r="FW898" s="40"/>
      <c r="FX898" s="40"/>
      <c r="FY898" s="40"/>
      <c r="FZ898" s="40"/>
      <c r="GA898" s="40"/>
      <c r="GB898" s="40"/>
      <c r="GC898" s="40"/>
      <c r="GD898" s="40"/>
      <c r="GE898" s="40"/>
      <c r="GF898" s="40"/>
      <c r="GG898" s="40"/>
      <c r="GH898" s="40"/>
      <c r="GI898" s="40"/>
      <c r="GJ898" s="40"/>
      <c r="GK898" s="40"/>
      <c r="GL898" s="40"/>
      <c r="GM898" s="40"/>
      <c r="GN898" s="40"/>
      <c r="GO898" s="40"/>
      <c r="GP898" s="40"/>
      <c r="GQ898" s="40"/>
      <c r="GR898" s="40"/>
      <c r="GS898" s="40"/>
    </row>
    <row r="899" spans="1:201" x14ac:dyDescent="0.2">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c r="DI899" s="40"/>
      <c r="DJ899" s="40"/>
      <c r="DK899" s="40"/>
      <c r="DL899" s="40"/>
      <c r="DM899" s="40"/>
      <c r="DN899" s="40"/>
      <c r="DO899" s="40"/>
      <c r="DP899" s="40"/>
      <c r="DQ899" s="40"/>
      <c r="DR899" s="40"/>
      <c r="DS899" s="40"/>
      <c r="DT899" s="40"/>
      <c r="DU899" s="40"/>
      <c r="DV899" s="40"/>
      <c r="DW899" s="40"/>
      <c r="DX899" s="40"/>
      <c r="DY899" s="40"/>
      <c r="DZ899" s="40"/>
      <c r="EA899" s="40"/>
      <c r="EB899" s="40"/>
      <c r="EC899" s="40"/>
      <c r="ED899" s="40"/>
      <c r="EE899" s="40"/>
      <c r="EF899" s="40"/>
      <c r="EG899" s="40"/>
      <c r="EH899" s="40"/>
      <c r="EI899" s="40"/>
      <c r="EJ899" s="40"/>
      <c r="EK899" s="40"/>
      <c r="EL899" s="40"/>
      <c r="EM899" s="40"/>
      <c r="EN899" s="40"/>
      <c r="EO899" s="40"/>
      <c r="EP899" s="40"/>
      <c r="EQ899" s="40"/>
      <c r="ER899" s="40"/>
      <c r="ES899" s="40"/>
      <c r="ET899" s="40"/>
      <c r="EU899" s="40"/>
      <c r="EV899" s="40"/>
      <c r="EW899" s="40"/>
      <c r="EX899" s="40"/>
      <c r="EY899" s="40"/>
      <c r="EZ899" s="40"/>
      <c r="FA899" s="40"/>
      <c r="FB899" s="40"/>
      <c r="FC899" s="40"/>
      <c r="FD899" s="40"/>
      <c r="FE899" s="40"/>
      <c r="FF899" s="40"/>
      <c r="FG899" s="40"/>
      <c r="FH899" s="40"/>
      <c r="FI899" s="40"/>
      <c r="FJ899" s="40"/>
      <c r="FK899" s="40"/>
      <c r="FL899" s="40"/>
      <c r="FM899" s="40"/>
      <c r="FN899" s="40"/>
      <c r="FO899" s="40"/>
      <c r="FP899" s="40"/>
      <c r="FQ899" s="40"/>
      <c r="FR899" s="40"/>
      <c r="FS899" s="40"/>
      <c r="FT899" s="40"/>
      <c r="FU899" s="40"/>
      <c r="FV899" s="40"/>
      <c r="FW899" s="40"/>
      <c r="FX899" s="40"/>
      <c r="FY899" s="40"/>
      <c r="FZ899" s="40"/>
      <c r="GA899" s="40"/>
      <c r="GB899" s="40"/>
      <c r="GC899" s="40"/>
      <c r="GD899" s="40"/>
      <c r="GE899" s="40"/>
      <c r="GF899" s="40"/>
      <c r="GG899" s="40"/>
      <c r="GH899" s="40"/>
      <c r="GI899" s="40"/>
      <c r="GJ899" s="40"/>
      <c r="GK899" s="40"/>
      <c r="GL899" s="40"/>
      <c r="GM899" s="40"/>
      <c r="GN899" s="40"/>
      <c r="GO899" s="40"/>
      <c r="GP899" s="40"/>
      <c r="GQ899" s="40"/>
      <c r="GR899" s="40"/>
      <c r="GS899" s="40"/>
    </row>
    <row r="900" spans="1:201" x14ac:dyDescent="0.2">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c r="DI900" s="40"/>
      <c r="DJ900" s="40"/>
      <c r="DK900" s="40"/>
      <c r="DL900" s="40"/>
      <c r="DM900" s="40"/>
      <c r="DN900" s="40"/>
      <c r="DO900" s="40"/>
      <c r="DP900" s="40"/>
      <c r="DQ900" s="40"/>
      <c r="DR900" s="40"/>
      <c r="DS900" s="40"/>
      <c r="DT900" s="40"/>
      <c r="DU900" s="40"/>
      <c r="DV900" s="40"/>
      <c r="DW900" s="40"/>
      <c r="DX900" s="40"/>
      <c r="DY900" s="40"/>
      <c r="DZ900" s="40"/>
      <c r="EA900" s="40"/>
      <c r="EB900" s="40"/>
      <c r="EC900" s="40"/>
      <c r="ED900" s="40"/>
      <c r="EE900" s="40"/>
      <c r="EF900" s="40"/>
      <c r="EG900" s="40"/>
      <c r="EH900" s="40"/>
      <c r="EI900" s="40"/>
      <c r="EJ900" s="40"/>
      <c r="EK900" s="40"/>
      <c r="EL900" s="40"/>
      <c r="EM900" s="40"/>
      <c r="EN900" s="40"/>
      <c r="EO900" s="40"/>
      <c r="EP900" s="40"/>
      <c r="EQ900" s="40"/>
      <c r="ER900" s="40"/>
      <c r="ES900" s="40"/>
      <c r="ET900" s="40"/>
      <c r="EU900" s="40"/>
      <c r="EV900" s="40"/>
      <c r="EW900" s="40"/>
      <c r="EX900" s="40"/>
      <c r="EY900" s="40"/>
      <c r="EZ900" s="40"/>
      <c r="FA900" s="40"/>
      <c r="FB900" s="40"/>
      <c r="FC900" s="40"/>
      <c r="FD900" s="40"/>
      <c r="FE900" s="40"/>
      <c r="FF900" s="40"/>
      <c r="FG900" s="40"/>
      <c r="FH900" s="40"/>
      <c r="FI900" s="40"/>
      <c r="FJ900" s="40"/>
      <c r="FK900" s="40"/>
      <c r="FL900" s="40"/>
      <c r="FM900" s="40"/>
      <c r="FN900" s="40"/>
      <c r="FO900" s="40"/>
      <c r="FP900" s="40"/>
      <c r="FQ900" s="40"/>
      <c r="FR900" s="40"/>
      <c r="FS900" s="40"/>
      <c r="FT900" s="40"/>
      <c r="FU900" s="40"/>
      <c r="FV900" s="40"/>
      <c r="FW900" s="40"/>
      <c r="FX900" s="40"/>
      <c r="FY900" s="40"/>
      <c r="FZ900" s="40"/>
      <c r="GA900" s="40"/>
      <c r="GB900" s="40"/>
      <c r="GC900" s="40"/>
      <c r="GD900" s="40"/>
      <c r="GE900" s="40"/>
      <c r="GF900" s="40"/>
      <c r="GG900" s="40"/>
      <c r="GH900" s="40"/>
      <c r="GI900" s="40"/>
      <c r="GJ900" s="40"/>
      <c r="GK900" s="40"/>
      <c r="GL900" s="40"/>
      <c r="GM900" s="40"/>
      <c r="GN900" s="40"/>
      <c r="GO900" s="40"/>
      <c r="GP900" s="40"/>
      <c r="GQ900" s="40"/>
      <c r="GR900" s="40"/>
      <c r="GS900" s="40"/>
    </row>
    <row r="901" spans="1:201" x14ac:dyDescent="0.2">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c r="DI901" s="40"/>
      <c r="DJ901" s="40"/>
      <c r="DK901" s="40"/>
      <c r="DL901" s="40"/>
      <c r="DM901" s="40"/>
      <c r="DN901" s="40"/>
      <c r="DO901" s="40"/>
      <c r="DP901" s="40"/>
      <c r="DQ901" s="40"/>
      <c r="DR901" s="40"/>
      <c r="DS901" s="40"/>
      <c r="DT901" s="40"/>
      <c r="DU901" s="40"/>
      <c r="DV901" s="40"/>
      <c r="DW901" s="40"/>
      <c r="DX901" s="40"/>
      <c r="DY901" s="40"/>
      <c r="DZ901" s="40"/>
      <c r="EA901" s="40"/>
      <c r="EB901" s="40"/>
      <c r="EC901" s="40"/>
      <c r="ED901" s="40"/>
      <c r="EE901" s="40"/>
      <c r="EF901" s="40"/>
      <c r="EG901" s="40"/>
      <c r="EH901" s="40"/>
      <c r="EI901" s="40"/>
      <c r="EJ901" s="40"/>
      <c r="EK901" s="40"/>
      <c r="EL901" s="40"/>
      <c r="EM901" s="40"/>
      <c r="EN901" s="40"/>
      <c r="EO901" s="40"/>
      <c r="EP901" s="40"/>
      <c r="EQ901" s="40"/>
      <c r="ER901" s="40"/>
      <c r="ES901" s="40"/>
      <c r="ET901" s="40"/>
      <c r="EU901" s="40"/>
      <c r="EV901" s="40"/>
      <c r="EW901" s="40"/>
      <c r="EX901" s="40"/>
      <c r="EY901" s="40"/>
      <c r="EZ901" s="40"/>
      <c r="FA901" s="40"/>
      <c r="FB901" s="40"/>
      <c r="FC901" s="40"/>
      <c r="FD901" s="40"/>
      <c r="FE901" s="40"/>
      <c r="FF901" s="40"/>
      <c r="FG901" s="40"/>
      <c r="FH901" s="40"/>
      <c r="FI901" s="40"/>
      <c r="FJ901" s="40"/>
      <c r="FK901" s="40"/>
      <c r="FL901" s="40"/>
      <c r="FM901" s="40"/>
      <c r="FN901" s="40"/>
      <c r="FO901" s="40"/>
      <c r="FP901" s="40"/>
      <c r="FQ901" s="40"/>
      <c r="FR901" s="40"/>
      <c r="FS901" s="40"/>
      <c r="FT901" s="40"/>
      <c r="FU901" s="40"/>
      <c r="FV901" s="40"/>
      <c r="FW901" s="40"/>
      <c r="FX901" s="40"/>
      <c r="FY901" s="40"/>
      <c r="FZ901" s="40"/>
      <c r="GA901" s="40"/>
      <c r="GB901" s="40"/>
      <c r="GC901" s="40"/>
      <c r="GD901" s="40"/>
      <c r="GE901" s="40"/>
      <c r="GF901" s="40"/>
      <c r="GG901" s="40"/>
      <c r="GH901" s="40"/>
      <c r="GI901" s="40"/>
      <c r="GJ901" s="40"/>
      <c r="GK901" s="40"/>
      <c r="GL901" s="40"/>
      <c r="GM901" s="40"/>
      <c r="GN901" s="40"/>
      <c r="GO901" s="40"/>
      <c r="GP901" s="40"/>
      <c r="GQ901" s="40"/>
      <c r="GR901" s="40"/>
      <c r="GS901" s="40"/>
    </row>
    <row r="902" spans="1:201" x14ac:dyDescent="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c r="DI902" s="40"/>
      <c r="DJ902" s="40"/>
      <c r="DK902" s="40"/>
      <c r="DL902" s="40"/>
      <c r="DM902" s="40"/>
      <c r="DN902" s="40"/>
      <c r="DO902" s="40"/>
      <c r="DP902" s="40"/>
      <c r="DQ902" s="40"/>
      <c r="DR902" s="40"/>
      <c r="DS902" s="40"/>
      <c r="DT902" s="40"/>
      <c r="DU902" s="40"/>
      <c r="DV902" s="40"/>
      <c r="DW902" s="40"/>
      <c r="DX902" s="40"/>
      <c r="DY902" s="40"/>
      <c r="DZ902" s="40"/>
      <c r="EA902" s="40"/>
      <c r="EB902" s="40"/>
      <c r="EC902" s="40"/>
      <c r="ED902" s="40"/>
      <c r="EE902" s="40"/>
      <c r="EF902" s="40"/>
      <c r="EG902" s="40"/>
      <c r="EH902" s="40"/>
      <c r="EI902" s="40"/>
      <c r="EJ902" s="40"/>
      <c r="EK902" s="40"/>
      <c r="EL902" s="40"/>
      <c r="EM902" s="40"/>
      <c r="EN902" s="40"/>
      <c r="EO902" s="40"/>
      <c r="EP902" s="40"/>
      <c r="EQ902" s="40"/>
      <c r="ER902" s="40"/>
      <c r="ES902" s="40"/>
      <c r="ET902" s="40"/>
      <c r="EU902" s="40"/>
      <c r="EV902" s="40"/>
      <c r="EW902" s="40"/>
      <c r="EX902" s="40"/>
      <c r="EY902" s="40"/>
      <c r="EZ902" s="40"/>
      <c r="FA902" s="40"/>
      <c r="FB902" s="40"/>
      <c r="FC902" s="40"/>
      <c r="FD902" s="40"/>
      <c r="FE902" s="40"/>
      <c r="FF902" s="40"/>
      <c r="FG902" s="40"/>
      <c r="FH902" s="40"/>
      <c r="FI902" s="40"/>
      <c r="FJ902" s="40"/>
      <c r="FK902" s="40"/>
      <c r="FL902" s="40"/>
      <c r="FM902" s="40"/>
      <c r="FN902" s="40"/>
      <c r="FO902" s="40"/>
      <c r="FP902" s="40"/>
      <c r="FQ902" s="40"/>
      <c r="FR902" s="40"/>
      <c r="FS902" s="40"/>
      <c r="FT902" s="40"/>
      <c r="FU902" s="40"/>
      <c r="FV902" s="40"/>
      <c r="FW902" s="40"/>
      <c r="FX902" s="40"/>
      <c r="FY902" s="40"/>
      <c r="FZ902" s="40"/>
      <c r="GA902" s="40"/>
      <c r="GB902" s="40"/>
      <c r="GC902" s="40"/>
      <c r="GD902" s="40"/>
      <c r="GE902" s="40"/>
      <c r="GF902" s="40"/>
      <c r="GG902" s="40"/>
      <c r="GH902" s="40"/>
      <c r="GI902" s="40"/>
      <c r="GJ902" s="40"/>
      <c r="GK902" s="40"/>
      <c r="GL902" s="40"/>
      <c r="GM902" s="40"/>
      <c r="GN902" s="40"/>
      <c r="GO902" s="40"/>
      <c r="GP902" s="40"/>
      <c r="GQ902" s="40"/>
      <c r="GR902" s="40"/>
      <c r="GS902" s="40"/>
    </row>
    <row r="903" spans="1:201" x14ac:dyDescent="0.2">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c r="DI903" s="40"/>
      <c r="DJ903" s="40"/>
      <c r="DK903" s="40"/>
      <c r="DL903" s="40"/>
      <c r="DM903" s="40"/>
      <c r="DN903" s="40"/>
      <c r="DO903" s="40"/>
      <c r="DP903" s="40"/>
      <c r="DQ903" s="40"/>
      <c r="DR903" s="40"/>
      <c r="DS903" s="40"/>
      <c r="DT903" s="40"/>
      <c r="DU903" s="40"/>
      <c r="DV903" s="40"/>
      <c r="DW903" s="40"/>
      <c r="DX903" s="40"/>
      <c r="DY903" s="40"/>
      <c r="DZ903" s="40"/>
      <c r="EA903" s="40"/>
      <c r="EB903" s="40"/>
      <c r="EC903" s="40"/>
      <c r="ED903" s="40"/>
      <c r="EE903" s="40"/>
      <c r="EF903" s="40"/>
      <c r="EG903" s="40"/>
      <c r="EH903" s="40"/>
      <c r="EI903" s="40"/>
      <c r="EJ903" s="40"/>
      <c r="EK903" s="40"/>
      <c r="EL903" s="40"/>
      <c r="EM903" s="40"/>
      <c r="EN903" s="40"/>
      <c r="EO903" s="40"/>
      <c r="EP903" s="40"/>
      <c r="EQ903" s="40"/>
      <c r="ER903" s="40"/>
      <c r="ES903" s="40"/>
      <c r="ET903" s="40"/>
      <c r="EU903" s="40"/>
      <c r="EV903" s="40"/>
      <c r="EW903" s="40"/>
      <c r="EX903" s="40"/>
      <c r="EY903" s="40"/>
      <c r="EZ903" s="40"/>
      <c r="FA903" s="40"/>
      <c r="FB903" s="40"/>
      <c r="FC903" s="40"/>
      <c r="FD903" s="40"/>
      <c r="FE903" s="40"/>
      <c r="FF903" s="40"/>
      <c r="FG903" s="40"/>
      <c r="FH903" s="40"/>
      <c r="FI903" s="40"/>
      <c r="FJ903" s="40"/>
      <c r="FK903" s="40"/>
      <c r="FL903" s="40"/>
      <c r="FM903" s="40"/>
      <c r="FN903" s="40"/>
      <c r="FO903" s="40"/>
      <c r="FP903" s="40"/>
      <c r="FQ903" s="40"/>
      <c r="FR903" s="40"/>
      <c r="FS903" s="40"/>
      <c r="FT903" s="40"/>
      <c r="FU903" s="40"/>
      <c r="FV903" s="40"/>
      <c r="FW903" s="40"/>
      <c r="FX903" s="40"/>
      <c r="FY903" s="40"/>
      <c r="FZ903" s="40"/>
      <c r="GA903" s="40"/>
      <c r="GB903" s="40"/>
      <c r="GC903" s="40"/>
      <c r="GD903" s="40"/>
      <c r="GE903" s="40"/>
      <c r="GF903" s="40"/>
      <c r="GG903" s="40"/>
      <c r="GH903" s="40"/>
      <c r="GI903" s="40"/>
      <c r="GJ903" s="40"/>
      <c r="GK903" s="40"/>
      <c r="GL903" s="40"/>
      <c r="GM903" s="40"/>
      <c r="GN903" s="40"/>
      <c r="GO903" s="40"/>
      <c r="GP903" s="40"/>
      <c r="GQ903" s="40"/>
      <c r="GR903" s="40"/>
      <c r="GS903" s="40"/>
    </row>
    <row r="904" spans="1:201" x14ac:dyDescent="0.2">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c r="DI904" s="40"/>
      <c r="DJ904" s="40"/>
      <c r="DK904" s="40"/>
      <c r="DL904" s="40"/>
      <c r="DM904" s="40"/>
      <c r="DN904" s="40"/>
      <c r="DO904" s="40"/>
      <c r="DP904" s="40"/>
      <c r="DQ904" s="40"/>
      <c r="DR904" s="40"/>
      <c r="DS904" s="40"/>
      <c r="DT904" s="40"/>
      <c r="DU904" s="40"/>
      <c r="DV904" s="40"/>
      <c r="DW904" s="40"/>
      <c r="DX904" s="40"/>
      <c r="DY904" s="40"/>
      <c r="DZ904" s="40"/>
      <c r="EA904" s="40"/>
      <c r="EB904" s="40"/>
      <c r="EC904" s="40"/>
      <c r="ED904" s="40"/>
      <c r="EE904" s="40"/>
      <c r="EF904" s="40"/>
      <c r="EG904" s="40"/>
      <c r="EH904" s="40"/>
      <c r="EI904" s="40"/>
      <c r="EJ904" s="40"/>
      <c r="EK904" s="40"/>
      <c r="EL904" s="40"/>
      <c r="EM904" s="40"/>
      <c r="EN904" s="40"/>
      <c r="EO904" s="40"/>
      <c r="EP904" s="40"/>
      <c r="EQ904" s="40"/>
      <c r="ER904" s="40"/>
      <c r="ES904" s="40"/>
      <c r="ET904" s="40"/>
      <c r="EU904" s="40"/>
      <c r="EV904" s="40"/>
      <c r="EW904" s="40"/>
      <c r="EX904" s="40"/>
      <c r="EY904" s="40"/>
      <c r="EZ904" s="40"/>
      <c r="FA904" s="40"/>
      <c r="FB904" s="40"/>
      <c r="FC904" s="40"/>
      <c r="FD904" s="40"/>
      <c r="FE904" s="40"/>
      <c r="FF904" s="40"/>
      <c r="FG904" s="40"/>
      <c r="FH904" s="40"/>
      <c r="FI904" s="40"/>
      <c r="FJ904" s="40"/>
      <c r="FK904" s="40"/>
      <c r="FL904" s="40"/>
      <c r="FM904" s="40"/>
      <c r="FN904" s="40"/>
      <c r="FO904" s="40"/>
      <c r="FP904" s="40"/>
      <c r="FQ904" s="40"/>
      <c r="FR904" s="40"/>
      <c r="FS904" s="40"/>
      <c r="FT904" s="40"/>
      <c r="FU904" s="40"/>
      <c r="FV904" s="40"/>
      <c r="FW904" s="40"/>
      <c r="FX904" s="40"/>
      <c r="FY904" s="40"/>
      <c r="FZ904" s="40"/>
      <c r="GA904" s="40"/>
      <c r="GB904" s="40"/>
      <c r="GC904" s="40"/>
      <c r="GD904" s="40"/>
      <c r="GE904" s="40"/>
      <c r="GF904" s="40"/>
      <c r="GG904" s="40"/>
      <c r="GH904" s="40"/>
      <c r="GI904" s="40"/>
      <c r="GJ904" s="40"/>
      <c r="GK904" s="40"/>
      <c r="GL904" s="40"/>
      <c r="GM904" s="40"/>
      <c r="GN904" s="40"/>
      <c r="GO904" s="40"/>
      <c r="GP904" s="40"/>
      <c r="GQ904" s="40"/>
      <c r="GR904" s="40"/>
      <c r="GS904" s="40"/>
    </row>
    <row r="905" spans="1:201" x14ac:dyDescent="0.2">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c r="DI905" s="40"/>
      <c r="DJ905" s="40"/>
      <c r="DK905" s="40"/>
      <c r="DL905" s="40"/>
      <c r="DM905" s="40"/>
      <c r="DN905" s="40"/>
      <c r="DO905" s="40"/>
      <c r="DP905" s="40"/>
      <c r="DQ905" s="40"/>
      <c r="DR905" s="40"/>
      <c r="DS905" s="40"/>
      <c r="DT905" s="40"/>
      <c r="DU905" s="40"/>
      <c r="DV905" s="40"/>
      <c r="DW905" s="40"/>
      <c r="DX905" s="40"/>
      <c r="DY905" s="40"/>
      <c r="DZ905" s="40"/>
      <c r="EA905" s="40"/>
      <c r="EB905" s="40"/>
      <c r="EC905" s="40"/>
      <c r="ED905" s="40"/>
      <c r="EE905" s="40"/>
      <c r="EF905" s="40"/>
      <c r="EG905" s="40"/>
      <c r="EH905" s="40"/>
      <c r="EI905" s="40"/>
      <c r="EJ905" s="40"/>
      <c r="EK905" s="40"/>
      <c r="EL905" s="40"/>
      <c r="EM905" s="40"/>
      <c r="EN905" s="40"/>
      <c r="EO905" s="40"/>
      <c r="EP905" s="40"/>
      <c r="EQ905" s="40"/>
      <c r="ER905" s="40"/>
      <c r="ES905" s="40"/>
      <c r="ET905" s="40"/>
      <c r="EU905" s="40"/>
      <c r="EV905" s="40"/>
      <c r="EW905" s="40"/>
      <c r="EX905" s="40"/>
      <c r="EY905" s="40"/>
      <c r="EZ905" s="40"/>
      <c r="FA905" s="40"/>
      <c r="FB905" s="40"/>
      <c r="FC905" s="40"/>
      <c r="FD905" s="40"/>
      <c r="FE905" s="40"/>
      <c r="FF905" s="40"/>
      <c r="FG905" s="40"/>
      <c r="FH905" s="40"/>
      <c r="FI905" s="40"/>
      <c r="FJ905" s="40"/>
      <c r="FK905" s="40"/>
      <c r="FL905" s="40"/>
      <c r="FM905" s="40"/>
      <c r="FN905" s="40"/>
      <c r="FO905" s="40"/>
      <c r="FP905" s="40"/>
      <c r="FQ905" s="40"/>
      <c r="FR905" s="40"/>
      <c r="FS905" s="40"/>
      <c r="FT905" s="40"/>
      <c r="FU905" s="40"/>
      <c r="FV905" s="40"/>
      <c r="FW905" s="40"/>
      <c r="FX905" s="40"/>
      <c r="FY905" s="40"/>
      <c r="FZ905" s="40"/>
      <c r="GA905" s="40"/>
      <c r="GB905" s="40"/>
      <c r="GC905" s="40"/>
      <c r="GD905" s="40"/>
      <c r="GE905" s="40"/>
      <c r="GF905" s="40"/>
      <c r="GG905" s="40"/>
      <c r="GH905" s="40"/>
      <c r="GI905" s="40"/>
      <c r="GJ905" s="40"/>
      <c r="GK905" s="40"/>
      <c r="GL905" s="40"/>
      <c r="GM905" s="40"/>
      <c r="GN905" s="40"/>
      <c r="GO905" s="40"/>
      <c r="GP905" s="40"/>
      <c r="GQ905" s="40"/>
      <c r="GR905" s="40"/>
      <c r="GS905" s="40"/>
    </row>
    <row r="906" spans="1:201" x14ac:dyDescent="0.2">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c r="DI906" s="40"/>
      <c r="DJ906" s="40"/>
      <c r="DK906" s="40"/>
      <c r="DL906" s="40"/>
      <c r="DM906" s="40"/>
      <c r="DN906" s="40"/>
      <c r="DO906" s="40"/>
      <c r="DP906" s="40"/>
      <c r="DQ906" s="40"/>
      <c r="DR906" s="40"/>
      <c r="DS906" s="40"/>
      <c r="DT906" s="40"/>
      <c r="DU906" s="40"/>
      <c r="DV906" s="40"/>
      <c r="DW906" s="40"/>
      <c r="DX906" s="40"/>
      <c r="DY906" s="40"/>
      <c r="DZ906" s="40"/>
      <c r="EA906" s="40"/>
      <c r="EB906" s="40"/>
      <c r="EC906" s="40"/>
      <c r="ED906" s="40"/>
      <c r="EE906" s="40"/>
      <c r="EF906" s="40"/>
      <c r="EG906" s="40"/>
      <c r="EH906" s="40"/>
      <c r="EI906" s="40"/>
      <c r="EJ906" s="40"/>
      <c r="EK906" s="40"/>
      <c r="EL906" s="40"/>
      <c r="EM906" s="40"/>
      <c r="EN906" s="40"/>
      <c r="EO906" s="40"/>
      <c r="EP906" s="40"/>
      <c r="EQ906" s="40"/>
      <c r="ER906" s="40"/>
      <c r="ES906" s="40"/>
      <c r="ET906" s="40"/>
      <c r="EU906" s="40"/>
      <c r="EV906" s="40"/>
      <c r="EW906" s="40"/>
      <c r="EX906" s="40"/>
      <c r="EY906" s="40"/>
      <c r="EZ906" s="40"/>
      <c r="FA906" s="40"/>
      <c r="FB906" s="40"/>
      <c r="FC906" s="40"/>
      <c r="FD906" s="40"/>
      <c r="FE906" s="40"/>
      <c r="FF906" s="40"/>
      <c r="FG906" s="40"/>
      <c r="FH906" s="40"/>
      <c r="FI906" s="40"/>
      <c r="FJ906" s="40"/>
      <c r="FK906" s="40"/>
      <c r="FL906" s="40"/>
      <c r="FM906" s="40"/>
      <c r="FN906" s="40"/>
      <c r="FO906" s="40"/>
      <c r="FP906" s="40"/>
      <c r="FQ906" s="40"/>
      <c r="FR906" s="40"/>
      <c r="FS906" s="40"/>
      <c r="FT906" s="40"/>
      <c r="FU906" s="40"/>
      <c r="FV906" s="40"/>
      <c r="FW906" s="40"/>
      <c r="FX906" s="40"/>
      <c r="FY906" s="40"/>
      <c r="FZ906" s="40"/>
      <c r="GA906" s="40"/>
      <c r="GB906" s="40"/>
      <c r="GC906" s="40"/>
      <c r="GD906" s="40"/>
      <c r="GE906" s="40"/>
      <c r="GF906" s="40"/>
      <c r="GG906" s="40"/>
      <c r="GH906" s="40"/>
      <c r="GI906" s="40"/>
      <c r="GJ906" s="40"/>
      <c r="GK906" s="40"/>
      <c r="GL906" s="40"/>
      <c r="GM906" s="40"/>
      <c r="GN906" s="40"/>
      <c r="GO906" s="40"/>
      <c r="GP906" s="40"/>
      <c r="GQ906" s="40"/>
      <c r="GR906" s="40"/>
      <c r="GS906" s="40"/>
    </row>
    <row r="907" spans="1:201" x14ac:dyDescent="0.2">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c r="DI907" s="40"/>
      <c r="DJ907" s="40"/>
      <c r="DK907" s="40"/>
      <c r="DL907" s="40"/>
      <c r="DM907" s="40"/>
      <c r="DN907" s="40"/>
      <c r="DO907" s="40"/>
      <c r="DP907" s="40"/>
      <c r="DQ907" s="40"/>
      <c r="DR907" s="40"/>
      <c r="DS907" s="40"/>
      <c r="DT907" s="40"/>
      <c r="DU907" s="40"/>
      <c r="DV907" s="40"/>
      <c r="DW907" s="40"/>
      <c r="DX907" s="40"/>
      <c r="DY907" s="40"/>
      <c r="DZ907" s="40"/>
      <c r="EA907" s="40"/>
      <c r="EB907" s="40"/>
      <c r="EC907" s="40"/>
      <c r="ED907" s="40"/>
      <c r="EE907" s="40"/>
      <c r="EF907" s="40"/>
      <c r="EG907" s="40"/>
      <c r="EH907" s="40"/>
      <c r="EI907" s="40"/>
      <c r="EJ907" s="40"/>
      <c r="EK907" s="40"/>
      <c r="EL907" s="40"/>
      <c r="EM907" s="40"/>
      <c r="EN907" s="40"/>
      <c r="EO907" s="40"/>
      <c r="EP907" s="40"/>
      <c r="EQ907" s="40"/>
      <c r="ER907" s="40"/>
      <c r="ES907" s="40"/>
      <c r="ET907" s="40"/>
      <c r="EU907" s="40"/>
      <c r="EV907" s="40"/>
      <c r="EW907" s="40"/>
      <c r="EX907" s="40"/>
      <c r="EY907" s="40"/>
      <c r="EZ907" s="40"/>
      <c r="FA907" s="40"/>
      <c r="FB907" s="40"/>
      <c r="FC907" s="40"/>
      <c r="FD907" s="40"/>
      <c r="FE907" s="40"/>
      <c r="FF907" s="40"/>
      <c r="FG907" s="40"/>
      <c r="FH907" s="40"/>
      <c r="FI907" s="40"/>
      <c r="FJ907" s="40"/>
      <c r="FK907" s="40"/>
      <c r="FL907" s="40"/>
      <c r="FM907" s="40"/>
      <c r="FN907" s="40"/>
      <c r="FO907" s="40"/>
      <c r="FP907" s="40"/>
      <c r="FQ907" s="40"/>
      <c r="FR907" s="40"/>
      <c r="FS907" s="40"/>
      <c r="FT907" s="40"/>
      <c r="FU907" s="40"/>
      <c r="FV907" s="40"/>
      <c r="FW907" s="40"/>
      <c r="FX907" s="40"/>
      <c r="FY907" s="40"/>
      <c r="FZ907" s="40"/>
      <c r="GA907" s="40"/>
      <c r="GB907" s="40"/>
      <c r="GC907" s="40"/>
      <c r="GD907" s="40"/>
      <c r="GE907" s="40"/>
      <c r="GF907" s="40"/>
      <c r="GG907" s="40"/>
      <c r="GH907" s="40"/>
      <c r="GI907" s="40"/>
      <c r="GJ907" s="40"/>
      <c r="GK907" s="40"/>
      <c r="GL907" s="40"/>
      <c r="GM907" s="40"/>
      <c r="GN907" s="40"/>
      <c r="GO907" s="40"/>
      <c r="GP907" s="40"/>
      <c r="GQ907" s="40"/>
      <c r="GR907" s="40"/>
      <c r="GS907" s="40"/>
    </row>
    <row r="908" spans="1:201" x14ac:dyDescent="0.2">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c r="DI908" s="40"/>
      <c r="DJ908" s="40"/>
      <c r="DK908" s="40"/>
      <c r="DL908" s="40"/>
      <c r="DM908" s="40"/>
      <c r="DN908" s="40"/>
      <c r="DO908" s="40"/>
      <c r="DP908" s="40"/>
      <c r="DQ908" s="40"/>
      <c r="DR908" s="40"/>
      <c r="DS908" s="40"/>
      <c r="DT908" s="40"/>
      <c r="DU908" s="40"/>
      <c r="DV908" s="40"/>
      <c r="DW908" s="40"/>
      <c r="DX908" s="40"/>
      <c r="DY908" s="40"/>
      <c r="DZ908" s="40"/>
      <c r="EA908" s="40"/>
      <c r="EB908" s="40"/>
      <c r="EC908" s="40"/>
      <c r="ED908" s="40"/>
      <c r="EE908" s="40"/>
      <c r="EF908" s="40"/>
      <c r="EG908" s="40"/>
      <c r="EH908" s="40"/>
      <c r="EI908" s="40"/>
      <c r="EJ908" s="40"/>
      <c r="EK908" s="40"/>
      <c r="EL908" s="40"/>
      <c r="EM908" s="40"/>
      <c r="EN908" s="40"/>
      <c r="EO908" s="40"/>
      <c r="EP908" s="40"/>
      <c r="EQ908" s="40"/>
      <c r="ER908" s="40"/>
      <c r="ES908" s="40"/>
      <c r="ET908" s="40"/>
      <c r="EU908" s="40"/>
      <c r="EV908" s="40"/>
      <c r="EW908" s="40"/>
      <c r="EX908" s="40"/>
      <c r="EY908" s="40"/>
      <c r="EZ908" s="40"/>
      <c r="FA908" s="40"/>
      <c r="FB908" s="40"/>
      <c r="FC908" s="40"/>
      <c r="FD908" s="40"/>
      <c r="FE908" s="40"/>
      <c r="FF908" s="40"/>
      <c r="FG908" s="40"/>
      <c r="FH908" s="40"/>
      <c r="FI908" s="40"/>
      <c r="FJ908" s="40"/>
      <c r="FK908" s="40"/>
      <c r="FL908" s="40"/>
      <c r="FM908" s="40"/>
      <c r="FN908" s="40"/>
      <c r="FO908" s="40"/>
      <c r="FP908" s="40"/>
      <c r="FQ908" s="40"/>
      <c r="FR908" s="40"/>
      <c r="FS908" s="40"/>
      <c r="FT908" s="40"/>
      <c r="FU908" s="40"/>
      <c r="FV908" s="40"/>
      <c r="FW908" s="40"/>
      <c r="FX908" s="40"/>
      <c r="FY908" s="40"/>
      <c r="FZ908" s="40"/>
      <c r="GA908" s="40"/>
      <c r="GB908" s="40"/>
      <c r="GC908" s="40"/>
      <c r="GD908" s="40"/>
      <c r="GE908" s="40"/>
      <c r="GF908" s="40"/>
      <c r="GG908" s="40"/>
      <c r="GH908" s="40"/>
      <c r="GI908" s="40"/>
      <c r="GJ908" s="40"/>
      <c r="GK908" s="40"/>
      <c r="GL908" s="40"/>
      <c r="GM908" s="40"/>
      <c r="GN908" s="40"/>
      <c r="GO908" s="40"/>
      <c r="GP908" s="40"/>
      <c r="GQ908" s="40"/>
      <c r="GR908" s="40"/>
      <c r="GS908" s="40"/>
    </row>
    <row r="909" spans="1:201" x14ac:dyDescent="0.2">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c r="FM909" s="40"/>
      <c r="FN909" s="40"/>
      <c r="FO909" s="40"/>
      <c r="FP909" s="40"/>
      <c r="FQ909" s="40"/>
      <c r="FR909" s="40"/>
      <c r="FS909" s="40"/>
      <c r="FT909" s="40"/>
      <c r="FU909" s="40"/>
      <c r="FV909" s="40"/>
      <c r="FW909" s="40"/>
      <c r="FX909" s="40"/>
      <c r="FY909" s="40"/>
      <c r="FZ909" s="40"/>
      <c r="GA909" s="40"/>
      <c r="GB909" s="40"/>
      <c r="GC909" s="40"/>
      <c r="GD909" s="40"/>
      <c r="GE909" s="40"/>
      <c r="GF909" s="40"/>
      <c r="GG909" s="40"/>
      <c r="GH909" s="40"/>
      <c r="GI909" s="40"/>
      <c r="GJ909" s="40"/>
      <c r="GK909" s="40"/>
      <c r="GL909" s="40"/>
      <c r="GM909" s="40"/>
      <c r="GN909" s="40"/>
      <c r="GO909" s="40"/>
      <c r="GP909" s="40"/>
      <c r="GQ909" s="40"/>
      <c r="GR909" s="40"/>
      <c r="GS909" s="40"/>
    </row>
    <row r="910" spans="1:201" x14ac:dyDescent="0.2">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c r="DI910" s="40"/>
      <c r="DJ910" s="40"/>
      <c r="DK910" s="40"/>
      <c r="DL910" s="40"/>
      <c r="DM910" s="40"/>
      <c r="DN910" s="40"/>
      <c r="DO910" s="40"/>
      <c r="DP910" s="40"/>
      <c r="DQ910" s="40"/>
      <c r="DR910" s="40"/>
      <c r="DS910" s="40"/>
      <c r="DT910" s="40"/>
      <c r="DU910" s="40"/>
      <c r="DV910" s="40"/>
      <c r="DW910" s="40"/>
      <c r="DX910" s="40"/>
      <c r="DY910" s="40"/>
      <c r="DZ910" s="40"/>
      <c r="EA910" s="40"/>
      <c r="EB910" s="40"/>
      <c r="EC910" s="40"/>
      <c r="ED910" s="40"/>
      <c r="EE910" s="40"/>
      <c r="EF910" s="40"/>
      <c r="EG910" s="40"/>
      <c r="EH910" s="40"/>
      <c r="EI910" s="40"/>
      <c r="EJ910" s="40"/>
      <c r="EK910" s="40"/>
      <c r="EL910" s="40"/>
      <c r="EM910" s="40"/>
      <c r="EN910" s="40"/>
      <c r="EO910" s="40"/>
      <c r="EP910" s="40"/>
      <c r="EQ910" s="40"/>
      <c r="ER910" s="40"/>
      <c r="ES910" s="40"/>
      <c r="ET910" s="40"/>
      <c r="EU910" s="40"/>
      <c r="EV910" s="40"/>
      <c r="EW910" s="40"/>
      <c r="EX910" s="40"/>
      <c r="EY910" s="40"/>
      <c r="EZ910" s="40"/>
      <c r="FA910" s="40"/>
      <c r="FB910" s="40"/>
      <c r="FC910" s="40"/>
      <c r="FD910" s="40"/>
      <c r="FE910" s="40"/>
      <c r="FF910" s="40"/>
      <c r="FG910" s="40"/>
      <c r="FH910" s="40"/>
      <c r="FI910" s="40"/>
      <c r="FJ910" s="40"/>
      <c r="FK910" s="40"/>
      <c r="FL910" s="40"/>
      <c r="FM910" s="40"/>
      <c r="FN910" s="40"/>
      <c r="FO910" s="40"/>
      <c r="FP910" s="40"/>
      <c r="FQ910" s="40"/>
      <c r="FR910" s="40"/>
      <c r="FS910" s="40"/>
      <c r="FT910" s="40"/>
      <c r="FU910" s="40"/>
      <c r="FV910" s="40"/>
      <c r="FW910" s="40"/>
      <c r="FX910" s="40"/>
      <c r="FY910" s="40"/>
      <c r="FZ910" s="40"/>
      <c r="GA910" s="40"/>
      <c r="GB910" s="40"/>
      <c r="GC910" s="40"/>
      <c r="GD910" s="40"/>
      <c r="GE910" s="40"/>
      <c r="GF910" s="40"/>
      <c r="GG910" s="40"/>
      <c r="GH910" s="40"/>
      <c r="GI910" s="40"/>
      <c r="GJ910" s="40"/>
      <c r="GK910" s="40"/>
      <c r="GL910" s="40"/>
      <c r="GM910" s="40"/>
      <c r="GN910" s="40"/>
      <c r="GO910" s="40"/>
      <c r="GP910" s="40"/>
      <c r="GQ910" s="40"/>
      <c r="GR910" s="40"/>
      <c r="GS910" s="40"/>
    </row>
    <row r="911" spans="1:201" x14ac:dyDescent="0.2">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c r="DI911" s="40"/>
      <c r="DJ911" s="40"/>
      <c r="DK911" s="40"/>
      <c r="DL911" s="40"/>
      <c r="DM911" s="40"/>
      <c r="DN911" s="40"/>
      <c r="DO911" s="40"/>
      <c r="DP911" s="40"/>
      <c r="DQ911" s="40"/>
      <c r="DR911" s="40"/>
      <c r="DS911" s="40"/>
      <c r="DT911" s="40"/>
      <c r="DU911" s="40"/>
      <c r="DV911" s="40"/>
      <c r="DW911" s="40"/>
      <c r="DX911" s="40"/>
      <c r="DY911" s="40"/>
      <c r="DZ911" s="40"/>
      <c r="EA911" s="40"/>
      <c r="EB911" s="40"/>
      <c r="EC911" s="40"/>
      <c r="ED911" s="40"/>
      <c r="EE911" s="40"/>
      <c r="EF911" s="40"/>
      <c r="EG911" s="40"/>
      <c r="EH911" s="40"/>
      <c r="EI911" s="40"/>
      <c r="EJ911" s="40"/>
      <c r="EK911" s="40"/>
      <c r="EL911" s="40"/>
      <c r="EM911" s="40"/>
      <c r="EN911" s="40"/>
      <c r="EO911" s="40"/>
      <c r="EP911" s="40"/>
      <c r="EQ911" s="40"/>
      <c r="ER911" s="40"/>
      <c r="ES911" s="40"/>
      <c r="ET911" s="40"/>
      <c r="EU911" s="40"/>
      <c r="EV911" s="40"/>
      <c r="EW911" s="40"/>
      <c r="EX911" s="40"/>
      <c r="EY911" s="40"/>
      <c r="EZ911" s="40"/>
      <c r="FA911" s="40"/>
      <c r="FB911" s="40"/>
      <c r="FC911" s="40"/>
      <c r="FD911" s="40"/>
      <c r="FE911" s="40"/>
      <c r="FF911" s="40"/>
      <c r="FG911" s="40"/>
      <c r="FH911" s="40"/>
      <c r="FI911" s="40"/>
      <c r="FJ911" s="40"/>
      <c r="FK911" s="40"/>
      <c r="FL911" s="40"/>
      <c r="FM911" s="40"/>
      <c r="FN911" s="40"/>
      <c r="FO911" s="40"/>
      <c r="FP911" s="40"/>
      <c r="FQ911" s="40"/>
      <c r="FR911" s="40"/>
      <c r="FS911" s="40"/>
      <c r="FT911" s="40"/>
      <c r="FU911" s="40"/>
      <c r="FV911" s="40"/>
      <c r="FW911" s="40"/>
      <c r="FX911" s="40"/>
      <c r="FY911" s="40"/>
      <c r="FZ911" s="40"/>
      <c r="GA911" s="40"/>
      <c r="GB911" s="40"/>
      <c r="GC911" s="40"/>
      <c r="GD911" s="40"/>
      <c r="GE911" s="40"/>
      <c r="GF911" s="40"/>
      <c r="GG911" s="40"/>
      <c r="GH911" s="40"/>
      <c r="GI911" s="40"/>
      <c r="GJ911" s="40"/>
      <c r="GK911" s="40"/>
      <c r="GL911" s="40"/>
      <c r="GM911" s="40"/>
      <c r="GN911" s="40"/>
      <c r="GO911" s="40"/>
      <c r="GP911" s="40"/>
      <c r="GQ911" s="40"/>
      <c r="GR911" s="40"/>
      <c r="GS911" s="40"/>
    </row>
    <row r="912" spans="1:201" x14ac:dyDescent="0.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c r="FM912" s="40"/>
      <c r="FN912" s="40"/>
      <c r="FO912" s="40"/>
      <c r="FP912" s="40"/>
      <c r="FQ912" s="40"/>
      <c r="FR912" s="40"/>
      <c r="FS912" s="40"/>
      <c r="FT912" s="40"/>
      <c r="FU912" s="40"/>
      <c r="FV912" s="40"/>
      <c r="FW912" s="40"/>
      <c r="FX912" s="40"/>
      <c r="FY912" s="40"/>
      <c r="FZ912" s="40"/>
      <c r="GA912" s="40"/>
      <c r="GB912" s="40"/>
      <c r="GC912" s="40"/>
      <c r="GD912" s="40"/>
      <c r="GE912" s="40"/>
      <c r="GF912" s="40"/>
      <c r="GG912" s="40"/>
      <c r="GH912" s="40"/>
      <c r="GI912" s="40"/>
      <c r="GJ912" s="40"/>
      <c r="GK912" s="40"/>
      <c r="GL912" s="40"/>
      <c r="GM912" s="40"/>
      <c r="GN912" s="40"/>
      <c r="GO912" s="40"/>
      <c r="GP912" s="40"/>
      <c r="GQ912" s="40"/>
      <c r="GR912" s="40"/>
      <c r="GS912" s="40"/>
    </row>
    <row r="913" spans="1:201" x14ac:dyDescent="0.2">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c r="DI913" s="40"/>
      <c r="DJ913" s="40"/>
      <c r="DK913" s="40"/>
      <c r="DL913" s="40"/>
      <c r="DM913" s="40"/>
      <c r="DN913" s="40"/>
      <c r="DO913" s="40"/>
      <c r="DP913" s="40"/>
      <c r="DQ913" s="40"/>
      <c r="DR913" s="40"/>
      <c r="DS913" s="40"/>
      <c r="DT913" s="40"/>
      <c r="DU913" s="40"/>
      <c r="DV913" s="40"/>
      <c r="DW913" s="40"/>
      <c r="DX913" s="40"/>
      <c r="DY913" s="40"/>
      <c r="DZ913" s="40"/>
      <c r="EA913" s="40"/>
      <c r="EB913" s="40"/>
      <c r="EC913" s="40"/>
      <c r="ED913" s="40"/>
      <c r="EE913" s="40"/>
      <c r="EF913" s="40"/>
      <c r="EG913" s="40"/>
      <c r="EH913" s="40"/>
      <c r="EI913" s="40"/>
      <c r="EJ913" s="40"/>
      <c r="EK913" s="40"/>
      <c r="EL913" s="40"/>
      <c r="EM913" s="40"/>
      <c r="EN913" s="40"/>
      <c r="EO913" s="40"/>
      <c r="EP913" s="40"/>
      <c r="EQ913" s="40"/>
      <c r="ER913" s="40"/>
      <c r="ES913" s="40"/>
      <c r="ET913" s="40"/>
      <c r="EU913" s="40"/>
      <c r="EV913" s="40"/>
      <c r="EW913" s="40"/>
      <c r="EX913" s="40"/>
      <c r="EY913" s="40"/>
      <c r="EZ913" s="40"/>
      <c r="FA913" s="40"/>
      <c r="FB913" s="40"/>
      <c r="FC913" s="40"/>
      <c r="FD913" s="40"/>
      <c r="FE913" s="40"/>
      <c r="FF913" s="40"/>
      <c r="FG913" s="40"/>
      <c r="FH913" s="40"/>
      <c r="FI913" s="40"/>
      <c r="FJ913" s="40"/>
      <c r="FK913" s="40"/>
      <c r="FL913" s="40"/>
      <c r="FM913" s="40"/>
      <c r="FN913" s="40"/>
      <c r="FO913" s="40"/>
      <c r="FP913" s="40"/>
      <c r="FQ913" s="40"/>
      <c r="FR913" s="40"/>
      <c r="FS913" s="40"/>
      <c r="FT913" s="40"/>
      <c r="FU913" s="40"/>
      <c r="FV913" s="40"/>
      <c r="FW913" s="40"/>
      <c r="FX913" s="40"/>
      <c r="FY913" s="40"/>
      <c r="FZ913" s="40"/>
      <c r="GA913" s="40"/>
      <c r="GB913" s="40"/>
      <c r="GC913" s="40"/>
      <c r="GD913" s="40"/>
      <c r="GE913" s="40"/>
      <c r="GF913" s="40"/>
      <c r="GG913" s="40"/>
      <c r="GH913" s="40"/>
      <c r="GI913" s="40"/>
      <c r="GJ913" s="40"/>
      <c r="GK913" s="40"/>
      <c r="GL913" s="40"/>
      <c r="GM913" s="40"/>
      <c r="GN913" s="40"/>
      <c r="GO913" s="40"/>
      <c r="GP913" s="40"/>
      <c r="GQ913" s="40"/>
      <c r="GR913" s="40"/>
      <c r="GS913" s="40"/>
    </row>
    <row r="914" spans="1:201" x14ac:dyDescent="0.2">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c r="DI914" s="40"/>
      <c r="DJ914" s="40"/>
      <c r="DK914" s="40"/>
      <c r="DL914" s="40"/>
      <c r="DM914" s="40"/>
      <c r="DN914" s="40"/>
      <c r="DO914" s="40"/>
      <c r="DP914" s="40"/>
      <c r="DQ914" s="40"/>
      <c r="DR914" s="40"/>
      <c r="DS914" s="40"/>
      <c r="DT914" s="40"/>
      <c r="DU914" s="40"/>
      <c r="DV914" s="40"/>
      <c r="DW914" s="40"/>
      <c r="DX914" s="40"/>
      <c r="DY914" s="40"/>
      <c r="DZ914" s="40"/>
      <c r="EA914" s="40"/>
      <c r="EB914" s="40"/>
      <c r="EC914" s="40"/>
      <c r="ED914" s="40"/>
      <c r="EE914" s="40"/>
      <c r="EF914" s="40"/>
      <c r="EG914" s="40"/>
      <c r="EH914" s="40"/>
      <c r="EI914" s="40"/>
      <c r="EJ914" s="40"/>
      <c r="EK914" s="40"/>
      <c r="EL914" s="40"/>
      <c r="EM914" s="40"/>
      <c r="EN914" s="40"/>
      <c r="EO914" s="40"/>
      <c r="EP914" s="40"/>
      <c r="EQ914" s="40"/>
      <c r="ER914" s="40"/>
      <c r="ES914" s="40"/>
      <c r="ET914" s="40"/>
      <c r="EU914" s="40"/>
      <c r="EV914" s="40"/>
      <c r="EW914" s="40"/>
      <c r="EX914" s="40"/>
      <c r="EY914" s="40"/>
      <c r="EZ914" s="40"/>
      <c r="FA914" s="40"/>
      <c r="FB914" s="40"/>
      <c r="FC914" s="40"/>
      <c r="FD914" s="40"/>
      <c r="FE914" s="40"/>
      <c r="FF914" s="40"/>
      <c r="FG914" s="40"/>
      <c r="FH914" s="40"/>
      <c r="FI914" s="40"/>
      <c r="FJ914" s="40"/>
      <c r="FK914" s="40"/>
      <c r="FL914" s="40"/>
      <c r="FM914" s="40"/>
      <c r="FN914" s="40"/>
      <c r="FO914" s="40"/>
      <c r="FP914" s="40"/>
      <c r="FQ914" s="40"/>
      <c r="FR914" s="40"/>
      <c r="FS914" s="40"/>
      <c r="FT914" s="40"/>
      <c r="FU914" s="40"/>
      <c r="FV914" s="40"/>
      <c r="FW914" s="40"/>
      <c r="FX914" s="40"/>
      <c r="FY914" s="40"/>
      <c r="FZ914" s="40"/>
      <c r="GA914" s="40"/>
      <c r="GB914" s="40"/>
      <c r="GC914" s="40"/>
      <c r="GD914" s="40"/>
      <c r="GE914" s="40"/>
      <c r="GF914" s="40"/>
      <c r="GG914" s="40"/>
      <c r="GH914" s="40"/>
      <c r="GI914" s="40"/>
      <c r="GJ914" s="40"/>
      <c r="GK914" s="40"/>
      <c r="GL914" s="40"/>
      <c r="GM914" s="40"/>
      <c r="GN914" s="40"/>
      <c r="GO914" s="40"/>
      <c r="GP914" s="40"/>
      <c r="GQ914" s="40"/>
      <c r="GR914" s="40"/>
      <c r="GS914" s="40"/>
    </row>
    <row r="915" spans="1:201" x14ac:dyDescent="0.2">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c r="FM915" s="40"/>
      <c r="FN915" s="40"/>
      <c r="FO915" s="40"/>
      <c r="FP915" s="40"/>
      <c r="FQ915" s="40"/>
      <c r="FR915" s="40"/>
      <c r="FS915" s="40"/>
      <c r="FT915" s="40"/>
      <c r="FU915" s="40"/>
      <c r="FV915" s="40"/>
      <c r="FW915" s="40"/>
      <c r="FX915" s="40"/>
      <c r="FY915" s="40"/>
      <c r="FZ915" s="40"/>
      <c r="GA915" s="40"/>
      <c r="GB915" s="40"/>
      <c r="GC915" s="40"/>
      <c r="GD915" s="40"/>
      <c r="GE915" s="40"/>
      <c r="GF915" s="40"/>
      <c r="GG915" s="40"/>
      <c r="GH915" s="40"/>
      <c r="GI915" s="40"/>
      <c r="GJ915" s="40"/>
      <c r="GK915" s="40"/>
      <c r="GL915" s="40"/>
      <c r="GM915" s="40"/>
      <c r="GN915" s="40"/>
      <c r="GO915" s="40"/>
      <c r="GP915" s="40"/>
      <c r="GQ915" s="40"/>
      <c r="GR915" s="40"/>
      <c r="GS915" s="40"/>
    </row>
    <row r="916" spans="1:201" x14ac:dyDescent="0.2">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c r="FM916" s="40"/>
      <c r="FN916" s="40"/>
      <c r="FO916" s="40"/>
      <c r="FP916" s="40"/>
      <c r="FQ916" s="40"/>
      <c r="FR916" s="40"/>
      <c r="FS916" s="40"/>
      <c r="FT916" s="40"/>
      <c r="FU916" s="40"/>
      <c r="FV916" s="40"/>
      <c r="FW916" s="40"/>
      <c r="FX916" s="40"/>
      <c r="FY916" s="40"/>
      <c r="FZ916" s="40"/>
      <c r="GA916" s="40"/>
      <c r="GB916" s="40"/>
      <c r="GC916" s="40"/>
      <c r="GD916" s="40"/>
      <c r="GE916" s="40"/>
      <c r="GF916" s="40"/>
      <c r="GG916" s="40"/>
      <c r="GH916" s="40"/>
      <c r="GI916" s="40"/>
      <c r="GJ916" s="40"/>
      <c r="GK916" s="40"/>
      <c r="GL916" s="40"/>
      <c r="GM916" s="40"/>
      <c r="GN916" s="40"/>
      <c r="GO916" s="40"/>
      <c r="GP916" s="40"/>
      <c r="GQ916" s="40"/>
      <c r="GR916" s="40"/>
      <c r="GS916" s="40"/>
    </row>
    <row r="917" spans="1:201" x14ac:dyDescent="0.2">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c r="FM917" s="40"/>
      <c r="FN917" s="40"/>
      <c r="FO917" s="40"/>
      <c r="FP917" s="40"/>
      <c r="FQ917" s="40"/>
      <c r="FR917" s="40"/>
      <c r="FS917" s="40"/>
      <c r="FT917" s="40"/>
      <c r="FU917" s="40"/>
      <c r="FV917" s="40"/>
      <c r="FW917" s="40"/>
      <c r="FX917" s="40"/>
      <c r="FY917" s="40"/>
      <c r="FZ917" s="40"/>
      <c r="GA917" s="40"/>
      <c r="GB917" s="40"/>
      <c r="GC917" s="40"/>
      <c r="GD917" s="40"/>
      <c r="GE917" s="40"/>
      <c r="GF917" s="40"/>
      <c r="GG917" s="40"/>
      <c r="GH917" s="40"/>
      <c r="GI917" s="40"/>
      <c r="GJ917" s="40"/>
      <c r="GK917" s="40"/>
      <c r="GL917" s="40"/>
      <c r="GM917" s="40"/>
      <c r="GN917" s="40"/>
      <c r="GO917" s="40"/>
      <c r="GP917" s="40"/>
      <c r="GQ917" s="40"/>
      <c r="GR917" s="40"/>
      <c r="GS917" s="40"/>
    </row>
    <row r="918" spans="1:201" x14ac:dyDescent="0.2">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c r="FM918" s="40"/>
      <c r="FN918" s="40"/>
      <c r="FO918" s="40"/>
      <c r="FP918" s="40"/>
      <c r="FQ918" s="40"/>
      <c r="FR918" s="40"/>
      <c r="FS918" s="40"/>
      <c r="FT918" s="40"/>
      <c r="FU918" s="40"/>
      <c r="FV918" s="40"/>
      <c r="FW918" s="40"/>
      <c r="FX918" s="40"/>
      <c r="FY918" s="40"/>
      <c r="FZ918" s="40"/>
      <c r="GA918" s="40"/>
      <c r="GB918" s="40"/>
      <c r="GC918" s="40"/>
      <c r="GD918" s="40"/>
      <c r="GE918" s="40"/>
      <c r="GF918" s="40"/>
      <c r="GG918" s="40"/>
      <c r="GH918" s="40"/>
      <c r="GI918" s="40"/>
      <c r="GJ918" s="40"/>
      <c r="GK918" s="40"/>
      <c r="GL918" s="40"/>
      <c r="GM918" s="40"/>
      <c r="GN918" s="40"/>
      <c r="GO918" s="40"/>
      <c r="GP918" s="40"/>
      <c r="GQ918" s="40"/>
      <c r="GR918" s="40"/>
      <c r="GS918" s="40"/>
    </row>
    <row r="919" spans="1:201" x14ac:dyDescent="0.2">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c r="DI919" s="40"/>
      <c r="DJ919" s="40"/>
      <c r="DK919" s="40"/>
      <c r="DL919" s="40"/>
      <c r="DM919" s="40"/>
      <c r="DN919" s="40"/>
      <c r="DO919" s="40"/>
      <c r="DP919" s="40"/>
      <c r="DQ919" s="40"/>
      <c r="DR919" s="40"/>
      <c r="DS919" s="40"/>
      <c r="DT919" s="40"/>
      <c r="DU919" s="40"/>
      <c r="DV919" s="40"/>
      <c r="DW919" s="40"/>
      <c r="DX919" s="40"/>
      <c r="DY919" s="40"/>
      <c r="DZ919" s="40"/>
      <c r="EA919" s="40"/>
      <c r="EB919" s="40"/>
      <c r="EC919" s="40"/>
      <c r="ED919" s="40"/>
      <c r="EE919" s="40"/>
      <c r="EF919" s="40"/>
      <c r="EG919" s="40"/>
      <c r="EH919" s="40"/>
      <c r="EI919" s="40"/>
      <c r="EJ919" s="40"/>
      <c r="EK919" s="40"/>
      <c r="EL919" s="40"/>
      <c r="EM919" s="40"/>
      <c r="EN919" s="40"/>
      <c r="EO919" s="40"/>
      <c r="EP919" s="40"/>
      <c r="EQ919" s="40"/>
      <c r="ER919" s="40"/>
      <c r="ES919" s="40"/>
      <c r="ET919" s="40"/>
      <c r="EU919" s="40"/>
      <c r="EV919" s="40"/>
      <c r="EW919" s="40"/>
      <c r="EX919" s="40"/>
      <c r="EY919" s="40"/>
      <c r="EZ919" s="40"/>
      <c r="FA919" s="40"/>
      <c r="FB919" s="40"/>
      <c r="FC919" s="40"/>
      <c r="FD919" s="40"/>
      <c r="FE919" s="40"/>
      <c r="FF919" s="40"/>
      <c r="FG919" s="40"/>
      <c r="FH919" s="40"/>
      <c r="FI919" s="40"/>
      <c r="FJ919" s="40"/>
      <c r="FK919" s="40"/>
      <c r="FL919" s="40"/>
      <c r="FM919" s="40"/>
      <c r="FN919" s="40"/>
      <c r="FO919" s="40"/>
      <c r="FP919" s="40"/>
      <c r="FQ919" s="40"/>
      <c r="FR919" s="40"/>
      <c r="FS919" s="40"/>
      <c r="FT919" s="40"/>
      <c r="FU919" s="40"/>
      <c r="FV919" s="40"/>
      <c r="FW919" s="40"/>
      <c r="FX919" s="40"/>
      <c r="FY919" s="40"/>
      <c r="FZ919" s="40"/>
      <c r="GA919" s="40"/>
      <c r="GB919" s="40"/>
      <c r="GC919" s="40"/>
      <c r="GD919" s="40"/>
      <c r="GE919" s="40"/>
      <c r="GF919" s="40"/>
      <c r="GG919" s="40"/>
      <c r="GH919" s="40"/>
      <c r="GI919" s="40"/>
      <c r="GJ919" s="40"/>
      <c r="GK919" s="40"/>
      <c r="GL919" s="40"/>
      <c r="GM919" s="40"/>
      <c r="GN919" s="40"/>
      <c r="GO919" s="40"/>
      <c r="GP919" s="40"/>
      <c r="GQ919" s="40"/>
      <c r="GR919" s="40"/>
      <c r="GS919" s="40"/>
    </row>
    <row r="920" spans="1:201" x14ac:dyDescent="0.2">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c r="DI920" s="40"/>
      <c r="DJ920" s="40"/>
      <c r="DK920" s="40"/>
      <c r="DL920" s="40"/>
      <c r="DM920" s="40"/>
      <c r="DN920" s="40"/>
      <c r="DO920" s="40"/>
      <c r="DP920" s="40"/>
      <c r="DQ920" s="40"/>
      <c r="DR920" s="40"/>
      <c r="DS920" s="40"/>
      <c r="DT920" s="40"/>
      <c r="DU920" s="40"/>
      <c r="DV920" s="40"/>
      <c r="DW920" s="40"/>
      <c r="DX920" s="40"/>
      <c r="DY920" s="40"/>
      <c r="DZ920" s="40"/>
      <c r="EA920" s="40"/>
      <c r="EB920" s="40"/>
      <c r="EC920" s="40"/>
      <c r="ED920" s="40"/>
      <c r="EE920" s="40"/>
      <c r="EF920" s="40"/>
      <c r="EG920" s="40"/>
      <c r="EH920" s="40"/>
      <c r="EI920" s="40"/>
      <c r="EJ920" s="40"/>
      <c r="EK920" s="40"/>
      <c r="EL920" s="40"/>
      <c r="EM920" s="40"/>
      <c r="EN920" s="40"/>
      <c r="EO920" s="40"/>
      <c r="EP920" s="40"/>
      <c r="EQ920" s="40"/>
      <c r="ER920" s="40"/>
      <c r="ES920" s="40"/>
      <c r="ET920" s="40"/>
      <c r="EU920" s="40"/>
      <c r="EV920" s="40"/>
      <c r="EW920" s="40"/>
      <c r="EX920" s="40"/>
      <c r="EY920" s="40"/>
      <c r="EZ920" s="40"/>
      <c r="FA920" s="40"/>
      <c r="FB920" s="40"/>
      <c r="FC920" s="40"/>
      <c r="FD920" s="40"/>
      <c r="FE920" s="40"/>
      <c r="FF920" s="40"/>
      <c r="FG920" s="40"/>
      <c r="FH920" s="40"/>
      <c r="FI920" s="40"/>
      <c r="FJ920" s="40"/>
      <c r="FK920" s="40"/>
      <c r="FL920" s="40"/>
      <c r="FM920" s="40"/>
      <c r="FN920" s="40"/>
      <c r="FO920" s="40"/>
      <c r="FP920" s="40"/>
      <c r="FQ920" s="40"/>
      <c r="FR920" s="40"/>
      <c r="FS920" s="40"/>
      <c r="FT920" s="40"/>
      <c r="FU920" s="40"/>
      <c r="FV920" s="40"/>
      <c r="FW920" s="40"/>
      <c r="FX920" s="40"/>
      <c r="FY920" s="40"/>
      <c r="FZ920" s="40"/>
      <c r="GA920" s="40"/>
      <c r="GB920" s="40"/>
      <c r="GC920" s="40"/>
      <c r="GD920" s="40"/>
      <c r="GE920" s="40"/>
      <c r="GF920" s="40"/>
      <c r="GG920" s="40"/>
      <c r="GH920" s="40"/>
      <c r="GI920" s="40"/>
      <c r="GJ920" s="40"/>
      <c r="GK920" s="40"/>
      <c r="GL920" s="40"/>
      <c r="GM920" s="40"/>
      <c r="GN920" s="40"/>
      <c r="GO920" s="40"/>
      <c r="GP920" s="40"/>
      <c r="GQ920" s="40"/>
      <c r="GR920" s="40"/>
      <c r="GS920" s="40"/>
    </row>
    <row r="921" spans="1:20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c r="FM921" s="40"/>
      <c r="FN921" s="40"/>
      <c r="FO921" s="40"/>
      <c r="FP921" s="40"/>
      <c r="FQ921" s="40"/>
      <c r="FR921" s="40"/>
      <c r="FS921" s="40"/>
      <c r="FT921" s="40"/>
      <c r="FU921" s="40"/>
      <c r="FV921" s="40"/>
      <c r="FW921" s="40"/>
      <c r="FX921" s="40"/>
      <c r="FY921" s="40"/>
      <c r="FZ921" s="40"/>
      <c r="GA921" s="40"/>
      <c r="GB921" s="40"/>
      <c r="GC921" s="40"/>
      <c r="GD921" s="40"/>
      <c r="GE921" s="40"/>
      <c r="GF921" s="40"/>
      <c r="GG921" s="40"/>
      <c r="GH921" s="40"/>
      <c r="GI921" s="40"/>
      <c r="GJ921" s="40"/>
      <c r="GK921" s="40"/>
      <c r="GL921" s="40"/>
      <c r="GM921" s="40"/>
      <c r="GN921" s="40"/>
      <c r="GO921" s="40"/>
      <c r="GP921" s="40"/>
      <c r="GQ921" s="40"/>
      <c r="GR921" s="40"/>
      <c r="GS921" s="40"/>
    </row>
    <row r="922" spans="1:201" x14ac:dyDescent="0.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c r="DI922" s="40"/>
      <c r="DJ922" s="40"/>
      <c r="DK922" s="40"/>
      <c r="DL922" s="40"/>
      <c r="DM922" s="40"/>
      <c r="DN922" s="40"/>
      <c r="DO922" s="40"/>
      <c r="DP922" s="40"/>
      <c r="DQ922" s="40"/>
      <c r="DR922" s="40"/>
      <c r="DS922" s="40"/>
      <c r="DT922" s="40"/>
      <c r="DU922" s="40"/>
      <c r="DV922" s="40"/>
      <c r="DW922" s="40"/>
      <c r="DX922" s="40"/>
      <c r="DY922" s="40"/>
      <c r="DZ922" s="40"/>
      <c r="EA922" s="40"/>
      <c r="EB922" s="40"/>
      <c r="EC922" s="40"/>
      <c r="ED922" s="40"/>
      <c r="EE922" s="40"/>
      <c r="EF922" s="40"/>
      <c r="EG922" s="40"/>
      <c r="EH922" s="40"/>
      <c r="EI922" s="40"/>
      <c r="EJ922" s="40"/>
      <c r="EK922" s="40"/>
      <c r="EL922" s="40"/>
      <c r="EM922" s="40"/>
      <c r="EN922" s="40"/>
      <c r="EO922" s="40"/>
      <c r="EP922" s="40"/>
      <c r="EQ922" s="40"/>
      <c r="ER922" s="40"/>
      <c r="ES922" s="40"/>
      <c r="ET922" s="40"/>
      <c r="EU922" s="40"/>
      <c r="EV922" s="40"/>
      <c r="EW922" s="40"/>
      <c r="EX922" s="40"/>
      <c r="EY922" s="40"/>
      <c r="EZ922" s="40"/>
      <c r="FA922" s="40"/>
      <c r="FB922" s="40"/>
      <c r="FC922" s="40"/>
      <c r="FD922" s="40"/>
      <c r="FE922" s="40"/>
      <c r="FF922" s="40"/>
      <c r="FG922" s="40"/>
      <c r="FH922" s="40"/>
      <c r="FI922" s="40"/>
      <c r="FJ922" s="40"/>
      <c r="FK922" s="40"/>
      <c r="FL922" s="40"/>
      <c r="FM922" s="40"/>
      <c r="FN922" s="40"/>
      <c r="FO922" s="40"/>
      <c r="FP922" s="40"/>
      <c r="FQ922" s="40"/>
      <c r="FR922" s="40"/>
      <c r="FS922" s="40"/>
      <c r="FT922" s="40"/>
      <c r="FU922" s="40"/>
      <c r="FV922" s="40"/>
      <c r="FW922" s="40"/>
      <c r="FX922" s="40"/>
      <c r="FY922" s="40"/>
      <c r="FZ922" s="40"/>
      <c r="GA922" s="40"/>
      <c r="GB922" s="40"/>
      <c r="GC922" s="40"/>
      <c r="GD922" s="40"/>
      <c r="GE922" s="40"/>
      <c r="GF922" s="40"/>
      <c r="GG922" s="40"/>
      <c r="GH922" s="40"/>
      <c r="GI922" s="40"/>
      <c r="GJ922" s="40"/>
      <c r="GK922" s="40"/>
      <c r="GL922" s="40"/>
      <c r="GM922" s="40"/>
      <c r="GN922" s="40"/>
      <c r="GO922" s="40"/>
      <c r="GP922" s="40"/>
      <c r="GQ922" s="40"/>
      <c r="GR922" s="40"/>
      <c r="GS922" s="40"/>
    </row>
    <row r="923" spans="1:201" x14ac:dyDescent="0.2">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row>
    <row r="924" spans="1:201" x14ac:dyDescent="0.2">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c r="FM924" s="40"/>
      <c r="FN924" s="40"/>
      <c r="FO924" s="40"/>
      <c r="FP924" s="40"/>
      <c r="FQ924" s="40"/>
      <c r="FR924" s="40"/>
      <c r="FS924" s="40"/>
      <c r="FT924" s="40"/>
      <c r="FU924" s="40"/>
      <c r="FV924" s="40"/>
      <c r="FW924" s="40"/>
      <c r="FX924" s="40"/>
      <c r="FY924" s="40"/>
      <c r="FZ924" s="40"/>
      <c r="GA924" s="40"/>
      <c r="GB924" s="40"/>
      <c r="GC924" s="40"/>
      <c r="GD924" s="40"/>
      <c r="GE924" s="40"/>
      <c r="GF924" s="40"/>
      <c r="GG924" s="40"/>
      <c r="GH924" s="40"/>
      <c r="GI924" s="40"/>
      <c r="GJ924" s="40"/>
      <c r="GK924" s="40"/>
      <c r="GL924" s="40"/>
      <c r="GM924" s="40"/>
      <c r="GN924" s="40"/>
      <c r="GO924" s="40"/>
      <c r="GP924" s="40"/>
      <c r="GQ924" s="40"/>
      <c r="GR924" s="40"/>
      <c r="GS924" s="40"/>
    </row>
    <row r="925" spans="1:201" x14ac:dyDescent="0.2">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c r="FM925" s="40"/>
      <c r="FN925" s="40"/>
      <c r="FO925" s="40"/>
      <c r="FP925" s="40"/>
      <c r="FQ925" s="40"/>
      <c r="FR925" s="40"/>
      <c r="FS925" s="40"/>
      <c r="FT925" s="40"/>
      <c r="FU925" s="40"/>
      <c r="FV925" s="40"/>
      <c r="FW925" s="40"/>
      <c r="FX925" s="40"/>
      <c r="FY925" s="40"/>
      <c r="FZ925" s="40"/>
      <c r="GA925" s="40"/>
      <c r="GB925" s="40"/>
      <c r="GC925" s="40"/>
      <c r="GD925" s="40"/>
      <c r="GE925" s="40"/>
      <c r="GF925" s="40"/>
      <c r="GG925" s="40"/>
      <c r="GH925" s="40"/>
      <c r="GI925" s="40"/>
      <c r="GJ925" s="40"/>
      <c r="GK925" s="40"/>
      <c r="GL925" s="40"/>
      <c r="GM925" s="40"/>
      <c r="GN925" s="40"/>
      <c r="GO925" s="40"/>
      <c r="GP925" s="40"/>
      <c r="GQ925" s="40"/>
      <c r="GR925" s="40"/>
      <c r="GS925" s="40"/>
    </row>
    <row r="926" spans="1:201" x14ac:dyDescent="0.2">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c r="FM926" s="40"/>
      <c r="FN926" s="40"/>
      <c r="FO926" s="40"/>
      <c r="FP926" s="40"/>
      <c r="FQ926" s="40"/>
      <c r="FR926" s="40"/>
      <c r="FS926" s="40"/>
      <c r="FT926" s="40"/>
      <c r="FU926" s="40"/>
      <c r="FV926" s="40"/>
      <c r="FW926" s="40"/>
      <c r="FX926" s="40"/>
      <c r="FY926" s="40"/>
      <c r="FZ926" s="40"/>
      <c r="GA926" s="40"/>
      <c r="GB926" s="40"/>
      <c r="GC926" s="40"/>
      <c r="GD926" s="40"/>
      <c r="GE926" s="40"/>
      <c r="GF926" s="40"/>
      <c r="GG926" s="40"/>
      <c r="GH926" s="40"/>
      <c r="GI926" s="40"/>
      <c r="GJ926" s="40"/>
      <c r="GK926" s="40"/>
      <c r="GL926" s="40"/>
      <c r="GM926" s="40"/>
      <c r="GN926" s="40"/>
      <c r="GO926" s="40"/>
      <c r="GP926" s="40"/>
      <c r="GQ926" s="40"/>
      <c r="GR926" s="40"/>
      <c r="GS926" s="40"/>
    </row>
    <row r="927" spans="1:201" x14ac:dyDescent="0.2">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c r="DI927" s="40"/>
      <c r="DJ927" s="40"/>
      <c r="DK927" s="40"/>
      <c r="DL927" s="40"/>
      <c r="DM927" s="40"/>
      <c r="DN927" s="40"/>
      <c r="DO927" s="40"/>
      <c r="DP927" s="40"/>
      <c r="DQ927" s="40"/>
      <c r="DR927" s="40"/>
      <c r="DS927" s="40"/>
      <c r="DT927" s="40"/>
      <c r="DU927" s="40"/>
      <c r="DV927" s="40"/>
      <c r="DW927" s="40"/>
      <c r="DX927" s="40"/>
      <c r="DY927" s="40"/>
      <c r="DZ927" s="40"/>
      <c r="EA927" s="40"/>
      <c r="EB927" s="40"/>
      <c r="EC927" s="40"/>
      <c r="ED927" s="40"/>
      <c r="EE927" s="40"/>
      <c r="EF927" s="40"/>
      <c r="EG927" s="40"/>
      <c r="EH927" s="40"/>
      <c r="EI927" s="40"/>
      <c r="EJ927" s="40"/>
      <c r="EK927" s="40"/>
      <c r="EL927" s="40"/>
      <c r="EM927" s="40"/>
      <c r="EN927" s="40"/>
      <c r="EO927" s="40"/>
      <c r="EP927" s="40"/>
      <c r="EQ927" s="40"/>
      <c r="ER927" s="40"/>
      <c r="ES927" s="40"/>
      <c r="ET927" s="40"/>
      <c r="EU927" s="40"/>
      <c r="EV927" s="40"/>
      <c r="EW927" s="40"/>
      <c r="EX927" s="40"/>
      <c r="EY927" s="40"/>
      <c r="EZ927" s="40"/>
      <c r="FA927" s="40"/>
      <c r="FB927" s="40"/>
      <c r="FC927" s="40"/>
      <c r="FD927" s="40"/>
      <c r="FE927" s="40"/>
      <c r="FF927" s="40"/>
      <c r="FG927" s="40"/>
      <c r="FH927" s="40"/>
      <c r="FI927" s="40"/>
      <c r="FJ927" s="40"/>
      <c r="FK927" s="40"/>
      <c r="FL927" s="40"/>
      <c r="FM927" s="40"/>
      <c r="FN927" s="40"/>
      <c r="FO927" s="40"/>
      <c r="FP927" s="40"/>
      <c r="FQ927" s="40"/>
      <c r="FR927" s="40"/>
      <c r="FS927" s="40"/>
      <c r="FT927" s="40"/>
      <c r="FU927" s="40"/>
      <c r="FV927" s="40"/>
      <c r="FW927" s="40"/>
      <c r="FX927" s="40"/>
      <c r="FY927" s="40"/>
      <c r="FZ927" s="40"/>
      <c r="GA927" s="40"/>
      <c r="GB927" s="40"/>
      <c r="GC927" s="40"/>
      <c r="GD927" s="40"/>
      <c r="GE927" s="40"/>
      <c r="GF927" s="40"/>
      <c r="GG927" s="40"/>
      <c r="GH927" s="40"/>
      <c r="GI927" s="40"/>
      <c r="GJ927" s="40"/>
      <c r="GK927" s="40"/>
      <c r="GL927" s="40"/>
      <c r="GM927" s="40"/>
      <c r="GN927" s="40"/>
      <c r="GO927" s="40"/>
      <c r="GP927" s="40"/>
      <c r="GQ927" s="40"/>
      <c r="GR927" s="40"/>
      <c r="GS927" s="40"/>
    </row>
    <row r="928" spans="1:201" x14ac:dyDescent="0.2">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c r="DI928" s="40"/>
      <c r="DJ928" s="40"/>
      <c r="DK928" s="40"/>
      <c r="DL928" s="40"/>
      <c r="DM928" s="40"/>
      <c r="DN928" s="40"/>
      <c r="DO928" s="40"/>
      <c r="DP928" s="40"/>
      <c r="DQ928" s="40"/>
      <c r="DR928" s="40"/>
      <c r="DS928" s="40"/>
      <c r="DT928" s="40"/>
      <c r="DU928" s="40"/>
      <c r="DV928" s="40"/>
      <c r="DW928" s="40"/>
      <c r="DX928" s="40"/>
      <c r="DY928" s="40"/>
      <c r="DZ928" s="40"/>
      <c r="EA928" s="40"/>
      <c r="EB928" s="40"/>
      <c r="EC928" s="40"/>
      <c r="ED928" s="40"/>
      <c r="EE928" s="40"/>
      <c r="EF928" s="40"/>
      <c r="EG928" s="40"/>
      <c r="EH928" s="40"/>
      <c r="EI928" s="40"/>
      <c r="EJ928" s="40"/>
      <c r="EK928" s="40"/>
      <c r="EL928" s="40"/>
      <c r="EM928" s="40"/>
      <c r="EN928" s="40"/>
      <c r="EO928" s="40"/>
      <c r="EP928" s="40"/>
      <c r="EQ928" s="40"/>
      <c r="ER928" s="40"/>
      <c r="ES928" s="40"/>
      <c r="ET928" s="40"/>
      <c r="EU928" s="40"/>
      <c r="EV928" s="40"/>
      <c r="EW928" s="40"/>
      <c r="EX928" s="40"/>
      <c r="EY928" s="40"/>
      <c r="EZ928" s="40"/>
      <c r="FA928" s="40"/>
      <c r="FB928" s="40"/>
      <c r="FC928" s="40"/>
      <c r="FD928" s="40"/>
      <c r="FE928" s="40"/>
      <c r="FF928" s="40"/>
      <c r="FG928" s="40"/>
      <c r="FH928" s="40"/>
      <c r="FI928" s="40"/>
      <c r="FJ928" s="40"/>
      <c r="FK928" s="40"/>
      <c r="FL928" s="40"/>
      <c r="FM928" s="40"/>
      <c r="FN928" s="40"/>
      <c r="FO928" s="40"/>
      <c r="FP928" s="40"/>
      <c r="FQ928" s="40"/>
      <c r="FR928" s="40"/>
      <c r="FS928" s="40"/>
      <c r="FT928" s="40"/>
      <c r="FU928" s="40"/>
      <c r="FV928" s="40"/>
      <c r="FW928" s="40"/>
      <c r="FX928" s="40"/>
      <c r="FY928" s="40"/>
      <c r="FZ928" s="40"/>
      <c r="GA928" s="40"/>
      <c r="GB928" s="40"/>
      <c r="GC928" s="40"/>
      <c r="GD928" s="40"/>
      <c r="GE928" s="40"/>
      <c r="GF928" s="40"/>
      <c r="GG928" s="40"/>
      <c r="GH928" s="40"/>
      <c r="GI928" s="40"/>
      <c r="GJ928" s="40"/>
      <c r="GK928" s="40"/>
      <c r="GL928" s="40"/>
      <c r="GM928" s="40"/>
      <c r="GN928" s="40"/>
      <c r="GO928" s="40"/>
      <c r="GP928" s="40"/>
      <c r="GQ928" s="40"/>
      <c r="GR928" s="40"/>
      <c r="GS928" s="40"/>
    </row>
    <row r="929" spans="1:201" x14ac:dyDescent="0.2">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c r="DI929" s="40"/>
      <c r="DJ929" s="40"/>
      <c r="DK929" s="40"/>
      <c r="DL929" s="40"/>
      <c r="DM929" s="40"/>
      <c r="DN929" s="40"/>
      <c r="DO929" s="40"/>
      <c r="DP929" s="40"/>
      <c r="DQ929" s="40"/>
      <c r="DR929" s="40"/>
      <c r="DS929" s="40"/>
      <c r="DT929" s="40"/>
      <c r="DU929" s="40"/>
      <c r="DV929" s="40"/>
      <c r="DW929" s="40"/>
      <c r="DX929" s="40"/>
      <c r="DY929" s="40"/>
      <c r="DZ929" s="40"/>
      <c r="EA929" s="40"/>
      <c r="EB929" s="40"/>
      <c r="EC929" s="40"/>
      <c r="ED929" s="40"/>
      <c r="EE929" s="40"/>
      <c r="EF929" s="40"/>
      <c r="EG929" s="40"/>
      <c r="EH929" s="40"/>
      <c r="EI929" s="40"/>
      <c r="EJ929" s="40"/>
      <c r="EK929" s="40"/>
      <c r="EL929" s="40"/>
      <c r="EM929" s="40"/>
      <c r="EN929" s="40"/>
      <c r="EO929" s="40"/>
      <c r="EP929" s="40"/>
      <c r="EQ929" s="40"/>
      <c r="ER929" s="40"/>
      <c r="ES929" s="40"/>
      <c r="ET929" s="40"/>
      <c r="EU929" s="40"/>
      <c r="EV929" s="40"/>
      <c r="EW929" s="40"/>
      <c r="EX929" s="40"/>
      <c r="EY929" s="40"/>
      <c r="EZ929" s="40"/>
      <c r="FA929" s="40"/>
      <c r="FB929" s="40"/>
      <c r="FC929" s="40"/>
      <c r="FD929" s="40"/>
      <c r="FE929" s="40"/>
      <c r="FF929" s="40"/>
      <c r="FG929" s="40"/>
      <c r="FH929" s="40"/>
      <c r="FI929" s="40"/>
      <c r="FJ929" s="40"/>
      <c r="FK929" s="40"/>
      <c r="FL929" s="40"/>
      <c r="FM929" s="40"/>
      <c r="FN929" s="40"/>
      <c r="FO929" s="40"/>
      <c r="FP929" s="40"/>
      <c r="FQ929" s="40"/>
      <c r="FR929" s="40"/>
      <c r="FS929" s="40"/>
      <c r="FT929" s="40"/>
      <c r="FU929" s="40"/>
      <c r="FV929" s="40"/>
      <c r="FW929" s="40"/>
      <c r="FX929" s="40"/>
      <c r="FY929" s="40"/>
      <c r="FZ929" s="40"/>
      <c r="GA929" s="40"/>
      <c r="GB929" s="40"/>
      <c r="GC929" s="40"/>
      <c r="GD929" s="40"/>
      <c r="GE929" s="40"/>
      <c r="GF929" s="40"/>
      <c r="GG929" s="40"/>
      <c r="GH929" s="40"/>
      <c r="GI929" s="40"/>
      <c r="GJ929" s="40"/>
      <c r="GK929" s="40"/>
      <c r="GL929" s="40"/>
      <c r="GM929" s="40"/>
      <c r="GN929" s="40"/>
      <c r="GO929" s="40"/>
      <c r="GP929" s="40"/>
      <c r="GQ929" s="40"/>
      <c r="GR929" s="40"/>
      <c r="GS929" s="40"/>
    </row>
    <row r="930" spans="1:201" x14ac:dyDescent="0.2">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c r="FM930" s="40"/>
      <c r="FN930" s="40"/>
      <c r="FO930" s="40"/>
      <c r="FP930" s="40"/>
      <c r="FQ930" s="40"/>
      <c r="FR930" s="40"/>
      <c r="FS930" s="40"/>
      <c r="FT930" s="40"/>
      <c r="FU930" s="40"/>
      <c r="FV930" s="40"/>
      <c r="FW930" s="40"/>
      <c r="FX930" s="40"/>
      <c r="FY930" s="40"/>
      <c r="FZ930" s="40"/>
      <c r="GA930" s="40"/>
      <c r="GB930" s="40"/>
      <c r="GC930" s="40"/>
      <c r="GD930" s="40"/>
      <c r="GE930" s="40"/>
      <c r="GF930" s="40"/>
      <c r="GG930" s="40"/>
      <c r="GH930" s="40"/>
      <c r="GI930" s="40"/>
      <c r="GJ930" s="40"/>
      <c r="GK930" s="40"/>
      <c r="GL930" s="40"/>
      <c r="GM930" s="40"/>
      <c r="GN930" s="40"/>
      <c r="GO930" s="40"/>
      <c r="GP930" s="40"/>
      <c r="GQ930" s="40"/>
      <c r="GR930" s="40"/>
      <c r="GS930" s="40"/>
    </row>
    <row r="931" spans="1:201" x14ac:dyDescent="0.2">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c r="FM931" s="40"/>
      <c r="FN931" s="40"/>
      <c r="FO931" s="40"/>
      <c r="FP931" s="40"/>
      <c r="FQ931" s="40"/>
      <c r="FR931" s="40"/>
      <c r="FS931" s="40"/>
      <c r="FT931" s="40"/>
      <c r="FU931" s="40"/>
      <c r="FV931" s="40"/>
      <c r="FW931" s="40"/>
      <c r="FX931" s="40"/>
      <c r="FY931" s="40"/>
      <c r="FZ931" s="40"/>
      <c r="GA931" s="40"/>
      <c r="GB931" s="40"/>
      <c r="GC931" s="40"/>
      <c r="GD931" s="40"/>
      <c r="GE931" s="40"/>
      <c r="GF931" s="40"/>
      <c r="GG931" s="40"/>
      <c r="GH931" s="40"/>
      <c r="GI931" s="40"/>
      <c r="GJ931" s="40"/>
      <c r="GK931" s="40"/>
      <c r="GL931" s="40"/>
      <c r="GM931" s="40"/>
      <c r="GN931" s="40"/>
      <c r="GO931" s="40"/>
      <c r="GP931" s="40"/>
      <c r="GQ931" s="40"/>
      <c r="GR931" s="40"/>
      <c r="GS931" s="40"/>
    </row>
    <row r="932" spans="1:201" x14ac:dyDescent="0.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c r="FM932" s="40"/>
      <c r="FN932" s="40"/>
      <c r="FO932" s="40"/>
      <c r="FP932" s="40"/>
      <c r="FQ932" s="40"/>
      <c r="FR932" s="40"/>
      <c r="FS932" s="40"/>
      <c r="FT932" s="40"/>
      <c r="FU932" s="40"/>
      <c r="FV932" s="40"/>
      <c r="FW932" s="40"/>
      <c r="FX932" s="40"/>
      <c r="FY932" s="40"/>
      <c r="FZ932" s="40"/>
      <c r="GA932" s="40"/>
      <c r="GB932" s="40"/>
      <c r="GC932" s="40"/>
      <c r="GD932" s="40"/>
      <c r="GE932" s="40"/>
      <c r="GF932" s="40"/>
      <c r="GG932" s="40"/>
      <c r="GH932" s="40"/>
      <c r="GI932" s="40"/>
      <c r="GJ932" s="40"/>
      <c r="GK932" s="40"/>
      <c r="GL932" s="40"/>
      <c r="GM932" s="40"/>
      <c r="GN932" s="40"/>
      <c r="GO932" s="40"/>
      <c r="GP932" s="40"/>
      <c r="GQ932" s="40"/>
      <c r="GR932" s="40"/>
      <c r="GS932" s="40"/>
    </row>
    <row r="933" spans="1:201" x14ac:dyDescent="0.2">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c r="FM933" s="40"/>
      <c r="FN933" s="40"/>
      <c r="FO933" s="40"/>
      <c r="FP933" s="40"/>
      <c r="FQ933" s="40"/>
      <c r="FR933" s="40"/>
      <c r="FS933" s="40"/>
      <c r="FT933" s="40"/>
      <c r="FU933" s="40"/>
      <c r="FV933" s="40"/>
      <c r="FW933" s="40"/>
      <c r="FX933" s="40"/>
      <c r="FY933" s="40"/>
      <c r="FZ933" s="40"/>
      <c r="GA933" s="40"/>
      <c r="GB933" s="40"/>
      <c r="GC933" s="40"/>
      <c r="GD933" s="40"/>
      <c r="GE933" s="40"/>
      <c r="GF933" s="40"/>
      <c r="GG933" s="40"/>
      <c r="GH933" s="40"/>
      <c r="GI933" s="40"/>
      <c r="GJ933" s="40"/>
      <c r="GK933" s="40"/>
      <c r="GL933" s="40"/>
      <c r="GM933" s="40"/>
      <c r="GN933" s="40"/>
      <c r="GO933" s="40"/>
      <c r="GP933" s="40"/>
      <c r="GQ933" s="40"/>
      <c r="GR933" s="40"/>
      <c r="GS933" s="40"/>
    </row>
    <row r="934" spans="1:201" x14ac:dyDescent="0.2">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c r="DI934" s="40"/>
      <c r="DJ934" s="40"/>
      <c r="DK934" s="40"/>
      <c r="DL934" s="40"/>
      <c r="DM934" s="40"/>
      <c r="DN934" s="40"/>
      <c r="DO934" s="40"/>
      <c r="DP934" s="40"/>
      <c r="DQ934" s="40"/>
      <c r="DR934" s="40"/>
      <c r="DS934" s="40"/>
      <c r="DT934" s="40"/>
      <c r="DU934" s="40"/>
      <c r="DV934" s="40"/>
      <c r="DW934" s="40"/>
      <c r="DX934" s="40"/>
      <c r="DY934" s="40"/>
      <c r="DZ934" s="40"/>
      <c r="EA934" s="40"/>
      <c r="EB934" s="40"/>
      <c r="EC934" s="40"/>
      <c r="ED934" s="40"/>
      <c r="EE934" s="40"/>
      <c r="EF934" s="40"/>
      <c r="EG934" s="40"/>
      <c r="EH934" s="40"/>
      <c r="EI934" s="40"/>
      <c r="EJ934" s="40"/>
      <c r="EK934" s="40"/>
      <c r="EL934" s="40"/>
      <c r="EM934" s="40"/>
      <c r="EN934" s="40"/>
      <c r="EO934" s="40"/>
      <c r="EP934" s="40"/>
      <c r="EQ934" s="40"/>
      <c r="ER934" s="40"/>
      <c r="ES934" s="40"/>
      <c r="ET934" s="40"/>
      <c r="EU934" s="40"/>
      <c r="EV934" s="40"/>
      <c r="EW934" s="40"/>
      <c r="EX934" s="40"/>
      <c r="EY934" s="40"/>
      <c r="EZ934" s="40"/>
      <c r="FA934" s="40"/>
      <c r="FB934" s="40"/>
      <c r="FC934" s="40"/>
      <c r="FD934" s="40"/>
      <c r="FE934" s="40"/>
      <c r="FF934" s="40"/>
      <c r="FG934" s="40"/>
      <c r="FH934" s="40"/>
      <c r="FI934" s="40"/>
      <c r="FJ934" s="40"/>
      <c r="FK934" s="40"/>
      <c r="FL934" s="40"/>
      <c r="FM934" s="40"/>
      <c r="FN934" s="40"/>
      <c r="FO934" s="40"/>
      <c r="FP934" s="40"/>
      <c r="FQ934" s="40"/>
      <c r="FR934" s="40"/>
      <c r="FS934" s="40"/>
      <c r="FT934" s="40"/>
      <c r="FU934" s="40"/>
      <c r="FV934" s="40"/>
      <c r="FW934" s="40"/>
      <c r="FX934" s="40"/>
      <c r="FY934" s="40"/>
      <c r="FZ934" s="40"/>
      <c r="GA934" s="40"/>
      <c r="GB934" s="40"/>
      <c r="GC934" s="40"/>
      <c r="GD934" s="40"/>
      <c r="GE934" s="40"/>
      <c r="GF934" s="40"/>
      <c r="GG934" s="40"/>
      <c r="GH934" s="40"/>
      <c r="GI934" s="40"/>
      <c r="GJ934" s="40"/>
      <c r="GK934" s="40"/>
      <c r="GL934" s="40"/>
      <c r="GM934" s="40"/>
      <c r="GN934" s="40"/>
      <c r="GO934" s="40"/>
      <c r="GP934" s="40"/>
      <c r="GQ934" s="40"/>
      <c r="GR934" s="40"/>
      <c r="GS934" s="40"/>
    </row>
    <row r="935" spans="1:201" x14ac:dyDescent="0.2">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c r="DI935" s="40"/>
      <c r="DJ935" s="40"/>
      <c r="DK935" s="40"/>
      <c r="DL935" s="40"/>
      <c r="DM935" s="40"/>
      <c r="DN935" s="40"/>
      <c r="DO935" s="40"/>
      <c r="DP935" s="40"/>
      <c r="DQ935" s="40"/>
      <c r="DR935" s="40"/>
      <c r="DS935" s="40"/>
      <c r="DT935" s="40"/>
      <c r="DU935" s="40"/>
      <c r="DV935" s="40"/>
      <c r="DW935" s="40"/>
      <c r="DX935" s="40"/>
      <c r="DY935" s="40"/>
      <c r="DZ935" s="40"/>
      <c r="EA935" s="40"/>
      <c r="EB935" s="40"/>
      <c r="EC935" s="40"/>
      <c r="ED935" s="40"/>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c r="FM935" s="40"/>
      <c r="FN935" s="40"/>
      <c r="FO935" s="40"/>
      <c r="FP935" s="40"/>
      <c r="FQ935" s="40"/>
      <c r="FR935" s="40"/>
      <c r="FS935" s="40"/>
      <c r="FT935" s="40"/>
      <c r="FU935" s="40"/>
      <c r="FV935" s="40"/>
      <c r="FW935" s="40"/>
      <c r="FX935" s="40"/>
      <c r="FY935" s="40"/>
      <c r="FZ935" s="40"/>
      <c r="GA935" s="40"/>
      <c r="GB935" s="40"/>
      <c r="GC935" s="40"/>
      <c r="GD935" s="40"/>
      <c r="GE935" s="40"/>
      <c r="GF935" s="40"/>
      <c r="GG935" s="40"/>
      <c r="GH935" s="40"/>
      <c r="GI935" s="40"/>
      <c r="GJ935" s="40"/>
      <c r="GK935" s="40"/>
      <c r="GL935" s="40"/>
      <c r="GM935" s="40"/>
      <c r="GN935" s="40"/>
      <c r="GO935" s="40"/>
      <c r="GP935" s="40"/>
      <c r="GQ935" s="40"/>
      <c r="GR935" s="40"/>
      <c r="GS935" s="40"/>
    </row>
    <row r="936" spans="1:201" x14ac:dyDescent="0.2">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c r="DI936" s="40"/>
      <c r="DJ936" s="40"/>
      <c r="DK936" s="40"/>
      <c r="DL936" s="40"/>
      <c r="DM936" s="40"/>
      <c r="DN936" s="40"/>
      <c r="DO936" s="40"/>
      <c r="DP936" s="40"/>
      <c r="DQ936" s="40"/>
      <c r="DR936" s="40"/>
      <c r="DS936" s="40"/>
      <c r="DT936" s="40"/>
      <c r="DU936" s="40"/>
      <c r="DV936" s="40"/>
      <c r="DW936" s="40"/>
      <c r="DX936" s="40"/>
      <c r="DY936" s="40"/>
      <c r="DZ936" s="40"/>
      <c r="EA936" s="40"/>
      <c r="EB936" s="40"/>
      <c r="EC936" s="40"/>
      <c r="ED936" s="40"/>
      <c r="EE936" s="40"/>
      <c r="EF936" s="40"/>
      <c r="EG936" s="40"/>
      <c r="EH936" s="40"/>
      <c r="EI936" s="40"/>
      <c r="EJ936" s="40"/>
      <c r="EK936" s="40"/>
      <c r="EL936" s="40"/>
      <c r="EM936" s="40"/>
      <c r="EN936" s="40"/>
      <c r="EO936" s="40"/>
      <c r="EP936" s="40"/>
      <c r="EQ936" s="40"/>
      <c r="ER936" s="40"/>
      <c r="ES936" s="40"/>
      <c r="ET936" s="40"/>
      <c r="EU936" s="40"/>
      <c r="EV936" s="40"/>
      <c r="EW936" s="40"/>
      <c r="EX936" s="40"/>
      <c r="EY936" s="40"/>
      <c r="EZ936" s="40"/>
      <c r="FA936" s="40"/>
      <c r="FB936" s="40"/>
      <c r="FC936" s="40"/>
      <c r="FD936" s="40"/>
      <c r="FE936" s="40"/>
      <c r="FF936" s="40"/>
      <c r="FG936" s="40"/>
      <c r="FH936" s="40"/>
      <c r="FI936" s="40"/>
      <c r="FJ936" s="40"/>
      <c r="FK936" s="40"/>
      <c r="FL936" s="40"/>
      <c r="FM936" s="40"/>
      <c r="FN936" s="40"/>
      <c r="FO936" s="40"/>
      <c r="FP936" s="40"/>
      <c r="FQ936" s="40"/>
      <c r="FR936" s="40"/>
      <c r="FS936" s="40"/>
      <c r="FT936" s="40"/>
      <c r="FU936" s="40"/>
      <c r="FV936" s="40"/>
      <c r="FW936" s="40"/>
      <c r="FX936" s="40"/>
      <c r="FY936" s="40"/>
      <c r="FZ936" s="40"/>
      <c r="GA936" s="40"/>
      <c r="GB936" s="40"/>
      <c r="GC936" s="40"/>
      <c r="GD936" s="40"/>
      <c r="GE936" s="40"/>
      <c r="GF936" s="40"/>
      <c r="GG936" s="40"/>
      <c r="GH936" s="40"/>
      <c r="GI936" s="40"/>
      <c r="GJ936" s="40"/>
      <c r="GK936" s="40"/>
      <c r="GL936" s="40"/>
      <c r="GM936" s="40"/>
      <c r="GN936" s="40"/>
      <c r="GO936" s="40"/>
      <c r="GP936" s="40"/>
      <c r="GQ936" s="40"/>
      <c r="GR936" s="40"/>
      <c r="GS936" s="40"/>
    </row>
    <row r="937" spans="1:201" x14ac:dyDescent="0.2">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c r="FM937" s="40"/>
      <c r="FN937" s="40"/>
      <c r="FO937" s="40"/>
      <c r="FP937" s="40"/>
      <c r="FQ937" s="40"/>
      <c r="FR937" s="40"/>
      <c r="FS937" s="40"/>
      <c r="FT937" s="40"/>
      <c r="FU937" s="40"/>
      <c r="FV937" s="40"/>
      <c r="FW937" s="40"/>
      <c r="FX937" s="40"/>
      <c r="FY937" s="40"/>
      <c r="FZ937" s="40"/>
      <c r="GA937" s="40"/>
      <c r="GB937" s="40"/>
      <c r="GC937" s="40"/>
      <c r="GD937" s="40"/>
      <c r="GE937" s="40"/>
      <c r="GF937" s="40"/>
      <c r="GG937" s="40"/>
      <c r="GH937" s="40"/>
      <c r="GI937" s="40"/>
      <c r="GJ937" s="40"/>
      <c r="GK937" s="40"/>
      <c r="GL937" s="40"/>
      <c r="GM937" s="40"/>
      <c r="GN937" s="40"/>
      <c r="GO937" s="40"/>
      <c r="GP937" s="40"/>
      <c r="GQ937" s="40"/>
      <c r="GR937" s="40"/>
      <c r="GS937" s="40"/>
    </row>
    <row r="938" spans="1:201" x14ac:dyDescent="0.2">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c r="FL938" s="40"/>
      <c r="FM938" s="40"/>
      <c r="FN938" s="40"/>
      <c r="FO938" s="40"/>
      <c r="FP938" s="40"/>
      <c r="FQ938" s="40"/>
      <c r="FR938" s="40"/>
      <c r="FS938" s="40"/>
      <c r="FT938" s="40"/>
      <c r="FU938" s="40"/>
      <c r="FV938" s="40"/>
      <c r="FW938" s="40"/>
      <c r="FX938" s="40"/>
      <c r="FY938" s="40"/>
      <c r="FZ938" s="40"/>
      <c r="GA938" s="40"/>
      <c r="GB938" s="40"/>
      <c r="GC938" s="40"/>
      <c r="GD938" s="40"/>
      <c r="GE938" s="40"/>
      <c r="GF938" s="40"/>
      <c r="GG938" s="40"/>
      <c r="GH938" s="40"/>
      <c r="GI938" s="40"/>
      <c r="GJ938" s="40"/>
      <c r="GK938" s="40"/>
      <c r="GL938" s="40"/>
      <c r="GM938" s="40"/>
      <c r="GN938" s="40"/>
      <c r="GO938" s="40"/>
      <c r="GP938" s="40"/>
      <c r="GQ938" s="40"/>
      <c r="GR938" s="40"/>
      <c r="GS938" s="40"/>
    </row>
    <row r="939" spans="1:201" x14ac:dyDescent="0.2">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c r="FL939" s="40"/>
      <c r="FM939" s="40"/>
      <c r="FN939" s="40"/>
      <c r="FO939" s="40"/>
      <c r="FP939" s="40"/>
      <c r="FQ939" s="40"/>
      <c r="FR939" s="40"/>
      <c r="FS939" s="40"/>
      <c r="FT939" s="40"/>
      <c r="FU939" s="40"/>
      <c r="FV939" s="40"/>
      <c r="FW939" s="40"/>
      <c r="FX939" s="40"/>
      <c r="FY939" s="40"/>
      <c r="FZ939" s="40"/>
      <c r="GA939" s="40"/>
      <c r="GB939" s="40"/>
      <c r="GC939" s="40"/>
      <c r="GD939" s="40"/>
      <c r="GE939" s="40"/>
      <c r="GF939" s="40"/>
      <c r="GG939" s="40"/>
      <c r="GH939" s="40"/>
      <c r="GI939" s="40"/>
      <c r="GJ939" s="40"/>
      <c r="GK939" s="40"/>
      <c r="GL939" s="40"/>
      <c r="GM939" s="40"/>
      <c r="GN939" s="40"/>
      <c r="GO939" s="40"/>
      <c r="GP939" s="40"/>
      <c r="GQ939" s="40"/>
      <c r="GR939" s="40"/>
      <c r="GS939" s="40"/>
    </row>
    <row r="940" spans="1:201" x14ac:dyDescent="0.2">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c r="DI940" s="40"/>
      <c r="DJ940" s="40"/>
      <c r="DK940" s="40"/>
      <c r="DL940" s="40"/>
      <c r="DM940" s="40"/>
      <c r="DN940" s="40"/>
      <c r="DO940" s="40"/>
      <c r="DP940" s="40"/>
      <c r="DQ940" s="40"/>
      <c r="DR940" s="40"/>
      <c r="DS940" s="40"/>
      <c r="DT940" s="40"/>
      <c r="DU940" s="40"/>
      <c r="DV940" s="40"/>
      <c r="DW940" s="40"/>
      <c r="DX940" s="40"/>
      <c r="DY940" s="40"/>
      <c r="DZ940" s="40"/>
      <c r="EA940" s="40"/>
      <c r="EB940" s="40"/>
      <c r="EC940" s="40"/>
      <c r="ED940" s="40"/>
      <c r="EE940" s="40"/>
      <c r="EF940" s="40"/>
      <c r="EG940" s="40"/>
      <c r="EH940" s="40"/>
      <c r="EI940" s="40"/>
      <c r="EJ940" s="40"/>
      <c r="EK940" s="40"/>
      <c r="EL940" s="40"/>
      <c r="EM940" s="40"/>
      <c r="EN940" s="40"/>
      <c r="EO940" s="40"/>
      <c r="EP940" s="40"/>
      <c r="EQ940" s="40"/>
      <c r="ER940" s="40"/>
      <c r="ES940" s="40"/>
      <c r="ET940" s="40"/>
      <c r="EU940" s="40"/>
      <c r="EV940" s="40"/>
      <c r="EW940" s="40"/>
      <c r="EX940" s="40"/>
      <c r="EY940" s="40"/>
      <c r="EZ940" s="40"/>
      <c r="FA940" s="40"/>
      <c r="FB940" s="40"/>
      <c r="FC940" s="40"/>
      <c r="FD940" s="40"/>
      <c r="FE940" s="40"/>
      <c r="FF940" s="40"/>
      <c r="FG940" s="40"/>
      <c r="FH940" s="40"/>
      <c r="FI940" s="40"/>
      <c r="FJ940" s="40"/>
      <c r="FK940" s="40"/>
      <c r="FL940" s="40"/>
      <c r="FM940" s="40"/>
      <c r="FN940" s="40"/>
      <c r="FO940" s="40"/>
      <c r="FP940" s="40"/>
      <c r="FQ940" s="40"/>
      <c r="FR940" s="40"/>
      <c r="FS940" s="40"/>
      <c r="FT940" s="40"/>
      <c r="FU940" s="40"/>
      <c r="FV940" s="40"/>
      <c r="FW940" s="40"/>
      <c r="FX940" s="40"/>
      <c r="FY940" s="40"/>
      <c r="FZ940" s="40"/>
      <c r="GA940" s="40"/>
      <c r="GB940" s="40"/>
      <c r="GC940" s="40"/>
      <c r="GD940" s="40"/>
      <c r="GE940" s="40"/>
      <c r="GF940" s="40"/>
      <c r="GG940" s="40"/>
      <c r="GH940" s="40"/>
      <c r="GI940" s="40"/>
      <c r="GJ940" s="40"/>
      <c r="GK940" s="40"/>
      <c r="GL940" s="40"/>
      <c r="GM940" s="40"/>
      <c r="GN940" s="40"/>
      <c r="GO940" s="40"/>
      <c r="GP940" s="40"/>
      <c r="GQ940" s="40"/>
      <c r="GR940" s="40"/>
      <c r="GS940" s="40"/>
    </row>
    <row r="941" spans="1:201" x14ac:dyDescent="0.2">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c r="DI941" s="40"/>
      <c r="DJ941" s="40"/>
      <c r="DK941" s="40"/>
      <c r="DL941" s="40"/>
      <c r="DM941" s="40"/>
      <c r="DN941" s="40"/>
      <c r="DO941" s="40"/>
      <c r="DP941" s="40"/>
      <c r="DQ941" s="40"/>
      <c r="DR941" s="40"/>
      <c r="DS941" s="40"/>
      <c r="DT941" s="40"/>
      <c r="DU941" s="40"/>
      <c r="DV941" s="40"/>
      <c r="DW941" s="40"/>
      <c r="DX941" s="40"/>
      <c r="DY941" s="40"/>
      <c r="DZ941" s="40"/>
      <c r="EA941" s="40"/>
      <c r="EB941" s="40"/>
      <c r="EC941" s="40"/>
      <c r="ED941" s="40"/>
      <c r="EE941" s="40"/>
      <c r="EF941" s="40"/>
      <c r="EG941" s="40"/>
      <c r="EH941" s="40"/>
      <c r="EI941" s="40"/>
      <c r="EJ941" s="40"/>
      <c r="EK941" s="40"/>
      <c r="EL941" s="40"/>
      <c r="EM941" s="40"/>
      <c r="EN941" s="40"/>
      <c r="EO941" s="40"/>
      <c r="EP941" s="40"/>
      <c r="EQ941" s="40"/>
      <c r="ER941" s="40"/>
      <c r="ES941" s="40"/>
      <c r="ET941" s="40"/>
      <c r="EU941" s="40"/>
      <c r="EV941" s="40"/>
      <c r="EW941" s="40"/>
      <c r="EX941" s="40"/>
      <c r="EY941" s="40"/>
      <c r="EZ941" s="40"/>
      <c r="FA941" s="40"/>
      <c r="FB941" s="40"/>
      <c r="FC941" s="40"/>
      <c r="FD941" s="40"/>
      <c r="FE941" s="40"/>
      <c r="FF941" s="40"/>
      <c r="FG941" s="40"/>
      <c r="FH941" s="40"/>
      <c r="FI941" s="40"/>
      <c r="FJ941" s="40"/>
      <c r="FK941" s="40"/>
      <c r="FL941" s="40"/>
      <c r="FM941" s="40"/>
      <c r="FN941" s="40"/>
      <c r="FO941" s="40"/>
      <c r="FP941" s="40"/>
      <c r="FQ941" s="40"/>
      <c r="FR941" s="40"/>
      <c r="FS941" s="40"/>
      <c r="FT941" s="40"/>
      <c r="FU941" s="40"/>
      <c r="FV941" s="40"/>
      <c r="FW941" s="40"/>
      <c r="FX941" s="40"/>
      <c r="FY941" s="40"/>
      <c r="FZ941" s="40"/>
      <c r="GA941" s="40"/>
      <c r="GB941" s="40"/>
      <c r="GC941" s="40"/>
      <c r="GD941" s="40"/>
      <c r="GE941" s="40"/>
      <c r="GF941" s="40"/>
      <c r="GG941" s="40"/>
      <c r="GH941" s="40"/>
      <c r="GI941" s="40"/>
      <c r="GJ941" s="40"/>
      <c r="GK941" s="40"/>
      <c r="GL941" s="40"/>
      <c r="GM941" s="40"/>
      <c r="GN941" s="40"/>
      <c r="GO941" s="40"/>
      <c r="GP941" s="40"/>
      <c r="GQ941" s="40"/>
      <c r="GR941" s="40"/>
      <c r="GS941" s="40"/>
    </row>
    <row r="942" spans="1:201" x14ac:dyDescent="0.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c r="DI942" s="40"/>
      <c r="DJ942" s="40"/>
      <c r="DK942" s="40"/>
      <c r="DL942" s="40"/>
      <c r="DM942" s="40"/>
      <c r="DN942" s="40"/>
      <c r="DO942" s="40"/>
      <c r="DP942" s="40"/>
      <c r="DQ942" s="40"/>
      <c r="DR942" s="40"/>
      <c r="DS942" s="40"/>
      <c r="DT942" s="40"/>
      <c r="DU942" s="40"/>
      <c r="DV942" s="40"/>
      <c r="DW942" s="40"/>
      <c r="DX942" s="40"/>
      <c r="DY942" s="40"/>
      <c r="DZ942" s="40"/>
      <c r="EA942" s="40"/>
      <c r="EB942" s="40"/>
      <c r="EC942" s="40"/>
      <c r="ED942" s="40"/>
      <c r="EE942" s="40"/>
      <c r="EF942" s="40"/>
      <c r="EG942" s="40"/>
      <c r="EH942" s="40"/>
      <c r="EI942" s="40"/>
      <c r="EJ942" s="40"/>
      <c r="EK942" s="40"/>
      <c r="EL942" s="40"/>
      <c r="EM942" s="40"/>
      <c r="EN942" s="40"/>
      <c r="EO942" s="40"/>
      <c r="EP942" s="40"/>
      <c r="EQ942" s="40"/>
      <c r="ER942" s="40"/>
      <c r="ES942" s="40"/>
      <c r="ET942" s="40"/>
      <c r="EU942" s="40"/>
      <c r="EV942" s="40"/>
      <c r="EW942" s="40"/>
      <c r="EX942" s="40"/>
      <c r="EY942" s="40"/>
      <c r="EZ942" s="40"/>
      <c r="FA942" s="40"/>
      <c r="FB942" s="40"/>
      <c r="FC942" s="40"/>
      <c r="FD942" s="40"/>
      <c r="FE942" s="40"/>
      <c r="FF942" s="40"/>
      <c r="FG942" s="40"/>
      <c r="FH942" s="40"/>
      <c r="FI942" s="40"/>
      <c r="FJ942" s="40"/>
      <c r="FK942" s="40"/>
      <c r="FL942" s="40"/>
      <c r="FM942" s="40"/>
      <c r="FN942" s="40"/>
      <c r="FO942" s="40"/>
      <c r="FP942" s="40"/>
      <c r="FQ942" s="40"/>
      <c r="FR942" s="40"/>
      <c r="FS942" s="40"/>
      <c r="FT942" s="40"/>
      <c r="FU942" s="40"/>
      <c r="FV942" s="40"/>
      <c r="FW942" s="40"/>
      <c r="FX942" s="40"/>
      <c r="FY942" s="40"/>
      <c r="FZ942" s="40"/>
      <c r="GA942" s="40"/>
      <c r="GB942" s="40"/>
      <c r="GC942" s="40"/>
      <c r="GD942" s="40"/>
      <c r="GE942" s="40"/>
      <c r="GF942" s="40"/>
      <c r="GG942" s="40"/>
      <c r="GH942" s="40"/>
      <c r="GI942" s="40"/>
      <c r="GJ942" s="40"/>
      <c r="GK942" s="40"/>
      <c r="GL942" s="40"/>
      <c r="GM942" s="40"/>
      <c r="GN942" s="40"/>
      <c r="GO942" s="40"/>
      <c r="GP942" s="40"/>
      <c r="GQ942" s="40"/>
      <c r="GR942" s="40"/>
      <c r="GS942" s="40"/>
    </row>
    <row r="943" spans="1:201" x14ac:dyDescent="0.2">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c r="DI943" s="40"/>
      <c r="DJ943" s="40"/>
      <c r="DK943" s="40"/>
      <c r="DL943" s="40"/>
      <c r="DM943" s="40"/>
      <c r="DN943" s="40"/>
      <c r="DO943" s="40"/>
      <c r="DP943" s="40"/>
      <c r="DQ943" s="40"/>
      <c r="DR943" s="40"/>
      <c r="DS943" s="40"/>
      <c r="DT943" s="40"/>
      <c r="DU943" s="40"/>
      <c r="DV943" s="40"/>
      <c r="DW943" s="40"/>
      <c r="DX943" s="40"/>
      <c r="DY943" s="40"/>
      <c r="DZ943" s="40"/>
      <c r="EA943" s="40"/>
      <c r="EB943" s="40"/>
      <c r="EC943" s="40"/>
      <c r="ED943" s="40"/>
      <c r="EE943" s="40"/>
      <c r="EF943" s="40"/>
      <c r="EG943" s="40"/>
      <c r="EH943" s="40"/>
      <c r="EI943" s="40"/>
      <c r="EJ943" s="40"/>
      <c r="EK943" s="40"/>
      <c r="EL943" s="40"/>
      <c r="EM943" s="40"/>
      <c r="EN943" s="40"/>
      <c r="EO943" s="40"/>
      <c r="EP943" s="40"/>
      <c r="EQ943" s="40"/>
      <c r="ER943" s="40"/>
      <c r="ES943" s="40"/>
      <c r="ET943" s="40"/>
      <c r="EU943" s="40"/>
      <c r="EV943" s="40"/>
      <c r="EW943" s="40"/>
      <c r="EX943" s="40"/>
      <c r="EY943" s="40"/>
      <c r="EZ943" s="40"/>
      <c r="FA943" s="40"/>
      <c r="FB943" s="40"/>
      <c r="FC943" s="40"/>
      <c r="FD943" s="40"/>
      <c r="FE943" s="40"/>
      <c r="FF943" s="40"/>
      <c r="FG943" s="40"/>
      <c r="FH943" s="40"/>
      <c r="FI943" s="40"/>
      <c r="FJ943" s="40"/>
      <c r="FK943" s="40"/>
      <c r="FL943" s="40"/>
      <c r="FM943" s="40"/>
      <c r="FN943" s="40"/>
      <c r="FO943" s="40"/>
      <c r="FP943" s="40"/>
      <c r="FQ943" s="40"/>
      <c r="FR943" s="40"/>
      <c r="FS943" s="40"/>
      <c r="FT943" s="40"/>
      <c r="FU943" s="40"/>
      <c r="FV943" s="40"/>
      <c r="FW943" s="40"/>
      <c r="FX943" s="40"/>
      <c r="FY943" s="40"/>
      <c r="FZ943" s="40"/>
      <c r="GA943" s="40"/>
      <c r="GB943" s="40"/>
      <c r="GC943" s="40"/>
      <c r="GD943" s="40"/>
      <c r="GE943" s="40"/>
      <c r="GF943" s="40"/>
      <c r="GG943" s="40"/>
      <c r="GH943" s="40"/>
      <c r="GI943" s="40"/>
      <c r="GJ943" s="40"/>
      <c r="GK943" s="40"/>
      <c r="GL943" s="40"/>
      <c r="GM943" s="40"/>
      <c r="GN943" s="40"/>
      <c r="GO943" s="40"/>
      <c r="GP943" s="40"/>
      <c r="GQ943" s="40"/>
      <c r="GR943" s="40"/>
      <c r="GS943" s="40"/>
    </row>
    <row r="944" spans="1:201" x14ac:dyDescent="0.2">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c r="DI944" s="40"/>
      <c r="DJ944" s="40"/>
      <c r="DK944" s="40"/>
      <c r="DL944" s="40"/>
      <c r="DM944" s="40"/>
      <c r="DN944" s="40"/>
      <c r="DO944" s="40"/>
      <c r="DP944" s="40"/>
      <c r="DQ944" s="40"/>
      <c r="DR944" s="40"/>
      <c r="DS944" s="40"/>
      <c r="DT944" s="40"/>
      <c r="DU944" s="40"/>
      <c r="DV944" s="40"/>
      <c r="DW944" s="40"/>
      <c r="DX944" s="40"/>
      <c r="DY944" s="40"/>
      <c r="DZ944" s="40"/>
      <c r="EA944" s="40"/>
      <c r="EB944" s="40"/>
      <c r="EC944" s="40"/>
      <c r="ED944" s="40"/>
      <c r="EE944" s="40"/>
      <c r="EF944" s="40"/>
      <c r="EG944" s="40"/>
      <c r="EH944" s="40"/>
      <c r="EI944" s="40"/>
      <c r="EJ944" s="40"/>
      <c r="EK944" s="40"/>
      <c r="EL944" s="40"/>
      <c r="EM944" s="40"/>
      <c r="EN944" s="40"/>
      <c r="EO944" s="40"/>
      <c r="EP944" s="40"/>
      <c r="EQ944" s="40"/>
      <c r="ER944" s="40"/>
      <c r="ES944" s="40"/>
      <c r="ET944" s="40"/>
      <c r="EU944" s="40"/>
      <c r="EV944" s="40"/>
      <c r="EW944" s="40"/>
      <c r="EX944" s="40"/>
      <c r="EY944" s="40"/>
      <c r="EZ944" s="40"/>
      <c r="FA944" s="40"/>
      <c r="FB944" s="40"/>
      <c r="FC944" s="40"/>
      <c r="FD944" s="40"/>
      <c r="FE944" s="40"/>
      <c r="FF944" s="40"/>
      <c r="FG944" s="40"/>
      <c r="FH944" s="40"/>
      <c r="FI944" s="40"/>
      <c r="FJ944" s="40"/>
      <c r="FK944" s="40"/>
      <c r="FL944" s="40"/>
      <c r="FM944" s="40"/>
      <c r="FN944" s="40"/>
      <c r="FO944" s="40"/>
      <c r="FP944" s="40"/>
      <c r="FQ944" s="40"/>
      <c r="FR944" s="40"/>
      <c r="FS944" s="40"/>
      <c r="FT944" s="40"/>
      <c r="FU944" s="40"/>
      <c r="FV944" s="40"/>
      <c r="FW944" s="40"/>
      <c r="FX944" s="40"/>
      <c r="FY944" s="40"/>
      <c r="FZ944" s="40"/>
      <c r="GA944" s="40"/>
      <c r="GB944" s="40"/>
      <c r="GC944" s="40"/>
      <c r="GD944" s="40"/>
      <c r="GE944" s="40"/>
      <c r="GF944" s="40"/>
      <c r="GG944" s="40"/>
      <c r="GH944" s="40"/>
      <c r="GI944" s="40"/>
      <c r="GJ944" s="40"/>
      <c r="GK944" s="40"/>
      <c r="GL944" s="40"/>
      <c r="GM944" s="40"/>
      <c r="GN944" s="40"/>
      <c r="GO944" s="40"/>
      <c r="GP944" s="40"/>
      <c r="GQ944" s="40"/>
      <c r="GR944" s="40"/>
      <c r="GS944" s="40"/>
    </row>
    <row r="945" spans="1:201" x14ac:dyDescent="0.2">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c r="DI945" s="40"/>
      <c r="DJ945" s="40"/>
      <c r="DK945" s="40"/>
      <c r="DL945" s="40"/>
      <c r="DM945" s="40"/>
      <c r="DN945" s="40"/>
      <c r="DO945" s="40"/>
      <c r="DP945" s="40"/>
      <c r="DQ945" s="40"/>
      <c r="DR945" s="40"/>
      <c r="DS945" s="40"/>
      <c r="DT945" s="40"/>
      <c r="DU945" s="40"/>
      <c r="DV945" s="40"/>
      <c r="DW945" s="40"/>
      <c r="DX945" s="40"/>
      <c r="DY945" s="40"/>
      <c r="DZ945" s="40"/>
      <c r="EA945" s="40"/>
      <c r="EB945" s="40"/>
      <c r="EC945" s="40"/>
      <c r="ED945" s="40"/>
      <c r="EE945" s="40"/>
      <c r="EF945" s="40"/>
      <c r="EG945" s="40"/>
      <c r="EH945" s="40"/>
      <c r="EI945" s="40"/>
      <c r="EJ945" s="40"/>
      <c r="EK945" s="40"/>
      <c r="EL945" s="40"/>
      <c r="EM945" s="40"/>
      <c r="EN945" s="40"/>
      <c r="EO945" s="40"/>
      <c r="EP945" s="40"/>
      <c r="EQ945" s="40"/>
      <c r="ER945" s="40"/>
      <c r="ES945" s="40"/>
      <c r="ET945" s="40"/>
      <c r="EU945" s="40"/>
      <c r="EV945" s="40"/>
      <c r="EW945" s="40"/>
      <c r="EX945" s="40"/>
      <c r="EY945" s="40"/>
      <c r="EZ945" s="40"/>
      <c r="FA945" s="40"/>
      <c r="FB945" s="40"/>
      <c r="FC945" s="40"/>
      <c r="FD945" s="40"/>
      <c r="FE945" s="40"/>
      <c r="FF945" s="40"/>
      <c r="FG945" s="40"/>
      <c r="FH945" s="40"/>
      <c r="FI945" s="40"/>
      <c r="FJ945" s="40"/>
      <c r="FK945" s="40"/>
      <c r="FL945" s="40"/>
      <c r="FM945" s="40"/>
      <c r="FN945" s="40"/>
      <c r="FO945" s="40"/>
      <c r="FP945" s="40"/>
      <c r="FQ945" s="40"/>
      <c r="FR945" s="40"/>
      <c r="FS945" s="40"/>
      <c r="FT945" s="40"/>
      <c r="FU945" s="40"/>
      <c r="FV945" s="40"/>
      <c r="FW945" s="40"/>
      <c r="FX945" s="40"/>
      <c r="FY945" s="40"/>
      <c r="FZ945" s="40"/>
      <c r="GA945" s="40"/>
      <c r="GB945" s="40"/>
      <c r="GC945" s="40"/>
      <c r="GD945" s="40"/>
      <c r="GE945" s="40"/>
      <c r="GF945" s="40"/>
      <c r="GG945" s="40"/>
      <c r="GH945" s="40"/>
      <c r="GI945" s="40"/>
      <c r="GJ945" s="40"/>
      <c r="GK945" s="40"/>
      <c r="GL945" s="40"/>
      <c r="GM945" s="40"/>
      <c r="GN945" s="40"/>
      <c r="GO945" s="40"/>
      <c r="GP945" s="40"/>
      <c r="GQ945" s="40"/>
      <c r="GR945" s="40"/>
      <c r="GS945" s="40"/>
    </row>
    <row r="946" spans="1:201" x14ac:dyDescent="0.2">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c r="DI946" s="40"/>
      <c r="DJ946" s="40"/>
      <c r="DK946" s="40"/>
      <c r="DL946" s="40"/>
      <c r="DM946" s="40"/>
      <c r="DN946" s="40"/>
      <c r="DO946" s="40"/>
      <c r="DP946" s="40"/>
      <c r="DQ946" s="40"/>
      <c r="DR946" s="40"/>
      <c r="DS946" s="40"/>
      <c r="DT946" s="40"/>
      <c r="DU946" s="40"/>
      <c r="DV946" s="40"/>
      <c r="DW946" s="40"/>
      <c r="DX946" s="40"/>
      <c r="DY946" s="40"/>
      <c r="DZ946" s="40"/>
      <c r="EA946" s="40"/>
      <c r="EB946" s="40"/>
      <c r="EC946" s="40"/>
      <c r="ED946" s="40"/>
      <c r="EE946" s="40"/>
      <c r="EF946" s="40"/>
      <c r="EG946" s="40"/>
      <c r="EH946" s="40"/>
      <c r="EI946" s="40"/>
      <c r="EJ946" s="40"/>
      <c r="EK946" s="40"/>
      <c r="EL946" s="40"/>
      <c r="EM946" s="40"/>
      <c r="EN946" s="40"/>
      <c r="EO946" s="40"/>
      <c r="EP946" s="40"/>
      <c r="EQ946" s="40"/>
      <c r="ER946" s="40"/>
      <c r="ES946" s="40"/>
      <c r="ET946" s="40"/>
      <c r="EU946" s="40"/>
      <c r="EV946" s="40"/>
      <c r="EW946" s="40"/>
      <c r="EX946" s="40"/>
      <c r="EY946" s="40"/>
      <c r="EZ946" s="40"/>
      <c r="FA946" s="40"/>
      <c r="FB946" s="40"/>
      <c r="FC946" s="40"/>
      <c r="FD946" s="40"/>
      <c r="FE946" s="40"/>
      <c r="FF946" s="40"/>
      <c r="FG946" s="40"/>
      <c r="FH946" s="40"/>
      <c r="FI946" s="40"/>
      <c r="FJ946" s="40"/>
      <c r="FK946" s="40"/>
      <c r="FL946" s="40"/>
      <c r="FM946" s="40"/>
      <c r="FN946" s="40"/>
      <c r="FO946" s="40"/>
      <c r="FP946" s="40"/>
      <c r="FQ946" s="40"/>
      <c r="FR946" s="40"/>
      <c r="FS946" s="40"/>
      <c r="FT946" s="40"/>
      <c r="FU946" s="40"/>
      <c r="FV946" s="40"/>
      <c r="FW946" s="40"/>
      <c r="FX946" s="40"/>
      <c r="FY946" s="40"/>
      <c r="FZ946" s="40"/>
      <c r="GA946" s="40"/>
      <c r="GB946" s="40"/>
      <c r="GC946" s="40"/>
      <c r="GD946" s="40"/>
      <c r="GE946" s="40"/>
      <c r="GF946" s="40"/>
      <c r="GG946" s="40"/>
      <c r="GH946" s="40"/>
      <c r="GI946" s="40"/>
      <c r="GJ946" s="40"/>
      <c r="GK946" s="40"/>
      <c r="GL946" s="40"/>
      <c r="GM946" s="40"/>
      <c r="GN946" s="40"/>
      <c r="GO946" s="40"/>
      <c r="GP946" s="40"/>
      <c r="GQ946" s="40"/>
      <c r="GR946" s="40"/>
      <c r="GS946" s="40"/>
    </row>
    <row r="947" spans="1:201" x14ac:dyDescent="0.2">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c r="DI947" s="40"/>
      <c r="DJ947" s="40"/>
      <c r="DK947" s="40"/>
      <c r="DL947" s="40"/>
      <c r="DM947" s="40"/>
      <c r="DN947" s="40"/>
      <c r="DO947" s="40"/>
      <c r="DP947" s="40"/>
      <c r="DQ947" s="40"/>
      <c r="DR947" s="40"/>
      <c r="DS947" s="40"/>
      <c r="DT947" s="40"/>
      <c r="DU947" s="40"/>
      <c r="DV947" s="40"/>
      <c r="DW947" s="40"/>
      <c r="DX947" s="40"/>
      <c r="DY947" s="40"/>
      <c r="DZ947" s="40"/>
      <c r="EA947" s="40"/>
      <c r="EB947" s="40"/>
      <c r="EC947" s="40"/>
      <c r="ED947" s="40"/>
      <c r="EE947" s="40"/>
      <c r="EF947" s="40"/>
      <c r="EG947" s="40"/>
      <c r="EH947" s="40"/>
      <c r="EI947" s="40"/>
      <c r="EJ947" s="40"/>
      <c r="EK947" s="40"/>
      <c r="EL947" s="40"/>
      <c r="EM947" s="40"/>
      <c r="EN947" s="40"/>
      <c r="EO947" s="40"/>
      <c r="EP947" s="40"/>
      <c r="EQ947" s="40"/>
      <c r="ER947" s="40"/>
      <c r="ES947" s="40"/>
      <c r="ET947" s="40"/>
      <c r="EU947" s="40"/>
      <c r="EV947" s="40"/>
      <c r="EW947" s="40"/>
      <c r="EX947" s="40"/>
      <c r="EY947" s="40"/>
      <c r="EZ947" s="40"/>
      <c r="FA947" s="40"/>
      <c r="FB947" s="40"/>
      <c r="FC947" s="40"/>
      <c r="FD947" s="40"/>
      <c r="FE947" s="40"/>
      <c r="FF947" s="40"/>
      <c r="FG947" s="40"/>
      <c r="FH947" s="40"/>
      <c r="FI947" s="40"/>
      <c r="FJ947" s="40"/>
      <c r="FK947" s="40"/>
      <c r="FL947" s="40"/>
      <c r="FM947" s="40"/>
      <c r="FN947" s="40"/>
      <c r="FO947" s="40"/>
      <c r="FP947" s="40"/>
      <c r="FQ947" s="40"/>
      <c r="FR947" s="40"/>
      <c r="FS947" s="40"/>
      <c r="FT947" s="40"/>
      <c r="FU947" s="40"/>
      <c r="FV947" s="40"/>
      <c r="FW947" s="40"/>
      <c r="FX947" s="40"/>
      <c r="FY947" s="40"/>
      <c r="FZ947" s="40"/>
      <c r="GA947" s="40"/>
      <c r="GB947" s="40"/>
      <c r="GC947" s="40"/>
      <c r="GD947" s="40"/>
      <c r="GE947" s="40"/>
      <c r="GF947" s="40"/>
      <c r="GG947" s="40"/>
      <c r="GH947" s="40"/>
      <c r="GI947" s="40"/>
      <c r="GJ947" s="40"/>
      <c r="GK947" s="40"/>
      <c r="GL947" s="40"/>
      <c r="GM947" s="40"/>
      <c r="GN947" s="40"/>
      <c r="GO947" s="40"/>
      <c r="GP947" s="40"/>
      <c r="GQ947" s="40"/>
      <c r="GR947" s="40"/>
      <c r="GS947" s="40"/>
    </row>
    <row r="948" spans="1:201" x14ac:dyDescent="0.2">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c r="DI948" s="40"/>
      <c r="DJ948" s="40"/>
      <c r="DK948" s="40"/>
      <c r="DL948" s="40"/>
      <c r="DM948" s="40"/>
      <c r="DN948" s="40"/>
      <c r="DO948" s="40"/>
      <c r="DP948" s="40"/>
      <c r="DQ948" s="40"/>
      <c r="DR948" s="40"/>
      <c r="DS948" s="40"/>
      <c r="DT948" s="40"/>
      <c r="DU948" s="40"/>
      <c r="DV948" s="40"/>
      <c r="DW948" s="40"/>
      <c r="DX948" s="40"/>
      <c r="DY948" s="40"/>
      <c r="DZ948" s="40"/>
      <c r="EA948" s="40"/>
      <c r="EB948" s="40"/>
      <c r="EC948" s="40"/>
      <c r="ED948" s="40"/>
      <c r="EE948" s="40"/>
      <c r="EF948" s="40"/>
      <c r="EG948" s="40"/>
      <c r="EH948" s="40"/>
      <c r="EI948" s="40"/>
      <c r="EJ948" s="40"/>
      <c r="EK948" s="40"/>
      <c r="EL948" s="40"/>
      <c r="EM948" s="40"/>
      <c r="EN948" s="40"/>
      <c r="EO948" s="40"/>
      <c r="EP948" s="40"/>
      <c r="EQ948" s="40"/>
      <c r="ER948" s="40"/>
      <c r="ES948" s="40"/>
      <c r="ET948" s="40"/>
      <c r="EU948" s="40"/>
      <c r="EV948" s="40"/>
      <c r="EW948" s="40"/>
      <c r="EX948" s="40"/>
      <c r="EY948" s="40"/>
      <c r="EZ948" s="40"/>
      <c r="FA948" s="40"/>
      <c r="FB948" s="40"/>
      <c r="FC948" s="40"/>
      <c r="FD948" s="40"/>
      <c r="FE948" s="40"/>
      <c r="FF948" s="40"/>
      <c r="FG948" s="40"/>
      <c r="FH948" s="40"/>
      <c r="FI948" s="40"/>
      <c r="FJ948" s="40"/>
      <c r="FK948" s="40"/>
      <c r="FL948" s="40"/>
      <c r="FM948" s="40"/>
      <c r="FN948" s="40"/>
      <c r="FO948" s="40"/>
      <c r="FP948" s="40"/>
      <c r="FQ948" s="40"/>
      <c r="FR948" s="40"/>
      <c r="FS948" s="40"/>
      <c r="FT948" s="40"/>
      <c r="FU948" s="40"/>
      <c r="FV948" s="40"/>
      <c r="FW948" s="40"/>
      <c r="FX948" s="40"/>
      <c r="FY948" s="40"/>
      <c r="FZ948" s="40"/>
      <c r="GA948" s="40"/>
      <c r="GB948" s="40"/>
      <c r="GC948" s="40"/>
      <c r="GD948" s="40"/>
      <c r="GE948" s="40"/>
      <c r="GF948" s="40"/>
      <c r="GG948" s="40"/>
      <c r="GH948" s="40"/>
      <c r="GI948" s="40"/>
      <c r="GJ948" s="40"/>
      <c r="GK948" s="40"/>
      <c r="GL948" s="40"/>
      <c r="GM948" s="40"/>
      <c r="GN948" s="40"/>
      <c r="GO948" s="40"/>
      <c r="GP948" s="40"/>
      <c r="GQ948" s="40"/>
      <c r="GR948" s="40"/>
      <c r="GS948" s="40"/>
    </row>
    <row r="949" spans="1:201" x14ac:dyDescent="0.2">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c r="DI949" s="40"/>
      <c r="DJ949" s="40"/>
      <c r="DK949" s="40"/>
      <c r="DL949" s="40"/>
      <c r="DM949" s="40"/>
      <c r="DN949" s="40"/>
      <c r="DO949" s="40"/>
      <c r="DP949" s="40"/>
      <c r="DQ949" s="40"/>
      <c r="DR949" s="40"/>
      <c r="DS949" s="40"/>
      <c r="DT949" s="40"/>
      <c r="DU949" s="40"/>
      <c r="DV949" s="40"/>
      <c r="DW949" s="40"/>
      <c r="DX949" s="40"/>
      <c r="DY949" s="40"/>
      <c r="DZ949" s="40"/>
      <c r="EA949" s="40"/>
      <c r="EB949" s="40"/>
      <c r="EC949" s="40"/>
      <c r="ED949" s="40"/>
      <c r="EE949" s="40"/>
      <c r="EF949" s="40"/>
      <c r="EG949" s="40"/>
      <c r="EH949" s="40"/>
      <c r="EI949" s="40"/>
      <c r="EJ949" s="40"/>
      <c r="EK949" s="40"/>
      <c r="EL949" s="40"/>
      <c r="EM949" s="40"/>
      <c r="EN949" s="40"/>
      <c r="EO949" s="40"/>
      <c r="EP949" s="40"/>
      <c r="EQ949" s="40"/>
      <c r="ER949" s="40"/>
      <c r="ES949" s="40"/>
      <c r="ET949" s="40"/>
      <c r="EU949" s="40"/>
      <c r="EV949" s="40"/>
      <c r="EW949" s="40"/>
      <c r="EX949" s="40"/>
      <c r="EY949" s="40"/>
      <c r="EZ949" s="40"/>
      <c r="FA949" s="40"/>
      <c r="FB949" s="40"/>
      <c r="FC949" s="40"/>
      <c r="FD949" s="40"/>
      <c r="FE949" s="40"/>
      <c r="FF949" s="40"/>
      <c r="FG949" s="40"/>
      <c r="FH949" s="40"/>
      <c r="FI949" s="40"/>
      <c r="FJ949" s="40"/>
      <c r="FK949" s="40"/>
      <c r="FL949" s="40"/>
      <c r="FM949" s="40"/>
      <c r="FN949" s="40"/>
      <c r="FO949" s="40"/>
      <c r="FP949" s="40"/>
      <c r="FQ949" s="40"/>
      <c r="FR949" s="40"/>
      <c r="FS949" s="40"/>
      <c r="FT949" s="40"/>
      <c r="FU949" s="40"/>
      <c r="FV949" s="40"/>
      <c r="FW949" s="40"/>
      <c r="FX949" s="40"/>
      <c r="FY949" s="40"/>
      <c r="FZ949" s="40"/>
      <c r="GA949" s="40"/>
      <c r="GB949" s="40"/>
      <c r="GC949" s="40"/>
      <c r="GD949" s="40"/>
      <c r="GE949" s="40"/>
      <c r="GF949" s="40"/>
      <c r="GG949" s="40"/>
      <c r="GH949" s="40"/>
      <c r="GI949" s="40"/>
      <c r="GJ949" s="40"/>
      <c r="GK949" s="40"/>
      <c r="GL949" s="40"/>
      <c r="GM949" s="40"/>
      <c r="GN949" s="40"/>
      <c r="GO949" s="40"/>
      <c r="GP949" s="40"/>
      <c r="GQ949" s="40"/>
      <c r="GR949" s="40"/>
      <c r="GS949" s="40"/>
    </row>
    <row r="950" spans="1:201" x14ac:dyDescent="0.2">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c r="DI950" s="40"/>
      <c r="DJ950" s="40"/>
      <c r="DK950" s="40"/>
      <c r="DL950" s="40"/>
      <c r="DM950" s="40"/>
      <c r="DN950" s="40"/>
      <c r="DO950" s="40"/>
      <c r="DP950" s="40"/>
      <c r="DQ950" s="40"/>
      <c r="DR950" s="40"/>
      <c r="DS950" s="40"/>
      <c r="DT950" s="40"/>
      <c r="DU950" s="40"/>
      <c r="DV950" s="40"/>
      <c r="DW950" s="40"/>
      <c r="DX950" s="40"/>
      <c r="DY950" s="40"/>
      <c r="DZ950" s="40"/>
      <c r="EA950" s="40"/>
      <c r="EB950" s="40"/>
      <c r="EC950" s="40"/>
      <c r="ED950" s="40"/>
      <c r="EE950" s="40"/>
      <c r="EF950" s="40"/>
      <c r="EG950" s="40"/>
      <c r="EH950" s="40"/>
      <c r="EI950" s="40"/>
      <c r="EJ950" s="40"/>
      <c r="EK950" s="40"/>
      <c r="EL950" s="40"/>
      <c r="EM950" s="40"/>
      <c r="EN950" s="40"/>
      <c r="EO950" s="40"/>
      <c r="EP950" s="40"/>
      <c r="EQ950" s="40"/>
      <c r="ER950" s="40"/>
      <c r="ES950" s="40"/>
      <c r="ET950" s="40"/>
      <c r="EU950" s="40"/>
      <c r="EV950" s="40"/>
      <c r="EW950" s="40"/>
      <c r="EX950" s="40"/>
      <c r="EY950" s="40"/>
      <c r="EZ950" s="40"/>
      <c r="FA950" s="40"/>
      <c r="FB950" s="40"/>
      <c r="FC950" s="40"/>
      <c r="FD950" s="40"/>
      <c r="FE950" s="40"/>
      <c r="FF950" s="40"/>
      <c r="FG950" s="40"/>
      <c r="FH950" s="40"/>
      <c r="FI950" s="40"/>
      <c r="FJ950" s="40"/>
      <c r="FK950" s="40"/>
      <c r="FL950" s="40"/>
      <c r="FM950" s="40"/>
      <c r="FN950" s="40"/>
      <c r="FO950" s="40"/>
      <c r="FP950" s="40"/>
      <c r="FQ950" s="40"/>
      <c r="FR950" s="40"/>
      <c r="FS950" s="40"/>
      <c r="FT950" s="40"/>
      <c r="FU950" s="40"/>
      <c r="FV950" s="40"/>
      <c r="FW950" s="40"/>
      <c r="FX950" s="40"/>
      <c r="FY950" s="40"/>
      <c r="FZ950" s="40"/>
      <c r="GA950" s="40"/>
      <c r="GB950" s="40"/>
      <c r="GC950" s="40"/>
      <c r="GD950" s="40"/>
      <c r="GE950" s="40"/>
      <c r="GF950" s="40"/>
      <c r="GG950" s="40"/>
      <c r="GH950" s="40"/>
      <c r="GI950" s="40"/>
      <c r="GJ950" s="40"/>
      <c r="GK950" s="40"/>
      <c r="GL950" s="40"/>
      <c r="GM950" s="40"/>
      <c r="GN950" s="40"/>
      <c r="GO950" s="40"/>
      <c r="GP950" s="40"/>
      <c r="GQ950" s="40"/>
      <c r="GR950" s="40"/>
      <c r="GS950" s="40"/>
    </row>
    <row r="951" spans="1:201" x14ac:dyDescent="0.2">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c r="DI951" s="40"/>
      <c r="DJ951" s="40"/>
      <c r="DK951" s="40"/>
      <c r="DL951" s="40"/>
      <c r="DM951" s="40"/>
      <c r="DN951" s="40"/>
      <c r="DO951" s="40"/>
      <c r="DP951" s="40"/>
      <c r="DQ951" s="40"/>
      <c r="DR951" s="40"/>
      <c r="DS951" s="40"/>
      <c r="DT951" s="40"/>
      <c r="DU951" s="40"/>
      <c r="DV951" s="40"/>
      <c r="DW951" s="40"/>
      <c r="DX951" s="40"/>
      <c r="DY951" s="40"/>
      <c r="DZ951" s="40"/>
      <c r="EA951" s="40"/>
      <c r="EB951" s="40"/>
      <c r="EC951" s="40"/>
      <c r="ED951" s="40"/>
      <c r="EE951" s="40"/>
      <c r="EF951" s="40"/>
      <c r="EG951" s="40"/>
      <c r="EH951" s="40"/>
      <c r="EI951" s="40"/>
      <c r="EJ951" s="40"/>
      <c r="EK951" s="40"/>
      <c r="EL951" s="40"/>
      <c r="EM951" s="40"/>
      <c r="EN951" s="40"/>
      <c r="EO951" s="40"/>
      <c r="EP951" s="40"/>
      <c r="EQ951" s="40"/>
      <c r="ER951" s="40"/>
      <c r="ES951" s="40"/>
      <c r="ET951" s="40"/>
      <c r="EU951" s="40"/>
      <c r="EV951" s="40"/>
      <c r="EW951" s="40"/>
      <c r="EX951" s="40"/>
      <c r="EY951" s="40"/>
      <c r="EZ951" s="40"/>
      <c r="FA951" s="40"/>
      <c r="FB951" s="40"/>
      <c r="FC951" s="40"/>
      <c r="FD951" s="40"/>
      <c r="FE951" s="40"/>
      <c r="FF951" s="40"/>
      <c r="FG951" s="40"/>
      <c r="FH951" s="40"/>
      <c r="FI951" s="40"/>
      <c r="FJ951" s="40"/>
      <c r="FK951" s="40"/>
      <c r="FL951" s="40"/>
      <c r="FM951" s="40"/>
      <c r="FN951" s="40"/>
      <c r="FO951" s="40"/>
      <c r="FP951" s="40"/>
      <c r="FQ951" s="40"/>
      <c r="FR951" s="40"/>
      <c r="FS951" s="40"/>
      <c r="FT951" s="40"/>
      <c r="FU951" s="40"/>
      <c r="FV951" s="40"/>
      <c r="FW951" s="40"/>
      <c r="FX951" s="40"/>
      <c r="FY951" s="40"/>
      <c r="FZ951" s="40"/>
      <c r="GA951" s="40"/>
      <c r="GB951" s="40"/>
      <c r="GC951" s="40"/>
      <c r="GD951" s="40"/>
      <c r="GE951" s="40"/>
      <c r="GF951" s="40"/>
      <c r="GG951" s="40"/>
      <c r="GH951" s="40"/>
      <c r="GI951" s="40"/>
      <c r="GJ951" s="40"/>
      <c r="GK951" s="40"/>
      <c r="GL951" s="40"/>
      <c r="GM951" s="40"/>
      <c r="GN951" s="40"/>
      <c r="GO951" s="40"/>
      <c r="GP951" s="40"/>
      <c r="GQ951" s="40"/>
      <c r="GR951" s="40"/>
      <c r="GS951" s="40"/>
    </row>
    <row r="952" spans="1:201" x14ac:dyDescent="0.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c r="FM952" s="40"/>
      <c r="FN952" s="40"/>
      <c r="FO952" s="40"/>
      <c r="FP952" s="40"/>
      <c r="FQ952" s="40"/>
      <c r="FR952" s="40"/>
      <c r="FS952" s="40"/>
      <c r="FT952" s="40"/>
      <c r="FU952" s="40"/>
      <c r="FV952" s="40"/>
      <c r="FW952" s="40"/>
      <c r="FX952" s="40"/>
      <c r="FY952" s="40"/>
      <c r="FZ952" s="40"/>
      <c r="GA952" s="40"/>
      <c r="GB952" s="40"/>
      <c r="GC952" s="40"/>
      <c r="GD952" s="40"/>
      <c r="GE952" s="40"/>
      <c r="GF952" s="40"/>
      <c r="GG952" s="40"/>
      <c r="GH952" s="40"/>
      <c r="GI952" s="40"/>
      <c r="GJ952" s="40"/>
      <c r="GK952" s="40"/>
      <c r="GL952" s="40"/>
      <c r="GM952" s="40"/>
      <c r="GN952" s="40"/>
      <c r="GO952" s="40"/>
      <c r="GP952" s="40"/>
      <c r="GQ952" s="40"/>
      <c r="GR952" s="40"/>
      <c r="GS952" s="40"/>
    </row>
    <row r="953" spans="1:201" x14ac:dyDescent="0.2">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c r="FM953" s="40"/>
      <c r="FN953" s="40"/>
      <c r="FO953" s="40"/>
      <c r="FP953" s="40"/>
      <c r="FQ953" s="40"/>
      <c r="FR953" s="40"/>
      <c r="FS953" s="40"/>
      <c r="FT953" s="40"/>
      <c r="FU953" s="40"/>
      <c r="FV953" s="40"/>
      <c r="FW953" s="40"/>
      <c r="FX953" s="40"/>
      <c r="FY953" s="40"/>
      <c r="FZ953" s="40"/>
      <c r="GA953" s="40"/>
      <c r="GB953" s="40"/>
      <c r="GC953" s="40"/>
      <c r="GD953" s="40"/>
      <c r="GE953" s="40"/>
      <c r="GF953" s="40"/>
      <c r="GG953" s="40"/>
      <c r="GH953" s="40"/>
      <c r="GI953" s="40"/>
      <c r="GJ953" s="40"/>
      <c r="GK953" s="40"/>
      <c r="GL953" s="40"/>
      <c r="GM953" s="40"/>
      <c r="GN953" s="40"/>
      <c r="GO953" s="40"/>
      <c r="GP953" s="40"/>
      <c r="GQ953" s="40"/>
      <c r="GR953" s="40"/>
      <c r="GS953" s="40"/>
    </row>
    <row r="954" spans="1:201" x14ac:dyDescent="0.2">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c r="DI954" s="40"/>
      <c r="DJ954" s="40"/>
      <c r="DK954" s="40"/>
      <c r="DL954" s="40"/>
      <c r="DM954" s="40"/>
      <c r="DN954" s="40"/>
      <c r="DO954" s="40"/>
      <c r="DP954" s="40"/>
      <c r="DQ954" s="40"/>
      <c r="DR954" s="40"/>
      <c r="DS954" s="40"/>
      <c r="DT954" s="40"/>
      <c r="DU954" s="40"/>
      <c r="DV954" s="40"/>
      <c r="DW954" s="40"/>
      <c r="DX954" s="40"/>
      <c r="DY954" s="40"/>
      <c r="DZ954" s="40"/>
      <c r="EA954" s="40"/>
      <c r="EB954" s="40"/>
      <c r="EC954" s="40"/>
      <c r="ED954" s="40"/>
      <c r="EE954" s="40"/>
      <c r="EF954" s="40"/>
      <c r="EG954" s="40"/>
      <c r="EH954" s="40"/>
      <c r="EI954" s="40"/>
      <c r="EJ954" s="40"/>
      <c r="EK954" s="40"/>
      <c r="EL954" s="40"/>
      <c r="EM954" s="40"/>
      <c r="EN954" s="40"/>
      <c r="EO954" s="40"/>
      <c r="EP954" s="40"/>
      <c r="EQ954" s="40"/>
      <c r="ER954" s="40"/>
      <c r="ES954" s="40"/>
      <c r="ET954" s="40"/>
      <c r="EU954" s="40"/>
      <c r="EV954" s="40"/>
      <c r="EW954" s="40"/>
      <c r="EX954" s="40"/>
      <c r="EY954" s="40"/>
      <c r="EZ954" s="40"/>
      <c r="FA954" s="40"/>
      <c r="FB954" s="40"/>
      <c r="FC954" s="40"/>
      <c r="FD954" s="40"/>
      <c r="FE954" s="40"/>
      <c r="FF954" s="40"/>
      <c r="FG954" s="40"/>
      <c r="FH954" s="40"/>
      <c r="FI954" s="40"/>
      <c r="FJ954" s="40"/>
      <c r="FK954" s="40"/>
      <c r="FL954" s="40"/>
      <c r="FM954" s="40"/>
      <c r="FN954" s="40"/>
      <c r="FO954" s="40"/>
      <c r="FP954" s="40"/>
      <c r="FQ954" s="40"/>
      <c r="FR954" s="40"/>
      <c r="FS954" s="40"/>
      <c r="FT954" s="40"/>
      <c r="FU954" s="40"/>
      <c r="FV954" s="40"/>
      <c r="FW954" s="40"/>
      <c r="FX954" s="40"/>
      <c r="FY954" s="40"/>
      <c r="FZ954" s="40"/>
      <c r="GA954" s="40"/>
      <c r="GB954" s="40"/>
      <c r="GC954" s="40"/>
      <c r="GD954" s="40"/>
      <c r="GE954" s="40"/>
      <c r="GF954" s="40"/>
      <c r="GG954" s="40"/>
      <c r="GH954" s="40"/>
      <c r="GI954" s="40"/>
      <c r="GJ954" s="40"/>
      <c r="GK954" s="40"/>
      <c r="GL954" s="40"/>
      <c r="GM954" s="40"/>
      <c r="GN954" s="40"/>
      <c r="GO954" s="40"/>
      <c r="GP954" s="40"/>
      <c r="GQ954" s="40"/>
      <c r="GR954" s="40"/>
      <c r="GS954" s="40"/>
    </row>
    <row r="955" spans="1:201" x14ac:dyDescent="0.2">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c r="DI955" s="40"/>
      <c r="DJ955" s="40"/>
      <c r="DK955" s="40"/>
      <c r="DL955" s="40"/>
      <c r="DM955" s="40"/>
      <c r="DN955" s="40"/>
      <c r="DO955" s="40"/>
      <c r="DP955" s="40"/>
      <c r="DQ955" s="40"/>
      <c r="DR955" s="40"/>
      <c r="DS955" s="40"/>
      <c r="DT955" s="40"/>
      <c r="DU955" s="40"/>
      <c r="DV955" s="40"/>
      <c r="DW955" s="40"/>
      <c r="DX955" s="40"/>
      <c r="DY955" s="40"/>
      <c r="DZ955" s="40"/>
      <c r="EA955" s="40"/>
      <c r="EB955" s="40"/>
      <c r="EC955" s="40"/>
      <c r="ED955" s="40"/>
      <c r="EE955" s="40"/>
      <c r="EF955" s="40"/>
      <c r="EG955" s="40"/>
      <c r="EH955" s="40"/>
      <c r="EI955" s="40"/>
      <c r="EJ955" s="40"/>
      <c r="EK955" s="40"/>
      <c r="EL955" s="40"/>
      <c r="EM955" s="40"/>
      <c r="EN955" s="40"/>
      <c r="EO955" s="40"/>
      <c r="EP955" s="40"/>
      <c r="EQ955" s="40"/>
      <c r="ER955" s="40"/>
      <c r="ES955" s="40"/>
      <c r="ET955" s="40"/>
      <c r="EU955" s="40"/>
      <c r="EV955" s="40"/>
      <c r="EW955" s="40"/>
      <c r="EX955" s="40"/>
      <c r="EY955" s="40"/>
      <c r="EZ955" s="40"/>
      <c r="FA955" s="40"/>
      <c r="FB955" s="40"/>
      <c r="FC955" s="40"/>
      <c r="FD955" s="40"/>
      <c r="FE955" s="40"/>
      <c r="FF955" s="40"/>
      <c r="FG955" s="40"/>
      <c r="FH955" s="40"/>
      <c r="FI955" s="40"/>
      <c r="FJ955" s="40"/>
      <c r="FK955" s="40"/>
      <c r="FL955" s="40"/>
      <c r="FM955" s="40"/>
      <c r="FN955" s="40"/>
      <c r="FO955" s="40"/>
      <c r="FP955" s="40"/>
      <c r="FQ955" s="40"/>
      <c r="FR955" s="40"/>
      <c r="FS955" s="40"/>
      <c r="FT955" s="40"/>
      <c r="FU955" s="40"/>
      <c r="FV955" s="40"/>
      <c r="FW955" s="40"/>
      <c r="FX955" s="40"/>
      <c r="FY955" s="40"/>
      <c r="FZ955" s="40"/>
      <c r="GA955" s="40"/>
      <c r="GB955" s="40"/>
      <c r="GC955" s="40"/>
      <c r="GD955" s="40"/>
      <c r="GE955" s="40"/>
      <c r="GF955" s="40"/>
      <c r="GG955" s="40"/>
      <c r="GH955" s="40"/>
      <c r="GI955" s="40"/>
      <c r="GJ955" s="40"/>
      <c r="GK955" s="40"/>
      <c r="GL955" s="40"/>
      <c r="GM955" s="40"/>
      <c r="GN955" s="40"/>
      <c r="GO955" s="40"/>
      <c r="GP955" s="40"/>
      <c r="GQ955" s="40"/>
      <c r="GR955" s="40"/>
      <c r="GS955" s="40"/>
    </row>
    <row r="956" spans="1:201" x14ac:dyDescent="0.2">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c r="DI956" s="40"/>
      <c r="DJ956" s="40"/>
      <c r="DK956" s="40"/>
      <c r="DL956" s="40"/>
      <c r="DM956" s="40"/>
      <c r="DN956" s="40"/>
      <c r="DO956" s="40"/>
      <c r="DP956" s="40"/>
      <c r="DQ956" s="40"/>
      <c r="DR956" s="40"/>
      <c r="DS956" s="40"/>
      <c r="DT956" s="40"/>
      <c r="DU956" s="40"/>
      <c r="DV956" s="40"/>
      <c r="DW956" s="40"/>
      <c r="DX956" s="40"/>
      <c r="DY956" s="40"/>
      <c r="DZ956" s="40"/>
      <c r="EA956" s="40"/>
      <c r="EB956" s="40"/>
      <c r="EC956" s="40"/>
      <c r="ED956" s="40"/>
      <c r="EE956" s="40"/>
      <c r="EF956" s="40"/>
      <c r="EG956" s="40"/>
      <c r="EH956" s="40"/>
      <c r="EI956" s="40"/>
      <c r="EJ956" s="40"/>
      <c r="EK956" s="40"/>
      <c r="EL956" s="40"/>
      <c r="EM956" s="40"/>
      <c r="EN956" s="40"/>
      <c r="EO956" s="40"/>
      <c r="EP956" s="40"/>
      <c r="EQ956" s="40"/>
      <c r="ER956" s="40"/>
      <c r="ES956" s="40"/>
      <c r="ET956" s="40"/>
      <c r="EU956" s="40"/>
      <c r="EV956" s="40"/>
      <c r="EW956" s="40"/>
      <c r="EX956" s="40"/>
      <c r="EY956" s="40"/>
      <c r="EZ956" s="40"/>
      <c r="FA956" s="40"/>
      <c r="FB956" s="40"/>
      <c r="FC956" s="40"/>
      <c r="FD956" s="40"/>
      <c r="FE956" s="40"/>
      <c r="FF956" s="40"/>
      <c r="FG956" s="40"/>
      <c r="FH956" s="40"/>
      <c r="FI956" s="40"/>
      <c r="FJ956" s="40"/>
      <c r="FK956" s="40"/>
      <c r="FL956" s="40"/>
      <c r="FM956" s="40"/>
      <c r="FN956" s="40"/>
      <c r="FO956" s="40"/>
      <c r="FP956" s="40"/>
      <c r="FQ956" s="40"/>
      <c r="FR956" s="40"/>
      <c r="FS956" s="40"/>
      <c r="FT956" s="40"/>
      <c r="FU956" s="40"/>
      <c r="FV956" s="40"/>
      <c r="FW956" s="40"/>
      <c r="FX956" s="40"/>
      <c r="FY956" s="40"/>
      <c r="FZ956" s="40"/>
      <c r="GA956" s="40"/>
      <c r="GB956" s="40"/>
      <c r="GC956" s="40"/>
      <c r="GD956" s="40"/>
      <c r="GE956" s="40"/>
      <c r="GF956" s="40"/>
      <c r="GG956" s="40"/>
      <c r="GH956" s="40"/>
      <c r="GI956" s="40"/>
      <c r="GJ956" s="40"/>
      <c r="GK956" s="40"/>
      <c r="GL956" s="40"/>
      <c r="GM956" s="40"/>
      <c r="GN956" s="40"/>
      <c r="GO956" s="40"/>
      <c r="GP956" s="40"/>
      <c r="GQ956" s="40"/>
      <c r="GR956" s="40"/>
      <c r="GS956" s="40"/>
    </row>
    <row r="957" spans="1:201" x14ac:dyDescent="0.2">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c r="FM957" s="40"/>
      <c r="FN957" s="40"/>
      <c r="FO957" s="40"/>
      <c r="FP957" s="40"/>
      <c r="FQ957" s="40"/>
      <c r="FR957" s="40"/>
      <c r="FS957" s="40"/>
      <c r="FT957" s="40"/>
      <c r="FU957" s="40"/>
      <c r="FV957" s="40"/>
      <c r="FW957" s="40"/>
      <c r="FX957" s="40"/>
      <c r="FY957" s="40"/>
      <c r="FZ957" s="40"/>
      <c r="GA957" s="40"/>
      <c r="GB957" s="40"/>
      <c r="GC957" s="40"/>
      <c r="GD957" s="40"/>
      <c r="GE957" s="40"/>
      <c r="GF957" s="40"/>
      <c r="GG957" s="40"/>
      <c r="GH957" s="40"/>
      <c r="GI957" s="40"/>
      <c r="GJ957" s="40"/>
      <c r="GK957" s="40"/>
      <c r="GL957" s="40"/>
      <c r="GM957" s="40"/>
      <c r="GN957" s="40"/>
      <c r="GO957" s="40"/>
      <c r="GP957" s="40"/>
      <c r="GQ957" s="40"/>
      <c r="GR957" s="40"/>
      <c r="GS957" s="40"/>
    </row>
    <row r="958" spans="1:201" x14ac:dyDescent="0.2">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c r="FM958" s="40"/>
      <c r="FN958" s="40"/>
      <c r="FO958" s="40"/>
      <c r="FP958" s="40"/>
      <c r="FQ958" s="40"/>
      <c r="FR958" s="40"/>
      <c r="FS958" s="40"/>
      <c r="FT958" s="40"/>
      <c r="FU958" s="40"/>
      <c r="FV958" s="40"/>
      <c r="FW958" s="40"/>
      <c r="FX958" s="40"/>
      <c r="FY958" s="40"/>
      <c r="FZ958" s="40"/>
      <c r="GA958" s="40"/>
      <c r="GB958" s="40"/>
      <c r="GC958" s="40"/>
      <c r="GD958" s="40"/>
      <c r="GE958" s="40"/>
      <c r="GF958" s="40"/>
      <c r="GG958" s="40"/>
      <c r="GH958" s="40"/>
      <c r="GI958" s="40"/>
      <c r="GJ958" s="40"/>
      <c r="GK958" s="40"/>
      <c r="GL958" s="40"/>
      <c r="GM958" s="40"/>
      <c r="GN958" s="40"/>
      <c r="GO958" s="40"/>
      <c r="GP958" s="40"/>
      <c r="GQ958" s="40"/>
      <c r="GR958" s="40"/>
      <c r="GS958" s="40"/>
    </row>
    <row r="959" spans="1:201" x14ac:dyDescent="0.2">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c r="DI959" s="40"/>
      <c r="DJ959" s="40"/>
      <c r="DK959" s="40"/>
      <c r="DL959" s="40"/>
      <c r="DM959" s="40"/>
      <c r="DN959" s="40"/>
      <c r="DO959" s="40"/>
      <c r="DP959" s="40"/>
      <c r="DQ959" s="40"/>
      <c r="DR959" s="40"/>
      <c r="DS959" s="40"/>
      <c r="DT959" s="40"/>
      <c r="DU959" s="40"/>
      <c r="DV959" s="40"/>
      <c r="DW959" s="40"/>
      <c r="DX959" s="40"/>
      <c r="DY959" s="40"/>
      <c r="DZ959" s="40"/>
      <c r="EA959" s="40"/>
      <c r="EB959" s="40"/>
      <c r="EC959" s="40"/>
      <c r="ED959" s="40"/>
      <c r="EE959" s="40"/>
      <c r="EF959" s="40"/>
      <c r="EG959" s="40"/>
      <c r="EH959" s="40"/>
      <c r="EI959" s="40"/>
      <c r="EJ959" s="40"/>
      <c r="EK959" s="40"/>
      <c r="EL959" s="40"/>
      <c r="EM959" s="40"/>
      <c r="EN959" s="40"/>
      <c r="EO959" s="40"/>
      <c r="EP959" s="40"/>
      <c r="EQ959" s="40"/>
      <c r="ER959" s="40"/>
      <c r="ES959" s="40"/>
      <c r="ET959" s="40"/>
      <c r="EU959" s="40"/>
      <c r="EV959" s="40"/>
      <c r="EW959" s="40"/>
      <c r="EX959" s="40"/>
      <c r="EY959" s="40"/>
      <c r="EZ959" s="40"/>
      <c r="FA959" s="40"/>
      <c r="FB959" s="40"/>
      <c r="FC959" s="40"/>
      <c r="FD959" s="40"/>
      <c r="FE959" s="40"/>
      <c r="FF959" s="40"/>
      <c r="FG959" s="40"/>
      <c r="FH959" s="40"/>
      <c r="FI959" s="40"/>
      <c r="FJ959" s="40"/>
      <c r="FK959" s="40"/>
      <c r="FL959" s="40"/>
      <c r="FM959" s="40"/>
      <c r="FN959" s="40"/>
      <c r="FO959" s="40"/>
      <c r="FP959" s="40"/>
      <c r="FQ959" s="40"/>
      <c r="FR959" s="40"/>
      <c r="FS959" s="40"/>
      <c r="FT959" s="40"/>
      <c r="FU959" s="40"/>
      <c r="FV959" s="40"/>
      <c r="FW959" s="40"/>
      <c r="FX959" s="40"/>
      <c r="FY959" s="40"/>
      <c r="FZ959" s="40"/>
      <c r="GA959" s="40"/>
      <c r="GB959" s="40"/>
      <c r="GC959" s="40"/>
      <c r="GD959" s="40"/>
      <c r="GE959" s="40"/>
      <c r="GF959" s="40"/>
      <c r="GG959" s="40"/>
      <c r="GH959" s="40"/>
      <c r="GI959" s="40"/>
      <c r="GJ959" s="40"/>
      <c r="GK959" s="40"/>
      <c r="GL959" s="40"/>
      <c r="GM959" s="40"/>
      <c r="GN959" s="40"/>
      <c r="GO959" s="40"/>
      <c r="GP959" s="40"/>
      <c r="GQ959" s="40"/>
      <c r="GR959" s="40"/>
      <c r="GS959" s="40"/>
    </row>
    <row r="960" spans="1:201" x14ac:dyDescent="0.2">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c r="DI960" s="40"/>
      <c r="DJ960" s="40"/>
      <c r="DK960" s="40"/>
      <c r="DL960" s="40"/>
      <c r="DM960" s="40"/>
      <c r="DN960" s="40"/>
      <c r="DO960" s="40"/>
      <c r="DP960" s="40"/>
      <c r="DQ960" s="40"/>
      <c r="DR960" s="40"/>
      <c r="DS960" s="40"/>
      <c r="DT960" s="40"/>
      <c r="DU960" s="40"/>
      <c r="DV960" s="40"/>
      <c r="DW960" s="40"/>
      <c r="DX960" s="40"/>
      <c r="DY960" s="40"/>
      <c r="DZ960" s="40"/>
      <c r="EA960" s="40"/>
      <c r="EB960" s="40"/>
      <c r="EC960" s="40"/>
      <c r="ED960" s="40"/>
      <c r="EE960" s="40"/>
      <c r="EF960" s="40"/>
      <c r="EG960" s="40"/>
      <c r="EH960" s="40"/>
      <c r="EI960" s="40"/>
      <c r="EJ960" s="40"/>
      <c r="EK960" s="40"/>
      <c r="EL960" s="40"/>
      <c r="EM960" s="40"/>
      <c r="EN960" s="40"/>
      <c r="EO960" s="40"/>
      <c r="EP960" s="40"/>
      <c r="EQ960" s="40"/>
      <c r="ER960" s="40"/>
      <c r="ES960" s="40"/>
      <c r="ET960" s="40"/>
      <c r="EU960" s="40"/>
      <c r="EV960" s="40"/>
      <c r="EW960" s="40"/>
      <c r="EX960" s="40"/>
      <c r="EY960" s="40"/>
      <c r="EZ960" s="40"/>
      <c r="FA960" s="40"/>
      <c r="FB960" s="40"/>
      <c r="FC960" s="40"/>
      <c r="FD960" s="40"/>
      <c r="FE960" s="40"/>
      <c r="FF960" s="40"/>
      <c r="FG960" s="40"/>
      <c r="FH960" s="40"/>
      <c r="FI960" s="40"/>
      <c r="FJ960" s="40"/>
      <c r="FK960" s="40"/>
      <c r="FL960" s="40"/>
      <c r="FM960" s="40"/>
      <c r="FN960" s="40"/>
      <c r="FO960" s="40"/>
      <c r="FP960" s="40"/>
      <c r="FQ960" s="40"/>
      <c r="FR960" s="40"/>
      <c r="FS960" s="40"/>
      <c r="FT960" s="40"/>
      <c r="FU960" s="40"/>
      <c r="FV960" s="40"/>
      <c r="FW960" s="40"/>
      <c r="FX960" s="40"/>
      <c r="FY960" s="40"/>
      <c r="FZ960" s="40"/>
      <c r="GA960" s="40"/>
      <c r="GB960" s="40"/>
      <c r="GC960" s="40"/>
      <c r="GD960" s="40"/>
      <c r="GE960" s="40"/>
      <c r="GF960" s="40"/>
      <c r="GG960" s="40"/>
      <c r="GH960" s="40"/>
      <c r="GI960" s="40"/>
      <c r="GJ960" s="40"/>
      <c r="GK960" s="40"/>
      <c r="GL960" s="40"/>
      <c r="GM960" s="40"/>
      <c r="GN960" s="40"/>
      <c r="GO960" s="40"/>
      <c r="GP960" s="40"/>
      <c r="GQ960" s="40"/>
      <c r="GR960" s="40"/>
      <c r="GS960" s="40"/>
    </row>
    <row r="961" spans="1:201" x14ac:dyDescent="0.2">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c r="DI961" s="40"/>
      <c r="DJ961" s="40"/>
      <c r="DK961" s="40"/>
      <c r="DL961" s="40"/>
      <c r="DM961" s="40"/>
      <c r="DN961" s="40"/>
      <c r="DO961" s="40"/>
      <c r="DP961" s="40"/>
      <c r="DQ961" s="40"/>
      <c r="DR961" s="40"/>
      <c r="DS961" s="40"/>
      <c r="DT961" s="40"/>
      <c r="DU961" s="40"/>
      <c r="DV961" s="40"/>
      <c r="DW961" s="40"/>
      <c r="DX961" s="40"/>
      <c r="DY961" s="40"/>
      <c r="DZ961" s="40"/>
      <c r="EA961" s="40"/>
      <c r="EB961" s="40"/>
      <c r="EC961" s="40"/>
      <c r="ED961" s="40"/>
      <c r="EE961" s="40"/>
      <c r="EF961" s="40"/>
      <c r="EG961" s="40"/>
      <c r="EH961" s="40"/>
      <c r="EI961" s="40"/>
      <c r="EJ961" s="40"/>
      <c r="EK961" s="40"/>
      <c r="EL961" s="40"/>
      <c r="EM961" s="40"/>
      <c r="EN961" s="40"/>
      <c r="EO961" s="40"/>
      <c r="EP961" s="40"/>
      <c r="EQ961" s="40"/>
      <c r="ER961" s="40"/>
      <c r="ES961" s="40"/>
      <c r="ET961" s="40"/>
      <c r="EU961" s="40"/>
      <c r="EV961" s="40"/>
      <c r="EW961" s="40"/>
      <c r="EX961" s="40"/>
      <c r="EY961" s="40"/>
      <c r="EZ961" s="40"/>
      <c r="FA961" s="40"/>
      <c r="FB961" s="40"/>
      <c r="FC961" s="40"/>
      <c r="FD961" s="40"/>
      <c r="FE961" s="40"/>
      <c r="FF961" s="40"/>
      <c r="FG961" s="40"/>
      <c r="FH961" s="40"/>
      <c r="FI961" s="40"/>
      <c r="FJ961" s="40"/>
      <c r="FK961" s="40"/>
      <c r="FL961" s="40"/>
      <c r="FM961" s="40"/>
      <c r="FN961" s="40"/>
      <c r="FO961" s="40"/>
      <c r="FP961" s="40"/>
      <c r="FQ961" s="40"/>
      <c r="FR961" s="40"/>
      <c r="FS961" s="40"/>
      <c r="FT961" s="40"/>
      <c r="FU961" s="40"/>
      <c r="FV961" s="40"/>
      <c r="FW961" s="40"/>
      <c r="FX961" s="40"/>
      <c r="FY961" s="40"/>
      <c r="FZ961" s="40"/>
      <c r="GA961" s="40"/>
      <c r="GB961" s="40"/>
      <c r="GC961" s="40"/>
      <c r="GD961" s="40"/>
      <c r="GE961" s="40"/>
      <c r="GF961" s="40"/>
      <c r="GG961" s="40"/>
      <c r="GH961" s="40"/>
      <c r="GI961" s="40"/>
      <c r="GJ961" s="40"/>
      <c r="GK961" s="40"/>
      <c r="GL961" s="40"/>
      <c r="GM961" s="40"/>
      <c r="GN961" s="40"/>
      <c r="GO961" s="40"/>
      <c r="GP961" s="40"/>
      <c r="GQ961" s="40"/>
      <c r="GR961" s="40"/>
      <c r="GS961" s="40"/>
    </row>
    <row r="962" spans="1:201" x14ac:dyDescent="0.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c r="DI962" s="40"/>
      <c r="DJ962" s="40"/>
      <c r="DK962" s="40"/>
      <c r="DL962" s="40"/>
      <c r="DM962" s="40"/>
      <c r="DN962" s="40"/>
      <c r="DO962" s="40"/>
      <c r="DP962" s="40"/>
      <c r="DQ962" s="40"/>
      <c r="DR962" s="40"/>
      <c r="DS962" s="40"/>
      <c r="DT962" s="40"/>
      <c r="DU962" s="40"/>
      <c r="DV962" s="40"/>
      <c r="DW962" s="40"/>
      <c r="DX962" s="40"/>
      <c r="DY962" s="40"/>
      <c r="DZ962" s="40"/>
      <c r="EA962" s="40"/>
      <c r="EB962" s="40"/>
      <c r="EC962" s="40"/>
      <c r="ED962" s="40"/>
      <c r="EE962" s="40"/>
      <c r="EF962" s="40"/>
      <c r="EG962" s="40"/>
      <c r="EH962" s="40"/>
      <c r="EI962" s="40"/>
      <c r="EJ962" s="40"/>
      <c r="EK962" s="40"/>
      <c r="EL962" s="40"/>
      <c r="EM962" s="40"/>
      <c r="EN962" s="40"/>
      <c r="EO962" s="40"/>
      <c r="EP962" s="40"/>
      <c r="EQ962" s="40"/>
      <c r="ER962" s="40"/>
      <c r="ES962" s="40"/>
      <c r="ET962" s="40"/>
      <c r="EU962" s="40"/>
      <c r="EV962" s="40"/>
      <c r="EW962" s="40"/>
      <c r="EX962" s="40"/>
      <c r="EY962" s="40"/>
      <c r="EZ962" s="40"/>
      <c r="FA962" s="40"/>
      <c r="FB962" s="40"/>
      <c r="FC962" s="40"/>
      <c r="FD962" s="40"/>
      <c r="FE962" s="40"/>
      <c r="FF962" s="40"/>
      <c r="FG962" s="40"/>
      <c r="FH962" s="40"/>
      <c r="FI962" s="40"/>
      <c r="FJ962" s="40"/>
      <c r="FK962" s="40"/>
      <c r="FL962" s="40"/>
      <c r="FM962" s="40"/>
      <c r="FN962" s="40"/>
      <c r="FO962" s="40"/>
      <c r="FP962" s="40"/>
      <c r="FQ962" s="40"/>
      <c r="FR962" s="40"/>
      <c r="FS962" s="40"/>
      <c r="FT962" s="40"/>
      <c r="FU962" s="40"/>
      <c r="FV962" s="40"/>
      <c r="FW962" s="40"/>
      <c r="FX962" s="40"/>
      <c r="FY962" s="40"/>
      <c r="FZ962" s="40"/>
      <c r="GA962" s="40"/>
      <c r="GB962" s="40"/>
      <c r="GC962" s="40"/>
      <c r="GD962" s="40"/>
      <c r="GE962" s="40"/>
      <c r="GF962" s="40"/>
      <c r="GG962" s="40"/>
      <c r="GH962" s="40"/>
      <c r="GI962" s="40"/>
      <c r="GJ962" s="40"/>
      <c r="GK962" s="40"/>
      <c r="GL962" s="40"/>
      <c r="GM962" s="40"/>
      <c r="GN962" s="40"/>
      <c r="GO962" s="40"/>
      <c r="GP962" s="40"/>
      <c r="GQ962" s="40"/>
      <c r="GR962" s="40"/>
      <c r="GS962" s="40"/>
    </row>
    <row r="963" spans="1:201" x14ac:dyDescent="0.2">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c r="FL963" s="40"/>
      <c r="FM963" s="40"/>
      <c r="FN963" s="40"/>
      <c r="FO963" s="40"/>
      <c r="FP963" s="40"/>
      <c r="FQ963" s="40"/>
      <c r="FR963" s="40"/>
      <c r="FS963" s="40"/>
      <c r="FT963" s="40"/>
      <c r="FU963" s="40"/>
      <c r="FV963" s="40"/>
      <c r="FW963" s="40"/>
      <c r="FX963" s="40"/>
      <c r="FY963" s="40"/>
      <c r="FZ963" s="40"/>
      <c r="GA963" s="40"/>
      <c r="GB963" s="40"/>
      <c r="GC963" s="40"/>
      <c r="GD963" s="40"/>
      <c r="GE963" s="40"/>
      <c r="GF963" s="40"/>
      <c r="GG963" s="40"/>
      <c r="GH963" s="40"/>
      <c r="GI963" s="40"/>
      <c r="GJ963" s="40"/>
      <c r="GK963" s="40"/>
      <c r="GL963" s="40"/>
      <c r="GM963" s="40"/>
      <c r="GN963" s="40"/>
      <c r="GO963" s="40"/>
      <c r="GP963" s="40"/>
      <c r="GQ963" s="40"/>
      <c r="GR963" s="40"/>
      <c r="GS963" s="40"/>
    </row>
    <row r="964" spans="1:201" x14ac:dyDescent="0.2">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c r="DI964" s="40"/>
      <c r="DJ964" s="40"/>
      <c r="DK964" s="40"/>
      <c r="DL964" s="40"/>
      <c r="DM964" s="40"/>
      <c r="DN964" s="40"/>
      <c r="DO964" s="40"/>
      <c r="DP964" s="40"/>
      <c r="DQ964" s="40"/>
      <c r="DR964" s="40"/>
      <c r="DS964" s="40"/>
      <c r="DT964" s="40"/>
      <c r="DU964" s="40"/>
      <c r="DV964" s="40"/>
      <c r="DW964" s="40"/>
      <c r="DX964" s="40"/>
      <c r="DY964" s="40"/>
      <c r="DZ964" s="40"/>
      <c r="EA964" s="40"/>
      <c r="EB964" s="40"/>
      <c r="EC964" s="40"/>
      <c r="ED964" s="40"/>
      <c r="EE964" s="40"/>
      <c r="EF964" s="40"/>
      <c r="EG964" s="40"/>
      <c r="EH964" s="40"/>
      <c r="EI964" s="40"/>
      <c r="EJ964" s="40"/>
      <c r="EK964" s="40"/>
      <c r="EL964" s="40"/>
      <c r="EM964" s="40"/>
      <c r="EN964" s="40"/>
      <c r="EO964" s="40"/>
      <c r="EP964" s="40"/>
      <c r="EQ964" s="40"/>
      <c r="ER964" s="40"/>
      <c r="ES964" s="40"/>
      <c r="ET964" s="40"/>
      <c r="EU964" s="40"/>
      <c r="EV964" s="40"/>
      <c r="EW964" s="40"/>
      <c r="EX964" s="40"/>
      <c r="EY964" s="40"/>
      <c r="EZ964" s="40"/>
      <c r="FA964" s="40"/>
      <c r="FB964" s="40"/>
      <c r="FC964" s="40"/>
      <c r="FD964" s="40"/>
      <c r="FE964" s="40"/>
      <c r="FF964" s="40"/>
      <c r="FG964" s="40"/>
      <c r="FH964" s="40"/>
      <c r="FI964" s="40"/>
      <c r="FJ964" s="40"/>
      <c r="FK964" s="40"/>
      <c r="FL964" s="40"/>
      <c r="FM964" s="40"/>
      <c r="FN964" s="40"/>
      <c r="FO964" s="40"/>
      <c r="FP964" s="40"/>
      <c r="FQ964" s="40"/>
      <c r="FR964" s="40"/>
      <c r="FS964" s="40"/>
      <c r="FT964" s="40"/>
      <c r="FU964" s="40"/>
      <c r="FV964" s="40"/>
      <c r="FW964" s="40"/>
      <c r="FX964" s="40"/>
      <c r="FY964" s="40"/>
      <c r="FZ964" s="40"/>
      <c r="GA964" s="40"/>
      <c r="GB964" s="40"/>
      <c r="GC964" s="40"/>
      <c r="GD964" s="40"/>
      <c r="GE964" s="40"/>
      <c r="GF964" s="40"/>
      <c r="GG964" s="40"/>
      <c r="GH964" s="40"/>
      <c r="GI964" s="40"/>
      <c r="GJ964" s="40"/>
      <c r="GK964" s="40"/>
      <c r="GL964" s="40"/>
      <c r="GM964" s="40"/>
      <c r="GN964" s="40"/>
      <c r="GO964" s="40"/>
      <c r="GP964" s="40"/>
      <c r="GQ964" s="40"/>
      <c r="GR964" s="40"/>
      <c r="GS964" s="40"/>
    </row>
    <row r="965" spans="1:201" x14ac:dyDescent="0.2">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c r="DI965" s="40"/>
      <c r="DJ965" s="40"/>
      <c r="DK965" s="40"/>
      <c r="DL965" s="40"/>
      <c r="DM965" s="40"/>
      <c r="DN965" s="40"/>
      <c r="DO965" s="40"/>
      <c r="DP965" s="40"/>
      <c r="DQ965" s="40"/>
      <c r="DR965" s="40"/>
      <c r="DS965" s="40"/>
      <c r="DT965" s="40"/>
      <c r="DU965" s="40"/>
      <c r="DV965" s="40"/>
      <c r="DW965" s="40"/>
      <c r="DX965" s="40"/>
      <c r="DY965" s="40"/>
      <c r="DZ965" s="40"/>
      <c r="EA965" s="40"/>
      <c r="EB965" s="40"/>
      <c r="EC965" s="40"/>
      <c r="ED965" s="40"/>
      <c r="EE965" s="40"/>
      <c r="EF965" s="40"/>
      <c r="EG965" s="40"/>
      <c r="EH965" s="40"/>
      <c r="EI965" s="40"/>
      <c r="EJ965" s="40"/>
      <c r="EK965" s="40"/>
      <c r="EL965" s="40"/>
      <c r="EM965" s="40"/>
      <c r="EN965" s="40"/>
      <c r="EO965" s="40"/>
      <c r="EP965" s="40"/>
      <c r="EQ965" s="40"/>
      <c r="ER965" s="40"/>
      <c r="ES965" s="40"/>
      <c r="ET965" s="40"/>
      <c r="EU965" s="40"/>
      <c r="EV965" s="40"/>
      <c r="EW965" s="40"/>
      <c r="EX965" s="40"/>
      <c r="EY965" s="40"/>
      <c r="EZ965" s="40"/>
      <c r="FA965" s="40"/>
      <c r="FB965" s="40"/>
      <c r="FC965" s="40"/>
      <c r="FD965" s="40"/>
      <c r="FE965" s="40"/>
      <c r="FF965" s="40"/>
      <c r="FG965" s="40"/>
      <c r="FH965" s="40"/>
      <c r="FI965" s="40"/>
      <c r="FJ965" s="40"/>
      <c r="FK965" s="40"/>
      <c r="FL965" s="40"/>
      <c r="FM965" s="40"/>
      <c r="FN965" s="40"/>
      <c r="FO965" s="40"/>
      <c r="FP965" s="40"/>
      <c r="FQ965" s="40"/>
      <c r="FR965" s="40"/>
      <c r="FS965" s="40"/>
      <c r="FT965" s="40"/>
      <c r="FU965" s="40"/>
      <c r="FV965" s="40"/>
      <c r="FW965" s="40"/>
      <c r="FX965" s="40"/>
      <c r="FY965" s="40"/>
      <c r="FZ965" s="40"/>
      <c r="GA965" s="40"/>
      <c r="GB965" s="40"/>
      <c r="GC965" s="40"/>
      <c r="GD965" s="40"/>
      <c r="GE965" s="40"/>
      <c r="GF965" s="40"/>
      <c r="GG965" s="40"/>
      <c r="GH965" s="40"/>
      <c r="GI965" s="40"/>
      <c r="GJ965" s="40"/>
      <c r="GK965" s="40"/>
      <c r="GL965" s="40"/>
      <c r="GM965" s="40"/>
      <c r="GN965" s="40"/>
      <c r="GO965" s="40"/>
      <c r="GP965" s="40"/>
      <c r="GQ965" s="40"/>
      <c r="GR965" s="40"/>
      <c r="GS965" s="40"/>
    </row>
    <row r="966" spans="1:201" x14ac:dyDescent="0.2">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c r="DI966" s="40"/>
      <c r="DJ966" s="40"/>
      <c r="DK966" s="40"/>
      <c r="DL966" s="40"/>
      <c r="DM966" s="40"/>
      <c r="DN966" s="40"/>
      <c r="DO966" s="40"/>
      <c r="DP966" s="40"/>
      <c r="DQ966" s="40"/>
      <c r="DR966" s="40"/>
      <c r="DS966" s="40"/>
      <c r="DT966" s="40"/>
      <c r="DU966" s="40"/>
      <c r="DV966" s="40"/>
      <c r="DW966" s="40"/>
      <c r="DX966" s="40"/>
      <c r="DY966" s="40"/>
      <c r="DZ966" s="40"/>
      <c r="EA966" s="40"/>
      <c r="EB966" s="40"/>
      <c r="EC966" s="40"/>
      <c r="ED966" s="40"/>
      <c r="EE966" s="40"/>
      <c r="EF966" s="40"/>
      <c r="EG966" s="40"/>
      <c r="EH966" s="40"/>
      <c r="EI966" s="40"/>
      <c r="EJ966" s="40"/>
      <c r="EK966" s="40"/>
      <c r="EL966" s="40"/>
      <c r="EM966" s="40"/>
      <c r="EN966" s="40"/>
      <c r="EO966" s="40"/>
      <c r="EP966" s="40"/>
      <c r="EQ966" s="40"/>
      <c r="ER966" s="40"/>
      <c r="ES966" s="40"/>
      <c r="ET966" s="40"/>
      <c r="EU966" s="40"/>
      <c r="EV966" s="40"/>
      <c r="EW966" s="40"/>
      <c r="EX966" s="40"/>
      <c r="EY966" s="40"/>
      <c r="EZ966" s="40"/>
      <c r="FA966" s="40"/>
      <c r="FB966" s="40"/>
      <c r="FC966" s="40"/>
      <c r="FD966" s="40"/>
      <c r="FE966" s="40"/>
      <c r="FF966" s="40"/>
      <c r="FG966" s="40"/>
      <c r="FH966" s="40"/>
      <c r="FI966" s="40"/>
      <c r="FJ966" s="40"/>
      <c r="FK966" s="40"/>
      <c r="FL966" s="40"/>
      <c r="FM966" s="40"/>
      <c r="FN966" s="40"/>
      <c r="FO966" s="40"/>
      <c r="FP966" s="40"/>
      <c r="FQ966" s="40"/>
      <c r="FR966" s="40"/>
      <c r="FS966" s="40"/>
      <c r="FT966" s="40"/>
      <c r="FU966" s="40"/>
      <c r="FV966" s="40"/>
      <c r="FW966" s="40"/>
      <c r="FX966" s="40"/>
      <c r="FY966" s="40"/>
      <c r="FZ966" s="40"/>
      <c r="GA966" s="40"/>
      <c r="GB966" s="40"/>
      <c r="GC966" s="40"/>
      <c r="GD966" s="40"/>
      <c r="GE966" s="40"/>
      <c r="GF966" s="40"/>
      <c r="GG966" s="40"/>
      <c r="GH966" s="40"/>
      <c r="GI966" s="40"/>
      <c r="GJ966" s="40"/>
      <c r="GK966" s="40"/>
      <c r="GL966" s="40"/>
      <c r="GM966" s="40"/>
      <c r="GN966" s="40"/>
      <c r="GO966" s="40"/>
      <c r="GP966" s="40"/>
      <c r="GQ966" s="40"/>
      <c r="GR966" s="40"/>
      <c r="GS966" s="40"/>
    </row>
    <row r="967" spans="1:201" x14ac:dyDescent="0.2">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c r="FM967" s="40"/>
      <c r="FN967" s="40"/>
      <c r="FO967" s="40"/>
      <c r="FP967" s="40"/>
      <c r="FQ967" s="40"/>
      <c r="FR967" s="40"/>
      <c r="FS967" s="40"/>
      <c r="FT967" s="40"/>
      <c r="FU967" s="40"/>
      <c r="FV967" s="40"/>
      <c r="FW967" s="40"/>
      <c r="FX967" s="40"/>
      <c r="FY967" s="40"/>
      <c r="FZ967" s="40"/>
      <c r="GA967" s="40"/>
      <c r="GB967" s="40"/>
      <c r="GC967" s="40"/>
      <c r="GD967" s="40"/>
      <c r="GE967" s="40"/>
      <c r="GF967" s="40"/>
      <c r="GG967" s="40"/>
      <c r="GH967" s="40"/>
      <c r="GI967" s="40"/>
      <c r="GJ967" s="40"/>
      <c r="GK967" s="40"/>
      <c r="GL967" s="40"/>
      <c r="GM967" s="40"/>
      <c r="GN967" s="40"/>
      <c r="GO967" s="40"/>
      <c r="GP967" s="40"/>
      <c r="GQ967" s="40"/>
      <c r="GR967" s="40"/>
      <c r="GS967" s="40"/>
    </row>
    <row r="968" spans="1:201" x14ac:dyDescent="0.2">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c r="FM968" s="40"/>
      <c r="FN968" s="40"/>
      <c r="FO968" s="40"/>
      <c r="FP968" s="40"/>
      <c r="FQ968" s="40"/>
      <c r="FR968" s="40"/>
      <c r="FS968" s="40"/>
      <c r="FT968" s="40"/>
      <c r="FU968" s="40"/>
      <c r="FV968" s="40"/>
      <c r="FW968" s="40"/>
      <c r="FX968" s="40"/>
      <c r="FY968" s="40"/>
      <c r="FZ968" s="40"/>
      <c r="GA968" s="40"/>
      <c r="GB968" s="40"/>
      <c r="GC968" s="40"/>
      <c r="GD968" s="40"/>
      <c r="GE968" s="40"/>
      <c r="GF968" s="40"/>
      <c r="GG968" s="40"/>
      <c r="GH968" s="40"/>
      <c r="GI968" s="40"/>
      <c r="GJ968" s="40"/>
      <c r="GK968" s="40"/>
      <c r="GL968" s="40"/>
      <c r="GM968" s="40"/>
      <c r="GN968" s="40"/>
      <c r="GO968" s="40"/>
      <c r="GP968" s="40"/>
      <c r="GQ968" s="40"/>
      <c r="GR968" s="40"/>
      <c r="GS968" s="40"/>
    </row>
    <row r="969" spans="1:201" x14ac:dyDescent="0.2">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c r="DI969" s="40"/>
      <c r="DJ969" s="40"/>
      <c r="DK969" s="40"/>
      <c r="DL969" s="40"/>
      <c r="DM969" s="40"/>
      <c r="DN969" s="40"/>
      <c r="DO969" s="40"/>
      <c r="DP969" s="40"/>
      <c r="DQ969" s="40"/>
      <c r="DR969" s="40"/>
      <c r="DS969" s="40"/>
      <c r="DT969" s="40"/>
      <c r="DU969" s="40"/>
      <c r="DV969" s="40"/>
      <c r="DW969" s="40"/>
      <c r="DX969" s="40"/>
      <c r="DY969" s="40"/>
      <c r="DZ969" s="40"/>
      <c r="EA969" s="40"/>
      <c r="EB969" s="40"/>
      <c r="EC969" s="40"/>
      <c r="ED969" s="40"/>
      <c r="EE969" s="40"/>
      <c r="EF969" s="40"/>
      <c r="EG969" s="40"/>
      <c r="EH969" s="40"/>
      <c r="EI969" s="40"/>
      <c r="EJ969" s="40"/>
      <c r="EK969" s="40"/>
      <c r="EL969" s="40"/>
      <c r="EM969" s="40"/>
      <c r="EN969" s="40"/>
      <c r="EO969" s="40"/>
      <c r="EP969" s="40"/>
      <c r="EQ969" s="40"/>
      <c r="ER969" s="40"/>
      <c r="ES969" s="40"/>
      <c r="ET969" s="40"/>
      <c r="EU969" s="40"/>
      <c r="EV969" s="40"/>
      <c r="EW969" s="40"/>
      <c r="EX969" s="40"/>
      <c r="EY969" s="40"/>
      <c r="EZ969" s="40"/>
      <c r="FA969" s="40"/>
      <c r="FB969" s="40"/>
      <c r="FC969" s="40"/>
      <c r="FD969" s="40"/>
      <c r="FE969" s="40"/>
      <c r="FF969" s="40"/>
      <c r="FG969" s="40"/>
      <c r="FH969" s="40"/>
      <c r="FI969" s="40"/>
      <c r="FJ969" s="40"/>
      <c r="FK969" s="40"/>
      <c r="FL969" s="40"/>
      <c r="FM969" s="40"/>
      <c r="FN969" s="40"/>
      <c r="FO969" s="40"/>
      <c r="FP969" s="40"/>
      <c r="FQ969" s="40"/>
      <c r="FR969" s="40"/>
      <c r="FS969" s="40"/>
      <c r="FT969" s="40"/>
      <c r="FU969" s="40"/>
      <c r="FV969" s="40"/>
      <c r="FW969" s="40"/>
      <c r="FX969" s="40"/>
      <c r="FY969" s="40"/>
      <c r="FZ969" s="40"/>
      <c r="GA969" s="40"/>
      <c r="GB969" s="40"/>
      <c r="GC969" s="40"/>
      <c r="GD969" s="40"/>
      <c r="GE969" s="40"/>
      <c r="GF969" s="40"/>
      <c r="GG969" s="40"/>
      <c r="GH969" s="40"/>
      <c r="GI969" s="40"/>
      <c r="GJ969" s="40"/>
      <c r="GK969" s="40"/>
      <c r="GL969" s="40"/>
      <c r="GM969" s="40"/>
      <c r="GN969" s="40"/>
      <c r="GO969" s="40"/>
      <c r="GP969" s="40"/>
      <c r="GQ969" s="40"/>
      <c r="GR969" s="40"/>
      <c r="GS969" s="40"/>
    </row>
    <row r="970" spans="1:201" x14ac:dyDescent="0.2">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c r="DI970" s="40"/>
      <c r="DJ970" s="40"/>
      <c r="DK970" s="40"/>
      <c r="DL970" s="40"/>
      <c r="DM970" s="40"/>
      <c r="DN970" s="40"/>
      <c r="DO970" s="40"/>
      <c r="DP970" s="40"/>
      <c r="DQ970" s="40"/>
      <c r="DR970" s="40"/>
      <c r="DS970" s="40"/>
      <c r="DT970" s="40"/>
      <c r="DU970" s="40"/>
      <c r="DV970" s="40"/>
      <c r="DW970" s="40"/>
      <c r="DX970" s="40"/>
      <c r="DY970" s="40"/>
      <c r="DZ970" s="40"/>
      <c r="EA970" s="40"/>
      <c r="EB970" s="40"/>
      <c r="EC970" s="40"/>
      <c r="ED970" s="40"/>
      <c r="EE970" s="40"/>
      <c r="EF970" s="40"/>
      <c r="EG970" s="40"/>
      <c r="EH970" s="40"/>
      <c r="EI970" s="40"/>
      <c r="EJ970" s="40"/>
      <c r="EK970" s="40"/>
      <c r="EL970" s="40"/>
      <c r="EM970" s="40"/>
      <c r="EN970" s="40"/>
      <c r="EO970" s="40"/>
      <c r="EP970" s="40"/>
      <c r="EQ970" s="40"/>
      <c r="ER970" s="40"/>
      <c r="ES970" s="40"/>
      <c r="ET970" s="40"/>
      <c r="EU970" s="40"/>
      <c r="EV970" s="40"/>
      <c r="EW970" s="40"/>
      <c r="EX970" s="40"/>
      <c r="EY970" s="40"/>
      <c r="EZ970" s="40"/>
      <c r="FA970" s="40"/>
      <c r="FB970" s="40"/>
      <c r="FC970" s="40"/>
      <c r="FD970" s="40"/>
      <c r="FE970" s="40"/>
      <c r="FF970" s="40"/>
      <c r="FG970" s="40"/>
      <c r="FH970" s="40"/>
      <c r="FI970" s="40"/>
      <c r="FJ970" s="40"/>
      <c r="FK970" s="40"/>
      <c r="FL970" s="40"/>
      <c r="FM970" s="40"/>
      <c r="FN970" s="40"/>
      <c r="FO970" s="40"/>
      <c r="FP970" s="40"/>
      <c r="FQ970" s="40"/>
      <c r="FR970" s="40"/>
      <c r="FS970" s="40"/>
      <c r="FT970" s="40"/>
      <c r="FU970" s="40"/>
      <c r="FV970" s="40"/>
      <c r="FW970" s="40"/>
      <c r="FX970" s="40"/>
      <c r="FY970" s="40"/>
      <c r="FZ970" s="40"/>
      <c r="GA970" s="40"/>
      <c r="GB970" s="40"/>
      <c r="GC970" s="40"/>
      <c r="GD970" s="40"/>
      <c r="GE970" s="40"/>
      <c r="GF970" s="40"/>
      <c r="GG970" s="40"/>
      <c r="GH970" s="40"/>
      <c r="GI970" s="40"/>
      <c r="GJ970" s="40"/>
      <c r="GK970" s="40"/>
      <c r="GL970" s="40"/>
      <c r="GM970" s="40"/>
      <c r="GN970" s="40"/>
      <c r="GO970" s="40"/>
      <c r="GP970" s="40"/>
      <c r="GQ970" s="40"/>
      <c r="GR970" s="40"/>
      <c r="GS970" s="40"/>
    </row>
    <row r="971" spans="1:201" x14ac:dyDescent="0.2">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c r="DI971" s="40"/>
      <c r="DJ971" s="40"/>
      <c r="DK971" s="40"/>
      <c r="DL971" s="40"/>
      <c r="DM971" s="40"/>
      <c r="DN971" s="40"/>
      <c r="DO971" s="40"/>
      <c r="DP971" s="40"/>
      <c r="DQ971" s="40"/>
      <c r="DR971" s="40"/>
      <c r="DS971" s="40"/>
      <c r="DT971" s="40"/>
      <c r="DU971" s="40"/>
      <c r="DV971" s="40"/>
      <c r="DW971" s="40"/>
      <c r="DX971" s="40"/>
      <c r="DY971" s="40"/>
      <c r="DZ971" s="40"/>
      <c r="EA971" s="40"/>
      <c r="EB971" s="40"/>
      <c r="EC971" s="40"/>
      <c r="ED971" s="40"/>
      <c r="EE971" s="40"/>
      <c r="EF971" s="40"/>
      <c r="EG971" s="40"/>
      <c r="EH971" s="40"/>
      <c r="EI971" s="40"/>
      <c r="EJ971" s="40"/>
      <c r="EK971" s="40"/>
      <c r="EL971" s="40"/>
      <c r="EM971" s="40"/>
      <c r="EN971" s="40"/>
      <c r="EO971" s="40"/>
      <c r="EP971" s="40"/>
      <c r="EQ971" s="40"/>
      <c r="ER971" s="40"/>
      <c r="ES971" s="40"/>
      <c r="ET971" s="40"/>
      <c r="EU971" s="40"/>
      <c r="EV971" s="40"/>
      <c r="EW971" s="40"/>
      <c r="EX971" s="40"/>
      <c r="EY971" s="40"/>
      <c r="EZ971" s="40"/>
      <c r="FA971" s="40"/>
      <c r="FB971" s="40"/>
      <c r="FC971" s="40"/>
      <c r="FD971" s="40"/>
      <c r="FE971" s="40"/>
      <c r="FF971" s="40"/>
      <c r="FG971" s="40"/>
      <c r="FH971" s="40"/>
      <c r="FI971" s="40"/>
      <c r="FJ971" s="40"/>
      <c r="FK971" s="40"/>
      <c r="FL971" s="40"/>
      <c r="FM971" s="40"/>
      <c r="FN971" s="40"/>
      <c r="FO971" s="40"/>
      <c r="FP971" s="40"/>
      <c r="FQ971" s="40"/>
      <c r="FR971" s="40"/>
      <c r="FS971" s="40"/>
      <c r="FT971" s="40"/>
      <c r="FU971" s="40"/>
      <c r="FV971" s="40"/>
      <c r="FW971" s="40"/>
      <c r="FX971" s="40"/>
      <c r="FY971" s="40"/>
      <c r="FZ971" s="40"/>
      <c r="GA971" s="40"/>
      <c r="GB971" s="40"/>
      <c r="GC971" s="40"/>
      <c r="GD971" s="40"/>
      <c r="GE971" s="40"/>
      <c r="GF971" s="40"/>
      <c r="GG971" s="40"/>
      <c r="GH971" s="40"/>
      <c r="GI971" s="40"/>
      <c r="GJ971" s="40"/>
      <c r="GK971" s="40"/>
      <c r="GL971" s="40"/>
      <c r="GM971" s="40"/>
      <c r="GN971" s="40"/>
      <c r="GO971" s="40"/>
      <c r="GP971" s="40"/>
      <c r="GQ971" s="40"/>
      <c r="GR971" s="40"/>
      <c r="GS971" s="40"/>
    </row>
    <row r="972" spans="1:201" x14ac:dyDescent="0.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c r="DI972" s="40"/>
      <c r="DJ972" s="40"/>
      <c r="DK972" s="40"/>
      <c r="DL972" s="40"/>
      <c r="DM972" s="40"/>
      <c r="DN972" s="40"/>
      <c r="DO972" s="40"/>
      <c r="DP972" s="40"/>
      <c r="DQ972" s="40"/>
      <c r="DR972" s="40"/>
      <c r="DS972" s="40"/>
      <c r="DT972" s="40"/>
      <c r="DU972" s="40"/>
      <c r="DV972" s="40"/>
      <c r="DW972" s="40"/>
      <c r="DX972" s="40"/>
      <c r="DY972" s="40"/>
      <c r="DZ972" s="40"/>
      <c r="EA972" s="40"/>
      <c r="EB972" s="40"/>
      <c r="EC972" s="40"/>
      <c r="ED972" s="40"/>
      <c r="EE972" s="40"/>
      <c r="EF972" s="40"/>
      <c r="EG972" s="40"/>
      <c r="EH972" s="40"/>
      <c r="EI972" s="40"/>
      <c r="EJ972" s="40"/>
      <c r="EK972" s="40"/>
      <c r="EL972" s="40"/>
      <c r="EM972" s="40"/>
      <c r="EN972" s="40"/>
      <c r="EO972" s="40"/>
      <c r="EP972" s="40"/>
      <c r="EQ972" s="40"/>
      <c r="ER972" s="40"/>
      <c r="ES972" s="40"/>
      <c r="ET972" s="40"/>
      <c r="EU972" s="40"/>
      <c r="EV972" s="40"/>
      <c r="EW972" s="40"/>
      <c r="EX972" s="40"/>
      <c r="EY972" s="40"/>
      <c r="EZ972" s="40"/>
      <c r="FA972" s="40"/>
      <c r="FB972" s="40"/>
      <c r="FC972" s="40"/>
      <c r="FD972" s="40"/>
      <c r="FE972" s="40"/>
      <c r="FF972" s="40"/>
      <c r="FG972" s="40"/>
      <c r="FH972" s="40"/>
      <c r="FI972" s="40"/>
      <c r="FJ972" s="40"/>
      <c r="FK972" s="40"/>
      <c r="FL972" s="40"/>
      <c r="FM972" s="40"/>
      <c r="FN972" s="40"/>
      <c r="FO972" s="40"/>
      <c r="FP972" s="40"/>
      <c r="FQ972" s="40"/>
      <c r="FR972" s="40"/>
      <c r="FS972" s="40"/>
      <c r="FT972" s="40"/>
      <c r="FU972" s="40"/>
      <c r="FV972" s="40"/>
      <c r="FW972" s="40"/>
      <c r="FX972" s="40"/>
      <c r="FY972" s="40"/>
      <c r="FZ972" s="40"/>
      <c r="GA972" s="40"/>
      <c r="GB972" s="40"/>
      <c r="GC972" s="40"/>
      <c r="GD972" s="40"/>
      <c r="GE972" s="40"/>
      <c r="GF972" s="40"/>
      <c r="GG972" s="40"/>
      <c r="GH972" s="40"/>
      <c r="GI972" s="40"/>
      <c r="GJ972" s="40"/>
      <c r="GK972" s="40"/>
      <c r="GL972" s="40"/>
      <c r="GM972" s="40"/>
      <c r="GN972" s="40"/>
      <c r="GO972" s="40"/>
      <c r="GP972" s="40"/>
      <c r="GQ972" s="40"/>
      <c r="GR972" s="40"/>
      <c r="GS972" s="40"/>
    </row>
    <row r="973" spans="1:201" x14ac:dyDescent="0.2">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c r="DI973" s="40"/>
      <c r="DJ973" s="40"/>
      <c r="DK973" s="40"/>
      <c r="DL973" s="40"/>
      <c r="DM973" s="40"/>
      <c r="DN973" s="40"/>
      <c r="DO973" s="40"/>
      <c r="DP973" s="40"/>
      <c r="DQ973" s="40"/>
      <c r="DR973" s="40"/>
      <c r="DS973" s="40"/>
      <c r="DT973" s="40"/>
      <c r="DU973" s="40"/>
      <c r="DV973" s="40"/>
      <c r="DW973" s="40"/>
      <c r="DX973" s="40"/>
      <c r="DY973" s="40"/>
      <c r="DZ973" s="40"/>
      <c r="EA973" s="40"/>
      <c r="EB973" s="40"/>
      <c r="EC973" s="40"/>
      <c r="ED973" s="40"/>
      <c r="EE973" s="40"/>
      <c r="EF973" s="40"/>
      <c r="EG973" s="40"/>
      <c r="EH973" s="40"/>
      <c r="EI973" s="40"/>
      <c r="EJ973" s="40"/>
      <c r="EK973" s="40"/>
      <c r="EL973" s="40"/>
      <c r="EM973" s="40"/>
      <c r="EN973" s="40"/>
      <c r="EO973" s="40"/>
      <c r="EP973" s="40"/>
      <c r="EQ973" s="40"/>
      <c r="ER973" s="40"/>
      <c r="ES973" s="40"/>
      <c r="ET973" s="40"/>
      <c r="EU973" s="40"/>
      <c r="EV973" s="40"/>
      <c r="EW973" s="40"/>
      <c r="EX973" s="40"/>
      <c r="EY973" s="40"/>
      <c r="EZ973" s="40"/>
      <c r="FA973" s="40"/>
      <c r="FB973" s="40"/>
      <c r="FC973" s="40"/>
      <c r="FD973" s="40"/>
      <c r="FE973" s="40"/>
      <c r="FF973" s="40"/>
      <c r="FG973" s="40"/>
      <c r="FH973" s="40"/>
      <c r="FI973" s="40"/>
      <c r="FJ973" s="40"/>
      <c r="FK973" s="40"/>
      <c r="FL973" s="40"/>
      <c r="FM973" s="40"/>
      <c r="FN973" s="40"/>
      <c r="FO973" s="40"/>
      <c r="FP973" s="40"/>
      <c r="FQ973" s="40"/>
      <c r="FR973" s="40"/>
      <c r="FS973" s="40"/>
      <c r="FT973" s="40"/>
      <c r="FU973" s="40"/>
      <c r="FV973" s="40"/>
      <c r="FW973" s="40"/>
      <c r="FX973" s="40"/>
      <c r="FY973" s="40"/>
      <c r="FZ973" s="40"/>
      <c r="GA973" s="40"/>
      <c r="GB973" s="40"/>
      <c r="GC973" s="40"/>
      <c r="GD973" s="40"/>
      <c r="GE973" s="40"/>
      <c r="GF973" s="40"/>
      <c r="GG973" s="40"/>
      <c r="GH973" s="40"/>
      <c r="GI973" s="40"/>
      <c r="GJ973" s="40"/>
      <c r="GK973" s="40"/>
      <c r="GL973" s="40"/>
      <c r="GM973" s="40"/>
      <c r="GN973" s="40"/>
      <c r="GO973" s="40"/>
      <c r="GP973" s="40"/>
      <c r="GQ973" s="40"/>
      <c r="GR973" s="40"/>
      <c r="GS973" s="40"/>
    </row>
    <row r="974" spans="1:201" x14ac:dyDescent="0.2">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c r="DI974" s="40"/>
      <c r="DJ974" s="40"/>
      <c r="DK974" s="40"/>
      <c r="DL974" s="40"/>
      <c r="DM974" s="40"/>
      <c r="DN974" s="40"/>
      <c r="DO974" s="40"/>
      <c r="DP974" s="40"/>
      <c r="DQ974" s="40"/>
      <c r="DR974" s="40"/>
      <c r="DS974" s="40"/>
      <c r="DT974" s="40"/>
      <c r="DU974" s="40"/>
      <c r="DV974" s="40"/>
      <c r="DW974" s="40"/>
      <c r="DX974" s="40"/>
      <c r="DY974" s="40"/>
      <c r="DZ974" s="40"/>
      <c r="EA974" s="40"/>
      <c r="EB974" s="40"/>
      <c r="EC974" s="40"/>
      <c r="ED974" s="40"/>
      <c r="EE974" s="40"/>
      <c r="EF974" s="40"/>
      <c r="EG974" s="40"/>
      <c r="EH974" s="40"/>
      <c r="EI974" s="40"/>
      <c r="EJ974" s="40"/>
      <c r="EK974" s="40"/>
      <c r="EL974" s="40"/>
      <c r="EM974" s="40"/>
      <c r="EN974" s="40"/>
      <c r="EO974" s="40"/>
      <c r="EP974" s="40"/>
      <c r="EQ974" s="40"/>
      <c r="ER974" s="40"/>
      <c r="ES974" s="40"/>
      <c r="ET974" s="40"/>
      <c r="EU974" s="40"/>
      <c r="EV974" s="40"/>
      <c r="EW974" s="40"/>
      <c r="EX974" s="40"/>
      <c r="EY974" s="40"/>
      <c r="EZ974" s="40"/>
      <c r="FA974" s="40"/>
      <c r="FB974" s="40"/>
      <c r="FC974" s="40"/>
      <c r="FD974" s="40"/>
      <c r="FE974" s="40"/>
      <c r="FF974" s="40"/>
      <c r="FG974" s="40"/>
      <c r="FH974" s="40"/>
      <c r="FI974" s="40"/>
      <c r="FJ974" s="40"/>
      <c r="FK974" s="40"/>
      <c r="FL974" s="40"/>
      <c r="FM974" s="40"/>
      <c r="FN974" s="40"/>
      <c r="FO974" s="40"/>
      <c r="FP974" s="40"/>
      <c r="FQ974" s="40"/>
      <c r="FR974" s="40"/>
      <c r="FS974" s="40"/>
      <c r="FT974" s="40"/>
      <c r="FU974" s="40"/>
      <c r="FV974" s="40"/>
      <c r="FW974" s="40"/>
      <c r="FX974" s="40"/>
      <c r="FY974" s="40"/>
      <c r="FZ974" s="40"/>
      <c r="GA974" s="40"/>
      <c r="GB974" s="40"/>
      <c r="GC974" s="40"/>
      <c r="GD974" s="40"/>
      <c r="GE974" s="40"/>
      <c r="GF974" s="40"/>
      <c r="GG974" s="40"/>
      <c r="GH974" s="40"/>
      <c r="GI974" s="40"/>
      <c r="GJ974" s="40"/>
      <c r="GK974" s="40"/>
      <c r="GL974" s="40"/>
      <c r="GM974" s="40"/>
      <c r="GN974" s="40"/>
      <c r="GO974" s="40"/>
      <c r="GP974" s="40"/>
      <c r="GQ974" s="40"/>
      <c r="GR974" s="40"/>
      <c r="GS974" s="40"/>
    </row>
    <row r="975" spans="1:20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c r="FM975" s="40"/>
      <c r="FN975" s="40"/>
      <c r="FO975" s="40"/>
      <c r="FP975" s="40"/>
      <c r="FQ975" s="40"/>
      <c r="FR975" s="40"/>
      <c r="FS975" s="40"/>
      <c r="FT975" s="40"/>
      <c r="FU975" s="40"/>
      <c r="FV975" s="40"/>
      <c r="FW975" s="40"/>
      <c r="FX975" s="40"/>
      <c r="FY975" s="40"/>
      <c r="FZ975" s="40"/>
      <c r="GA975" s="40"/>
      <c r="GB975" s="40"/>
      <c r="GC975" s="40"/>
      <c r="GD975" s="40"/>
      <c r="GE975" s="40"/>
      <c r="GF975" s="40"/>
      <c r="GG975" s="40"/>
      <c r="GH975" s="40"/>
      <c r="GI975" s="40"/>
      <c r="GJ975" s="40"/>
      <c r="GK975" s="40"/>
      <c r="GL975" s="40"/>
      <c r="GM975" s="40"/>
      <c r="GN975" s="40"/>
      <c r="GO975" s="40"/>
      <c r="GP975" s="40"/>
      <c r="GQ975" s="40"/>
      <c r="GR975" s="40"/>
      <c r="GS975" s="40"/>
    </row>
    <row r="976" spans="1:201" x14ac:dyDescent="0.2">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c r="DI976" s="40"/>
      <c r="DJ976" s="40"/>
      <c r="DK976" s="40"/>
      <c r="DL976" s="40"/>
      <c r="DM976" s="40"/>
      <c r="DN976" s="40"/>
      <c r="DO976" s="40"/>
      <c r="DP976" s="40"/>
      <c r="DQ976" s="40"/>
      <c r="DR976" s="40"/>
      <c r="DS976" s="40"/>
      <c r="DT976" s="40"/>
      <c r="DU976" s="40"/>
      <c r="DV976" s="40"/>
      <c r="DW976" s="40"/>
      <c r="DX976" s="40"/>
      <c r="DY976" s="40"/>
      <c r="DZ976" s="40"/>
      <c r="EA976" s="40"/>
      <c r="EB976" s="40"/>
      <c r="EC976" s="40"/>
      <c r="ED976" s="40"/>
      <c r="EE976" s="40"/>
      <c r="EF976" s="40"/>
      <c r="EG976" s="40"/>
      <c r="EH976" s="40"/>
      <c r="EI976" s="40"/>
      <c r="EJ976" s="40"/>
      <c r="EK976" s="40"/>
      <c r="EL976" s="40"/>
      <c r="EM976" s="40"/>
      <c r="EN976" s="40"/>
      <c r="EO976" s="40"/>
      <c r="EP976" s="40"/>
      <c r="EQ976" s="40"/>
      <c r="ER976" s="40"/>
      <c r="ES976" s="40"/>
      <c r="ET976" s="40"/>
      <c r="EU976" s="40"/>
      <c r="EV976" s="40"/>
      <c r="EW976" s="40"/>
      <c r="EX976" s="40"/>
      <c r="EY976" s="40"/>
      <c r="EZ976" s="40"/>
      <c r="FA976" s="40"/>
      <c r="FB976" s="40"/>
      <c r="FC976" s="40"/>
      <c r="FD976" s="40"/>
      <c r="FE976" s="40"/>
      <c r="FF976" s="40"/>
      <c r="FG976" s="40"/>
      <c r="FH976" s="40"/>
      <c r="FI976" s="40"/>
      <c r="FJ976" s="40"/>
      <c r="FK976" s="40"/>
      <c r="FL976" s="40"/>
      <c r="FM976" s="40"/>
      <c r="FN976" s="40"/>
      <c r="FO976" s="40"/>
      <c r="FP976" s="40"/>
      <c r="FQ976" s="40"/>
      <c r="FR976" s="40"/>
      <c r="FS976" s="40"/>
      <c r="FT976" s="40"/>
      <c r="FU976" s="40"/>
      <c r="FV976" s="40"/>
      <c r="FW976" s="40"/>
      <c r="FX976" s="40"/>
      <c r="FY976" s="40"/>
      <c r="FZ976" s="40"/>
      <c r="GA976" s="40"/>
      <c r="GB976" s="40"/>
      <c r="GC976" s="40"/>
      <c r="GD976" s="40"/>
      <c r="GE976" s="40"/>
      <c r="GF976" s="40"/>
      <c r="GG976" s="40"/>
      <c r="GH976" s="40"/>
      <c r="GI976" s="40"/>
      <c r="GJ976" s="40"/>
      <c r="GK976" s="40"/>
      <c r="GL976" s="40"/>
      <c r="GM976" s="40"/>
      <c r="GN976" s="40"/>
      <c r="GO976" s="40"/>
      <c r="GP976" s="40"/>
      <c r="GQ976" s="40"/>
      <c r="GR976" s="40"/>
      <c r="GS976" s="40"/>
    </row>
    <row r="977" spans="1:201" x14ac:dyDescent="0.2">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c r="DI977" s="40"/>
      <c r="DJ977" s="40"/>
      <c r="DK977" s="40"/>
      <c r="DL977" s="40"/>
      <c r="DM977" s="40"/>
      <c r="DN977" s="40"/>
      <c r="DO977" s="40"/>
      <c r="DP977" s="40"/>
      <c r="DQ977" s="40"/>
      <c r="DR977" s="40"/>
      <c r="DS977" s="40"/>
      <c r="DT977" s="40"/>
      <c r="DU977" s="40"/>
      <c r="DV977" s="40"/>
      <c r="DW977" s="40"/>
      <c r="DX977" s="40"/>
      <c r="DY977" s="40"/>
      <c r="DZ977" s="40"/>
      <c r="EA977" s="40"/>
      <c r="EB977" s="40"/>
      <c r="EC977" s="40"/>
      <c r="ED977" s="40"/>
      <c r="EE977" s="40"/>
      <c r="EF977" s="40"/>
      <c r="EG977" s="40"/>
      <c r="EH977" s="40"/>
      <c r="EI977" s="40"/>
      <c r="EJ977" s="40"/>
      <c r="EK977" s="40"/>
      <c r="EL977" s="40"/>
      <c r="EM977" s="40"/>
      <c r="EN977" s="40"/>
      <c r="EO977" s="40"/>
      <c r="EP977" s="40"/>
      <c r="EQ977" s="40"/>
      <c r="ER977" s="40"/>
      <c r="ES977" s="40"/>
      <c r="ET977" s="40"/>
      <c r="EU977" s="40"/>
      <c r="EV977" s="40"/>
      <c r="EW977" s="40"/>
      <c r="EX977" s="40"/>
      <c r="EY977" s="40"/>
      <c r="EZ977" s="40"/>
      <c r="FA977" s="40"/>
      <c r="FB977" s="40"/>
      <c r="FC977" s="40"/>
      <c r="FD977" s="40"/>
      <c r="FE977" s="40"/>
      <c r="FF977" s="40"/>
      <c r="FG977" s="40"/>
      <c r="FH977" s="40"/>
      <c r="FI977" s="40"/>
      <c r="FJ977" s="40"/>
      <c r="FK977" s="40"/>
      <c r="FL977" s="40"/>
      <c r="FM977" s="40"/>
      <c r="FN977" s="40"/>
      <c r="FO977" s="40"/>
      <c r="FP977" s="40"/>
      <c r="FQ977" s="40"/>
      <c r="FR977" s="40"/>
      <c r="FS977" s="40"/>
      <c r="FT977" s="40"/>
      <c r="FU977" s="40"/>
      <c r="FV977" s="40"/>
      <c r="FW977" s="40"/>
      <c r="FX977" s="40"/>
      <c r="FY977" s="40"/>
      <c r="FZ977" s="40"/>
      <c r="GA977" s="40"/>
      <c r="GB977" s="40"/>
      <c r="GC977" s="40"/>
      <c r="GD977" s="40"/>
      <c r="GE977" s="40"/>
      <c r="GF977" s="40"/>
      <c r="GG977" s="40"/>
      <c r="GH977" s="40"/>
      <c r="GI977" s="40"/>
      <c r="GJ977" s="40"/>
      <c r="GK977" s="40"/>
      <c r="GL977" s="40"/>
      <c r="GM977" s="40"/>
      <c r="GN977" s="40"/>
      <c r="GO977" s="40"/>
      <c r="GP977" s="40"/>
      <c r="GQ977" s="40"/>
      <c r="GR977" s="40"/>
      <c r="GS977" s="40"/>
    </row>
    <row r="978" spans="1:201" x14ac:dyDescent="0.2">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c r="FM978" s="40"/>
      <c r="FN978" s="40"/>
      <c r="FO978" s="40"/>
      <c r="FP978" s="40"/>
      <c r="FQ978" s="40"/>
      <c r="FR978" s="40"/>
      <c r="FS978" s="40"/>
      <c r="FT978" s="40"/>
      <c r="FU978" s="40"/>
      <c r="FV978" s="40"/>
      <c r="FW978" s="40"/>
      <c r="FX978" s="40"/>
      <c r="FY978" s="40"/>
      <c r="FZ978" s="40"/>
      <c r="GA978" s="40"/>
      <c r="GB978" s="40"/>
      <c r="GC978" s="40"/>
      <c r="GD978" s="40"/>
      <c r="GE978" s="40"/>
      <c r="GF978" s="40"/>
      <c r="GG978" s="40"/>
      <c r="GH978" s="40"/>
      <c r="GI978" s="40"/>
      <c r="GJ978" s="40"/>
      <c r="GK978" s="40"/>
      <c r="GL978" s="40"/>
      <c r="GM978" s="40"/>
      <c r="GN978" s="40"/>
      <c r="GO978" s="40"/>
      <c r="GP978" s="40"/>
      <c r="GQ978" s="40"/>
      <c r="GR978" s="40"/>
      <c r="GS978" s="40"/>
    </row>
    <row r="979" spans="1:201" x14ac:dyDescent="0.2">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c r="DI979" s="40"/>
      <c r="DJ979" s="40"/>
      <c r="DK979" s="40"/>
      <c r="DL979" s="40"/>
      <c r="DM979" s="40"/>
      <c r="DN979" s="40"/>
      <c r="DO979" s="40"/>
      <c r="DP979" s="40"/>
      <c r="DQ979" s="40"/>
      <c r="DR979" s="40"/>
      <c r="DS979" s="40"/>
      <c r="DT979" s="40"/>
      <c r="DU979" s="40"/>
      <c r="DV979" s="40"/>
      <c r="DW979" s="40"/>
      <c r="DX979" s="40"/>
      <c r="DY979" s="40"/>
      <c r="DZ979" s="40"/>
      <c r="EA979" s="40"/>
      <c r="EB979" s="40"/>
      <c r="EC979" s="40"/>
      <c r="ED979" s="40"/>
      <c r="EE979" s="40"/>
      <c r="EF979" s="40"/>
      <c r="EG979" s="40"/>
      <c r="EH979" s="40"/>
      <c r="EI979" s="40"/>
      <c r="EJ979" s="40"/>
      <c r="EK979" s="40"/>
      <c r="EL979" s="40"/>
      <c r="EM979" s="40"/>
      <c r="EN979" s="40"/>
      <c r="EO979" s="40"/>
      <c r="EP979" s="40"/>
      <c r="EQ979" s="40"/>
      <c r="ER979" s="40"/>
      <c r="ES979" s="40"/>
      <c r="ET979" s="40"/>
      <c r="EU979" s="40"/>
      <c r="EV979" s="40"/>
      <c r="EW979" s="40"/>
      <c r="EX979" s="40"/>
      <c r="EY979" s="40"/>
      <c r="EZ979" s="40"/>
      <c r="FA979" s="40"/>
      <c r="FB979" s="40"/>
      <c r="FC979" s="40"/>
      <c r="FD979" s="40"/>
      <c r="FE979" s="40"/>
      <c r="FF979" s="40"/>
      <c r="FG979" s="40"/>
      <c r="FH979" s="40"/>
      <c r="FI979" s="40"/>
      <c r="FJ979" s="40"/>
      <c r="FK979" s="40"/>
      <c r="FL979" s="40"/>
      <c r="FM979" s="40"/>
      <c r="FN979" s="40"/>
      <c r="FO979" s="40"/>
      <c r="FP979" s="40"/>
      <c r="FQ979" s="40"/>
      <c r="FR979" s="40"/>
      <c r="FS979" s="40"/>
      <c r="FT979" s="40"/>
      <c r="FU979" s="40"/>
      <c r="FV979" s="40"/>
      <c r="FW979" s="40"/>
      <c r="FX979" s="40"/>
      <c r="FY979" s="40"/>
      <c r="FZ979" s="40"/>
      <c r="GA979" s="40"/>
      <c r="GB979" s="40"/>
      <c r="GC979" s="40"/>
      <c r="GD979" s="40"/>
      <c r="GE979" s="40"/>
      <c r="GF979" s="40"/>
      <c r="GG979" s="40"/>
      <c r="GH979" s="40"/>
      <c r="GI979" s="40"/>
      <c r="GJ979" s="40"/>
      <c r="GK979" s="40"/>
      <c r="GL979" s="40"/>
      <c r="GM979" s="40"/>
      <c r="GN979" s="40"/>
      <c r="GO979" s="40"/>
      <c r="GP979" s="40"/>
      <c r="GQ979" s="40"/>
      <c r="GR979" s="40"/>
      <c r="GS979" s="40"/>
    </row>
    <row r="980" spans="1:201" x14ac:dyDescent="0.2">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c r="DI980" s="40"/>
      <c r="DJ980" s="40"/>
      <c r="DK980" s="40"/>
      <c r="DL980" s="40"/>
      <c r="DM980" s="40"/>
      <c r="DN980" s="40"/>
      <c r="DO980" s="40"/>
      <c r="DP980" s="40"/>
      <c r="DQ980" s="40"/>
      <c r="DR980" s="40"/>
      <c r="DS980" s="40"/>
      <c r="DT980" s="40"/>
      <c r="DU980" s="40"/>
      <c r="DV980" s="40"/>
      <c r="DW980" s="40"/>
      <c r="DX980" s="40"/>
      <c r="DY980" s="40"/>
      <c r="DZ980" s="40"/>
      <c r="EA980" s="40"/>
      <c r="EB980" s="40"/>
      <c r="EC980" s="40"/>
      <c r="ED980" s="40"/>
      <c r="EE980" s="40"/>
      <c r="EF980" s="40"/>
      <c r="EG980" s="40"/>
      <c r="EH980" s="40"/>
      <c r="EI980" s="40"/>
      <c r="EJ980" s="40"/>
      <c r="EK980" s="40"/>
      <c r="EL980" s="40"/>
      <c r="EM980" s="40"/>
      <c r="EN980" s="40"/>
      <c r="EO980" s="40"/>
      <c r="EP980" s="40"/>
      <c r="EQ980" s="40"/>
      <c r="ER980" s="40"/>
      <c r="ES980" s="40"/>
      <c r="ET980" s="40"/>
      <c r="EU980" s="40"/>
      <c r="EV980" s="40"/>
      <c r="EW980" s="40"/>
      <c r="EX980" s="40"/>
      <c r="EY980" s="40"/>
      <c r="EZ980" s="40"/>
      <c r="FA980" s="40"/>
      <c r="FB980" s="40"/>
      <c r="FC980" s="40"/>
      <c r="FD980" s="40"/>
      <c r="FE980" s="40"/>
      <c r="FF980" s="40"/>
      <c r="FG980" s="40"/>
      <c r="FH980" s="40"/>
      <c r="FI980" s="40"/>
      <c r="FJ980" s="40"/>
      <c r="FK980" s="40"/>
      <c r="FL980" s="40"/>
      <c r="FM980" s="40"/>
      <c r="FN980" s="40"/>
      <c r="FO980" s="40"/>
      <c r="FP980" s="40"/>
      <c r="FQ980" s="40"/>
      <c r="FR980" s="40"/>
      <c r="FS980" s="40"/>
      <c r="FT980" s="40"/>
      <c r="FU980" s="40"/>
      <c r="FV980" s="40"/>
      <c r="FW980" s="40"/>
      <c r="FX980" s="40"/>
      <c r="FY980" s="40"/>
      <c r="FZ980" s="40"/>
      <c r="GA980" s="40"/>
      <c r="GB980" s="40"/>
      <c r="GC980" s="40"/>
      <c r="GD980" s="40"/>
      <c r="GE980" s="40"/>
      <c r="GF980" s="40"/>
      <c r="GG980" s="40"/>
      <c r="GH980" s="40"/>
      <c r="GI980" s="40"/>
      <c r="GJ980" s="40"/>
      <c r="GK980" s="40"/>
      <c r="GL980" s="40"/>
      <c r="GM980" s="40"/>
      <c r="GN980" s="40"/>
      <c r="GO980" s="40"/>
      <c r="GP980" s="40"/>
      <c r="GQ980" s="40"/>
      <c r="GR980" s="40"/>
      <c r="GS980" s="40"/>
    </row>
    <row r="981" spans="1:201" x14ac:dyDescent="0.2">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c r="DI981" s="40"/>
      <c r="DJ981" s="40"/>
      <c r="DK981" s="40"/>
      <c r="DL981" s="40"/>
      <c r="DM981" s="40"/>
      <c r="DN981" s="40"/>
      <c r="DO981" s="40"/>
      <c r="DP981" s="40"/>
      <c r="DQ981" s="40"/>
      <c r="DR981" s="40"/>
      <c r="DS981" s="40"/>
      <c r="DT981" s="40"/>
      <c r="DU981" s="40"/>
      <c r="DV981" s="40"/>
      <c r="DW981" s="40"/>
      <c r="DX981" s="40"/>
      <c r="DY981" s="40"/>
      <c r="DZ981" s="40"/>
      <c r="EA981" s="40"/>
      <c r="EB981" s="40"/>
      <c r="EC981" s="40"/>
      <c r="ED981" s="40"/>
      <c r="EE981" s="40"/>
      <c r="EF981" s="40"/>
      <c r="EG981" s="40"/>
      <c r="EH981" s="40"/>
      <c r="EI981" s="40"/>
      <c r="EJ981" s="40"/>
      <c r="EK981" s="40"/>
      <c r="EL981" s="40"/>
      <c r="EM981" s="40"/>
      <c r="EN981" s="40"/>
      <c r="EO981" s="40"/>
      <c r="EP981" s="40"/>
      <c r="EQ981" s="40"/>
      <c r="ER981" s="40"/>
      <c r="ES981" s="40"/>
      <c r="ET981" s="40"/>
      <c r="EU981" s="40"/>
      <c r="EV981" s="40"/>
      <c r="EW981" s="40"/>
      <c r="EX981" s="40"/>
      <c r="EY981" s="40"/>
      <c r="EZ981" s="40"/>
      <c r="FA981" s="40"/>
      <c r="FB981" s="40"/>
      <c r="FC981" s="40"/>
      <c r="FD981" s="40"/>
      <c r="FE981" s="40"/>
      <c r="FF981" s="40"/>
      <c r="FG981" s="40"/>
      <c r="FH981" s="40"/>
      <c r="FI981" s="40"/>
      <c r="FJ981" s="40"/>
      <c r="FK981" s="40"/>
      <c r="FL981" s="40"/>
      <c r="FM981" s="40"/>
      <c r="FN981" s="40"/>
      <c r="FO981" s="40"/>
      <c r="FP981" s="40"/>
      <c r="FQ981" s="40"/>
      <c r="FR981" s="40"/>
      <c r="FS981" s="40"/>
      <c r="FT981" s="40"/>
      <c r="FU981" s="40"/>
      <c r="FV981" s="40"/>
      <c r="FW981" s="40"/>
      <c r="FX981" s="40"/>
      <c r="FY981" s="40"/>
      <c r="FZ981" s="40"/>
      <c r="GA981" s="40"/>
      <c r="GB981" s="40"/>
      <c r="GC981" s="40"/>
      <c r="GD981" s="40"/>
      <c r="GE981" s="40"/>
      <c r="GF981" s="40"/>
      <c r="GG981" s="40"/>
      <c r="GH981" s="40"/>
      <c r="GI981" s="40"/>
      <c r="GJ981" s="40"/>
      <c r="GK981" s="40"/>
      <c r="GL981" s="40"/>
      <c r="GM981" s="40"/>
      <c r="GN981" s="40"/>
      <c r="GO981" s="40"/>
      <c r="GP981" s="40"/>
      <c r="GQ981" s="40"/>
      <c r="GR981" s="40"/>
      <c r="GS981" s="40"/>
    </row>
    <row r="982" spans="1:201" x14ac:dyDescent="0.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c r="DI982" s="40"/>
      <c r="DJ982" s="40"/>
      <c r="DK982" s="40"/>
      <c r="DL982" s="40"/>
      <c r="DM982" s="40"/>
      <c r="DN982" s="40"/>
      <c r="DO982" s="40"/>
      <c r="DP982" s="40"/>
      <c r="DQ982" s="40"/>
      <c r="DR982" s="40"/>
      <c r="DS982" s="40"/>
      <c r="DT982" s="40"/>
      <c r="DU982" s="40"/>
      <c r="DV982" s="40"/>
      <c r="DW982" s="40"/>
      <c r="DX982" s="40"/>
      <c r="DY982" s="40"/>
      <c r="DZ982" s="40"/>
      <c r="EA982" s="40"/>
      <c r="EB982" s="40"/>
      <c r="EC982" s="40"/>
      <c r="ED982" s="40"/>
      <c r="EE982" s="40"/>
      <c r="EF982" s="40"/>
      <c r="EG982" s="40"/>
      <c r="EH982" s="40"/>
      <c r="EI982" s="40"/>
      <c r="EJ982" s="40"/>
      <c r="EK982" s="40"/>
      <c r="EL982" s="40"/>
      <c r="EM982" s="40"/>
      <c r="EN982" s="40"/>
      <c r="EO982" s="40"/>
      <c r="EP982" s="40"/>
      <c r="EQ982" s="40"/>
      <c r="ER982" s="40"/>
      <c r="ES982" s="40"/>
      <c r="ET982" s="40"/>
      <c r="EU982" s="40"/>
      <c r="EV982" s="40"/>
      <c r="EW982" s="40"/>
      <c r="EX982" s="40"/>
      <c r="EY982" s="40"/>
      <c r="EZ982" s="40"/>
      <c r="FA982" s="40"/>
      <c r="FB982" s="40"/>
      <c r="FC982" s="40"/>
      <c r="FD982" s="40"/>
      <c r="FE982" s="40"/>
      <c r="FF982" s="40"/>
      <c r="FG982" s="40"/>
      <c r="FH982" s="40"/>
      <c r="FI982" s="40"/>
      <c r="FJ982" s="40"/>
      <c r="FK982" s="40"/>
      <c r="FL982" s="40"/>
      <c r="FM982" s="40"/>
      <c r="FN982" s="40"/>
      <c r="FO982" s="40"/>
      <c r="FP982" s="40"/>
      <c r="FQ982" s="40"/>
      <c r="FR982" s="40"/>
      <c r="FS982" s="40"/>
      <c r="FT982" s="40"/>
      <c r="FU982" s="40"/>
      <c r="FV982" s="40"/>
      <c r="FW982" s="40"/>
      <c r="FX982" s="40"/>
      <c r="FY982" s="40"/>
      <c r="FZ982" s="40"/>
      <c r="GA982" s="40"/>
      <c r="GB982" s="40"/>
      <c r="GC982" s="40"/>
      <c r="GD982" s="40"/>
      <c r="GE982" s="40"/>
      <c r="GF982" s="40"/>
      <c r="GG982" s="40"/>
      <c r="GH982" s="40"/>
      <c r="GI982" s="40"/>
      <c r="GJ982" s="40"/>
      <c r="GK982" s="40"/>
      <c r="GL982" s="40"/>
      <c r="GM982" s="40"/>
      <c r="GN982" s="40"/>
      <c r="GO982" s="40"/>
      <c r="GP982" s="40"/>
      <c r="GQ982" s="40"/>
      <c r="GR982" s="40"/>
      <c r="GS982" s="40"/>
    </row>
    <row r="983" spans="1:201" x14ac:dyDescent="0.2">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c r="DI983" s="40"/>
      <c r="DJ983" s="40"/>
      <c r="DK983" s="40"/>
      <c r="DL983" s="40"/>
      <c r="DM983" s="40"/>
      <c r="DN983" s="40"/>
      <c r="DO983" s="40"/>
      <c r="DP983" s="40"/>
      <c r="DQ983" s="40"/>
      <c r="DR983" s="40"/>
      <c r="DS983" s="40"/>
      <c r="DT983" s="40"/>
      <c r="DU983" s="40"/>
      <c r="DV983" s="40"/>
      <c r="DW983" s="40"/>
      <c r="DX983" s="40"/>
      <c r="DY983" s="40"/>
      <c r="DZ983" s="40"/>
      <c r="EA983" s="40"/>
      <c r="EB983" s="40"/>
      <c r="EC983" s="40"/>
      <c r="ED983" s="40"/>
      <c r="EE983" s="40"/>
      <c r="EF983" s="40"/>
      <c r="EG983" s="40"/>
      <c r="EH983" s="40"/>
      <c r="EI983" s="40"/>
      <c r="EJ983" s="40"/>
      <c r="EK983" s="40"/>
      <c r="EL983" s="40"/>
      <c r="EM983" s="40"/>
      <c r="EN983" s="40"/>
      <c r="EO983" s="40"/>
      <c r="EP983" s="40"/>
      <c r="EQ983" s="40"/>
      <c r="ER983" s="40"/>
      <c r="ES983" s="40"/>
      <c r="ET983" s="40"/>
      <c r="EU983" s="40"/>
      <c r="EV983" s="40"/>
      <c r="EW983" s="40"/>
      <c r="EX983" s="40"/>
      <c r="EY983" s="40"/>
      <c r="EZ983" s="40"/>
      <c r="FA983" s="40"/>
      <c r="FB983" s="40"/>
      <c r="FC983" s="40"/>
      <c r="FD983" s="40"/>
      <c r="FE983" s="40"/>
      <c r="FF983" s="40"/>
      <c r="FG983" s="40"/>
      <c r="FH983" s="40"/>
      <c r="FI983" s="40"/>
      <c r="FJ983" s="40"/>
      <c r="FK983" s="40"/>
      <c r="FL983" s="40"/>
      <c r="FM983" s="40"/>
      <c r="FN983" s="40"/>
      <c r="FO983" s="40"/>
      <c r="FP983" s="40"/>
      <c r="FQ983" s="40"/>
      <c r="FR983" s="40"/>
      <c r="FS983" s="40"/>
      <c r="FT983" s="40"/>
      <c r="FU983" s="40"/>
      <c r="FV983" s="40"/>
      <c r="FW983" s="40"/>
      <c r="FX983" s="40"/>
      <c r="FY983" s="40"/>
      <c r="FZ983" s="40"/>
      <c r="GA983" s="40"/>
      <c r="GB983" s="40"/>
      <c r="GC983" s="40"/>
      <c r="GD983" s="40"/>
      <c r="GE983" s="40"/>
      <c r="GF983" s="40"/>
      <c r="GG983" s="40"/>
      <c r="GH983" s="40"/>
      <c r="GI983" s="40"/>
      <c r="GJ983" s="40"/>
      <c r="GK983" s="40"/>
      <c r="GL983" s="40"/>
      <c r="GM983" s="40"/>
      <c r="GN983" s="40"/>
      <c r="GO983" s="40"/>
      <c r="GP983" s="40"/>
      <c r="GQ983" s="40"/>
      <c r="GR983" s="40"/>
      <c r="GS983" s="40"/>
    </row>
    <row r="984" spans="1:201" x14ac:dyDescent="0.2">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c r="FM984" s="40"/>
      <c r="FN984" s="40"/>
      <c r="FO984" s="40"/>
      <c r="FP984" s="40"/>
      <c r="FQ984" s="40"/>
      <c r="FR984" s="40"/>
      <c r="FS984" s="40"/>
      <c r="FT984" s="40"/>
      <c r="FU984" s="40"/>
      <c r="FV984" s="40"/>
      <c r="FW984" s="40"/>
      <c r="FX984" s="40"/>
      <c r="FY984" s="40"/>
      <c r="FZ984" s="40"/>
      <c r="GA984" s="40"/>
      <c r="GB984" s="40"/>
      <c r="GC984" s="40"/>
      <c r="GD984" s="40"/>
      <c r="GE984" s="40"/>
      <c r="GF984" s="40"/>
      <c r="GG984" s="40"/>
      <c r="GH984" s="40"/>
      <c r="GI984" s="40"/>
      <c r="GJ984" s="40"/>
      <c r="GK984" s="40"/>
      <c r="GL984" s="40"/>
      <c r="GM984" s="40"/>
      <c r="GN984" s="40"/>
      <c r="GO984" s="40"/>
      <c r="GP984" s="40"/>
      <c r="GQ984" s="40"/>
      <c r="GR984" s="40"/>
      <c r="GS984" s="40"/>
    </row>
    <row r="985" spans="1:201" x14ac:dyDescent="0.2">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c r="FM985" s="40"/>
      <c r="FN985" s="40"/>
      <c r="FO985" s="40"/>
      <c r="FP985" s="40"/>
      <c r="FQ985" s="40"/>
      <c r="FR985" s="40"/>
      <c r="FS985" s="40"/>
      <c r="FT985" s="40"/>
      <c r="FU985" s="40"/>
      <c r="FV985" s="40"/>
      <c r="FW985" s="40"/>
      <c r="FX985" s="40"/>
      <c r="FY985" s="40"/>
      <c r="FZ985" s="40"/>
      <c r="GA985" s="40"/>
      <c r="GB985" s="40"/>
      <c r="GC985" s="40"/>
      <c r="GD985" s="40"/>
      <c r="GE985" s="40"/>
      <c r="GF985" s="40"/>
      <c r="GG985" s="40"/>
      <c r="GH985" s="40"/>
      <c r="GI985" s="40"/>
      <c r="GJ985" s="40"/>
      <c r="GK985" s="40"/>
      <c r="GL985" s="40"/>
      <c r="GM985" s="40"/>
      <c r="GN985" s="40"/>
      <c r="GO985" s="40"/>
      <c r="GP985" s="40"/>
      <c r="GQ985" s="40"/>
      <c r="GR985" s="40"/>
      <c r="GS985" s="40"/>
    </row>
    <row r="986" spans="1:201" x14ac:dyDescent="0.2">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c r="FM986" s="40"/>
      <c r="FN986" s="40"/>
      <c r="FO986" s="40"/>
      <c r="FP986" s="40"/>
      <c r="FQ986" s="40"/>
      <c r="FR986" s="40"/>
      <c r="FS986" s="40"/>
      <c r="FT986" s="40"/>
      <c r="FU986" s="40"/>
      <c r="FV986" s="40"/>
      <c r="FW986" s="40"/>
      <c r="FX986" s="40"/>
      <c r="FY986" s="40"/>
      <c r="FZ986" s="40"/>
      <c r="GA986" s="40"/>
      <c r="GB986" s="40"/>
      <c r="GC986" s="40"/>
      <c r="GD986" s="40"/>
      <c r="GE986" s="40"/>
      <c r="GF986" s="40"/>
      <c r="GG986" s="40"/>
      <c r="GH986" s="40"/>
      <c r="GI986" s="40"/>
      <c r="GJ986" s="40"/>
      <c r="GK986" s="40"/>
      <c r="GL986" s="40"/>
      <c r="GM986" s="40"/>
      <c r="GN986" s="40"/>
      <c r="GO986" s="40"/>
      <c r="GP986" s="40"/>
      <c r="GQ986" s="40"/>
      <c r="GR986" s="40"/>
      <c r="GS986" s="40"/>
    </row>
    <row r="987" spans="1:201" x14ac:dyDescent="0.2">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c r="DI987" s="40"/>
      <c r="DJ987" s="40"/>
      <c r="DK987" s="40"/>
      <c r="DL987" s="40"/>
      <c r="DM987" s="40"/>
      <c r="DN987" s="40"/>
      <c r="DO987" s="40"/>
      <c r="DP987" s="40"/>
      <c r="DQ987" s="40"/>
      <c r="DR987" s="40"/>
      <c r="DS987" s="40"/>
      <c r="DT987" s="40"/>
      <c r="DU987" s="40"/>
      <c r="DV987" s="40"/>
      <c r="DW987" s="40"/>
      <c r="DX987" s="40"/>
      <c r="DY987" s="40"/>
      <c r="DZ987" s="40"/>
      <c r="EA987" s="40"/>
      <c r="EB987" s="40"/>
      <c r="EC987" s="40"/>
      <c r="ED987" s="40"/>
      <c r="EE987" s="40"/>
      <c r="EF987" s="40"/>
      <c r="EG987" s="40"/>
      <c r="EH987" s="40"/>
      <c r="EI987" s="40"/>
      <c r="EJ987" s="40"/>
      <c r="EK987" s="40"/>
      <c r="EL987" s="40"/>
      <c r="EM987" s="40"/>
      <c r="EN987" s="40"/>
      <c r="EO987" s="40"/>
      <c r="EP987" s="40"/>
      <c r="EQ987" s="40"/>
      <c r="ER987" s="40"/>
      <c r="ES987" s="40"/>
      <c r="ET987" s="40"/>
      <c r="EU987" s="40"/>
      <c r="EV987" s="40"/>
      <c r="EW987" s="40"/>
      <c r="EX987" s="40"/>
      <c r="EY987" s="40"/>
      <c r="EZ987" s="40"/>
      <c r="FA987" s="40"/>
      <c r="FB987" s="40"/>
      <c r="FC987" s="40"/>
      <c r="FD987" s="40"/>
      <c r="FE987" s="40"/>
      <c r="FF987" s="40"/>
      <c r="FG987" s="40"/>
      <c r="FH987" s="40"/>
      <c r="FI987" s="40"/>
      <c r="FJ987" s="40"/>
      <c r="FK987" s="40"/>
      <c r="FL987" s="40"/>
      <c r="FM987" s="40"/>
      <c r="FN987" s="40"/>
      <c r="FO987" s="40"/>
      <c r="FP987" s="40"/>
      <c r="FQ987" s="40"/>
      <c r="FR987" s="40"/>
      <c r="FS987" s="40"/>
      <c r="FT987" s="40"/>
      <c r="FU987" s="40"/>
      <c r="FV987" s="40"/>
      <c r="FW987" s="40"/>
      <c r="FX987" s="40"/>
      <c r="FY987" s="40"/>
      <c r="FZ987" s="40"/>
      <c r="GA987" s="40"/>
      <c r="GB987" s="40"/>
      <c r="GC987" s="40"/>
      <c r="GD987" s="40"/>
      <c r="GE987" s="40"/>
      <c r="GF987" s="40"/>
      <c r="GG987" s="40"/>
      <c r="GH987" s="40"/>
      <c r="GI987" s="40"/>
      <c r="GJ987" s="40"/>
      <c r="GK987" s="40"/>
      <c r="GL987" s="40"/>
      <c r="GM987" s="40"/>
      <c r="GN987" s="40"/>
      <c r="GO987" s="40"/>
      <c r="GP987" s="40"/>
      <c r="GQ987" s="40"/>
      <c r="GR987" s="40"/>
      <c r="GS987" s="40"/>
    </row>
    <row r="988" spans="1:201" x14ac:dyDescent="0.2">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c r="DI988" s="40"/>
      <c r="DJ988" s="40"/>
      <c r="DK988" s="40"/>
      <c r="DL988" s="40"/>
      <c r="DM988" s="40"/>
      <c r="DN988" s="40"/>
      <c r="DO988" s="40"/>
      <c r="DP988" s="40"/>
      <c r="DQ988" s="40"/>
      <c r="DR988" s="40"/>
      <c r="DS988" s="40"/>
      <c r="DT988" s="40"/>
      <c r="DU988" s="40"/>
      <c r="DV988" s="40"/>
      <c r="DW988" s="40"/>
      <c r="DX988" s="40"/>
      <c r="DY988" s="40"/>
      <c r="DZ988" s="40"/>
      <c r="EA988" s="40"/>
      <c r="EB988" s="40"/>
      <c r="EC988" s="40"/>
      <c r="ED988" s="40"/>
      <c r="EE988" s="40"/>
      <c r="EF988" s="40"/>
      <c r="EG988" s="40"/>
      <c r="EH988" s="40"/>
      <c r="EI988" s="40"/>
      <c r="EJ988" s="40"/>
      <c r="EK988" s="40"/>
      <c r="EL988" s="40"/>
      <c r="EM988" s="40"/>
      <c r="EN988" s="40"/>
      <c r="EO988" s="40"/>
      <c r="EP988" s="40"/>
      <c r="EQ988" s="40"/>
      <c r="ER988" s="40"/>
      <c r="ES988" s="40"/>
      <c r="ET988" s="40"/>
      <c r="EU988" s="40"/>
      <c r="EV988" s="40"/>
      <c r="EW988" s="40"/>
      <c r="EX988" s="40"/>
      <c r="EY988" s="40"/>
      <c r="EZ988" s="40"/>
      <c r="FA988" s="40"/>
      <c r="FB988" s="40"/>
      <c r="FC988" s="40"/>
      <c r="FD988" s="40"/>
      <c r="FE988" s="40"/>
      <c r="FF988" s="40"/>
      <c r="FG988" s="40"/>
      <c r="FH988" s="40"/>
      <c r="FI988" s="40"/>
      <c r="FJ988" s="40"/>
      <c r="FK988" s="40"/>
      <c r="FL988" s="40"/>
      <c r="FM988" s="40"/>
      <c r="FN988" s="40"/>
      <c r="FO988" s="40"/>
      <c r="FP988" s="40"/>
      <c r="FQ988" s="40"/>
      <c r="FR988" s="40"/>
      <c r="FS988" s="40"/>
      <c r="FT988" s="40"/>
      <c r="FU988" s="40"/>
      <c r="FV988" s="40"/>
      <c r="FW988" s="40"/>
      <c r="FX988" s="40"/>
      <c r="FY988" s="40"/>
      <c r="FZ988" s="40"/>
      <c r="GA988" s="40"/>
      <c r="GB988" s="40"/>
      <c r="GC988" s="40"/>
      <c r="GD988" s="40"/>
      <c r="GE988" s="40"/>
      <c r="GF988" s="40"/>
      <c r="GG988" s="40"/>
      <c r="GH988" s="40"/>
      <c r="GI988" s="40"/>
      <c r="GJ988" s="40"/>
      <c r="GK988" s="40"/>
      <c r="GL988" s="40"/>
      <c r="GM988" s="40"/>
      <c r="GN988" s="40"/>
      <c r="GO988" s="40"/>
      <c r="GP988" s="40"/>
      <c r="GQ988" s="40"/>
      <c r="GR988" s="40"/>
      <c r="GS988" s="40"/>
    </row>
    <row r="989" spans="1:201" x14ac:dyDescent="0.2">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c r="DI989" s="40"/>
      <c r="DJ989" s="40"/>
      <c r="DK989" s="40"/>
      <c r="DL989" s="40"/>
      <c r="DM989" s="40"/>
      <c r="DN989" s="40"/>
      <c r="DO989" s="40"/>
      <c r="DP989" s="40"/>
      <c r="DQ989" s="40"/>
      <c r="DR989" s="40"/>
      <c r="DS989" s="40"/>
      <c r="DT989" s="40"/>
      <c r="DU989" s="40"/>
      <c r="DV989" s="40"/>
      <c r="DW989" s="40"/>
      <c r="DX989" s="40"/>
      <c r="DY989" s="40"/>
      <c r="DZ989" s="40"/>
      <c r="EA989" s="40"/>
      <c r="EB989" s="40"/>
      <c r="EC989" s="40"/>
      <c r="ED989" s="40"/>
      <c r="EE989" s="40"/>
      <c r="EF989" s="40"/>
      <c r="EG989" s="40"/>
      <c r="EH989" s="40"/>
      <c r="EI989" s="40"/>
      <c r="EJ989" s="40"/>
      <c r="EK989" s="40"/>
      <c r="EL989" s="40"/>
      <c r="EM989" s="40"/>
      <c r="EN989" s="40"/>
      <c r="EO989" s="40"/>
      <c r="EP989" s="40"/>
      <c r="EQ989" s="40"/>
      <c r="ER989" s="40"/>
      <c r="ES989" s="40"/>
      <c r="ET989" s="40"/>
      <c r="EU989" s="40"/>
      <c r="EV989" s="40"/>
      <c r="EW989" s="40"/>
      <c r="EX989" s="40"/>
      <c r="EY989" s="40"/>
      <c r="EZ989" s="40"/>
      <c r="FA989" s="40"/>
      <c r="FB989" s="40"/>
      <c r="FC989" s="40"/>
      <c r="FD989" s="40"/>
      <c r="FE989" s="40"/>
      <c r="FF989" s="40"/>
      <c r="FG989" s="40"/>
      <c r="FH989" s="40"/>
      <c r="FI989" s="40"/>
      <c r="FJ989" s="40"/>
      <c r="FK989" s="40"/>
      <c r="FL989" s="40"/>
      <c r="FM989" s="40"/>
      <c r="FN989" s="40"/>
      <c r="FO989" s="40"/>
      <c r="FP989" s="40"/>
      <c r="FQ989" s="40"/>
      <c r="FR989" s="40"/>
      <c r="FS989" s="40"/>
      <c r="FT989" s="40"/>
      <c r="FU989" s="40"/>
      <c r="FV989" s="40"/>
      <c r="FW989" s="40"/>
      <c r="FX989" s="40"/>
      <c r="FY989" s="40"/>
      <c r="FZ989" s="40"/>
      <c r="GA989" s="40"/>
      <c r="GB989" s="40"/>
      <c r="GC989" s="40"/>
      <c r="GD989" s="40"/>
      <c r="GE989" s="40"/>
      <c r="GF989" s="40"/>
      <c r="GG989" s="40"/>
      <c r="GH989" s="40"/>
      <c r="GI989" s="40"/>
      <c r="GJ989" s="40"/>
      <c r="GK989" s="40"/>
      <c r="GL989" s="40"/>
      <c r="GM989" s="40"/>
      <c r="GN989" s="40"/>
      <c r="GO989" s="40"/>
      <c r="GP989" s="40"/>
      <c r="GQ989" s="40"/>
      <c r="GR989" s="40"/>
      <c r="GS989" s="40"/>
    </row>
    <row r="990" spans="1:201" x14ac:dyDescent="0.2">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c r="DI990" s="40"/>
      <c r="DJ990" s="40"/>
      <c r="DK990" s="40"/>
      <c r="DL990" s="40"/>
      <c r="DM990" s="40"/>
      <c r="DN990" s="40"/>
      <c r="DO990" s="40"/>
      <c r="DP990" s="40"/>
      <c r="DQ990" s="40"/>
      <c r="DR990" s="40"/>
      <c r="DS990" s="40"/>
      <c r="DT990" s="40"/>
      <c r="DU990" s="40"/>
      <c r="DV990" s="40"/>
      <c r="DW990" s="40"/>
      <c r="DX990" s="40"/>
      <c r="DY990" s="40"/>
      <c r="DZ990" s="40"/>
      <c r="EA990" s="40"/>
      <c r="EB990" s="40"/>
      <c r="EC990" s="40"/>
      <c r="ED990" s="40"/>
      <c r="EE990" s="40"/>
      <c r="EF990" s="40"/>
      <c r="EG990" s="40"/>
      <c r="EH990" s="40"/>
      <c r="EI990" s="40"/>
      <c r="EJ990" s="40"/>
      <c r="EK990" s="40"/>
      <c r="EL990" s="40"/>
      <c r="EM990" s="40"/>
      <c r="EN990" s="40"/>
      <c r="EO990" s="40"/>
      <c r="EP990" s="40"/>
      <c r="EQ990" s="40"/>
      <c r="ER990" s="40"/>
      <c r="ES990" s="40"/>
      <c r="ET990" s="40"/>
      <c r="EU990" s="40"/>
      <c r="EV990" s="40"/>
      <c r="EW990" s="40"/>
      <c r="EX990" s="40"/>
      <c r="EY990" s="40"/>
      <c r="EZ990" s="40"/>
      <c r="FA990" s="40"/>
      <c r="FB990" s="40"/>
      <c r="FC990" s="40"/>
      <c r="FD990" s="40"/>
      <c r="FE990" s="40"/>
      <c r="FF990" s="40"/>
      <c r="FG990" s="40"/>
      <c r="FH990" s="40"/>
      <c r="FI990" s="40"/>
      <c r="FJ990" s="40"/>
      <c r="FK990" s="40"/>
      <c r="FL990" s="40"/>
      <c r="FM990" s="40"/>
      <c r="FN990" s="40"/>
      <c r="FO990" s="40"/>
      <c r="FP990" s="40"/>
      <c r="FQ990" s="40"/>
      <c r="FR990" s="40"/>
      <c r="FS990" s="40"/>
      <c r="FT990" s="40"/>
      <c r="FU990" s="40"/>
      <c r="FV990" s="40"/>
      <c r="FW990" s="40"/>
      <c r="FX990" s="40"/>
      <c r="FY990" s="40"/>
      <c r="FZ990" s="40"/>
      <c r="GA990" s="40"/>
      <c r="GB990" s="40"/>
      <c r="GC990" s="40"/>
      <c r="GD990" s="40"/>
      <c r="GE990" s="40"/>
      <c r="GF990" s="40"/>
      <c r="GG990" s="40"/>
      <c r="GH990" s="40"/>
      <c r="GI990" s="40"/>
      <c r="GJ990" s="40"/>
      <c r="GK990" s="40"/>
      <c r="GL990" s="40"/>
      <c r="GM990" s="40"/>
      <c r="GN990" s="40"/>
      <c r="GO990" s="40"/>
      <c r="GP990" s="40"/>
      <c r="GQ990" s="40"/>
      <c r="GR990" s="40"/>
      <c r="GS990" s="40"/>
    </row>
    <row r="991" spans="1:201" x14ac:dyDescent="0.2">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c r="DI991" s="40"/>
      <c r="DJ991" s="40"/>
      <c r="DK991" s="40"/>
      <c r="DL991" s="40"/>
      <c r="DM991" s="40"/>
      <c r="DN991" s="40"/>
      <c r="DO991" s="40"/>
      <c r="DP991" s="40"/>
      <c r="DQ991" s="40"/>
      <c r="DR991" s="40"/>
      <c r="DS991" s="40"/>
      <c r="DT991" s="40"/>
      <c r="DU991" s="40"/>
      <c r="DV991" s="40"/>
      <c r="DW991" s="40"/>
      <c r="DX991" s="40"/>
      <c r="DY991" s="40"/>
      <c r="DZ991" s="40"/>
      <c r="EA991" s="40"/>
      <c r="EB991" s="40"/>
      <c r="EC991" s="40"/>
      <c r="ED991" s="40"/>
      <c r="EE991" s="40"/>
      <c r="EF991" s="40"/>
      <c r="EG991" s="40"/>
      <c r="EH991" s="40"/>
      <c r="EI991" s="40"/>
      <c r="EJ991" s="40"/>
      <c r="EK991" s="40"/>
      <c r="EL991" s="40"/>
      <c r="EM991" s="40"/>
      <c r="EN991" s="40"/>
      <c r="EO991" s="40"/>
      <c r="EP991" s="40"/>
      <c r="EQ991" s="40"/>
      <c r="ER991" s="40"/>
      <c r="ES991" s="40"/>
      <c r="ET991" s="40"/>
      <c r="EU991" s="40"/>
      <c r="EV991" s="40"/>
      <c r="EW991" s="40"/>
      <c r="EX991" s="40"/>
      <c r="EY991" s="40"/>
      <c r="EZ991" s="40"/>
      <c r="FA991" s="40"/>
      <c r="FB991" s="40"/>
      <c r="FC991" s="40"/>
      <c r="FD991" s="40"/>
      <c r="FE991" s="40"/>
      <c r="FF991" s="40"/>
      <c r="FG991" s="40"/>
      <c r="FH991" s="40"/>
      <c r="FI991" s="40"/>
      <c r="FJ991" s="40"/>
      <c r="FK991" s="40"/>
      <c r="FL991" s="40"/>
      <c r="FM991" s="40"/>
      <c r="FN991" s="40"/>
      <c r="FO991" s="40"/>
      <c r="FP991" s="40"/>
      <c r="FQ991" s="40"/>
      <c r="FR991" s="40"/>
      <c r="FS991" s="40"/>
      <c r="FT991" s="40"/>
      <c r="FU991" s="40"/>
      <c r="FV991" s="40"/>
      <c r="FW991" s="40"/>
      <c r="FX991" s="40"/>
      <c r="FY991" s="40"/>
      <c r="FZ991" s="40"/>
      <c r="GA991" s="40"/>
      <c r="GB991" s="40"/>
      <c r="GC991" s="40"/>
      <c r="GD991" s="40"/>
      <c r="GE991" s="40"/>
      <c r="GF991" s="40"/>
      <c r="GG991" s="40"/>
      <c r="GH991" s="40"/>
      <c r="GI991" s="40"/>
      <c r="GJ991" s="40"/>
      <c r="GK991" s="40"/>
      <c r="GL991" s="40"/>
      <c r="GM991" s="40"/>
      <c r="GN991" s="40"/>
      <c r="GO991" s="40"/>
      <c r="GP991" s="40"/>
      <c r="GQ991" s="40"/>
      <c r="GR991" s="40"/>
      <c r="GS991" s="40"/>
    </row>
    <row r="992" spans="1:201" x14ac:dyDescent="0.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c r="DI992" s="40"/>
      <c r="DJ992" s="40"/>
      <c r="DK992" s="40"/>
      <c r="DL992" s="40"/>
      <c r="DM992" s="40"/>
      <c r="DN992" s="40"/>
      <c r="DO992" s="40"/>
      <c r="DP992" s="40"/>
      <c r="DQ992" s="40"/>
      <c r="DR992" s="40"/>
      <c r="DS992" s="40"/>
      <c r="DT992" s="40"/>
      <c r="DU992" s="40"/>
      <c r="DV992" s="40"/>
      <c r="DW992" s="40"/>
      <c r="DX992" s="40"/>
      <c r="DY992" s="40"/>
      <c r="DZ992" s="40"/>
      <c r="EA992" s="40"/>
      <c r="EB992" s="40"/>
      <c r="EC992" s="40"/>
      <c r="ED992" s="40"/>
      <c r="EE992" s="40"/>
      <c r="EF992" s="40"/>
      <c r="EG992" s="40"/>
      <c r="EH992" s="40"/>
      <c r="EI992" s="40"/>
      <c r="EJ992" s="40"/>
      <c r="EK992" s="40"/>
      <c r="EL992" s="40"/>
      <c r="EM992" s="40"/>
      <c r="EN992" s="40"/>
      <c r="EO992" s="40"/>
      <c r="EP992" s="40"/>
      <c r="EQ992" s="40"/>
      <c r="ER992" s="40"/>
      <c r="ES992" s="40"/>
      <c r="ET992" s="40"/>
      <c r="EU992" s="40"/>
      <c r="EV992" s="40"/>
      <c r="EW992" s="40"/>
      <c r="EX992" s="40"/>
      <c r="EY992" s="40"/>
      <c r="EZ992" s="40"/>
      <c r="FA992" s="40"/>
      <c r="FB992" s="40"/>
      <c r="FC992" s="40"/>
      <c r="FD992" s="40"/>
      <c r="FE992" s="40"/>
      <c r="FF992" s="40"/>
      <c r="FG992" s="40"/>
      <c r="FH992" s="40"/>
      <c r="FI992" s="40"/>
      <c r="FJ992" s="40"/>
      <c r="FK992" s="40"/>
      <c r="FL992" s="40"/>
      <c r="FM992" s="40"/>
      <c r="FN992" s="40"/>
      <c r="FO992" s="40"/>
      <c r="FP992" s="40"/>
      <c r="FQ992" s="40"/>
      <c r="FR992" s="40"/>
      <c r="FS992" s="40"/>
      <c r="FT992" s="40"/>
      <c r="FU992" s="40"/>
      <c r="FV992" s="40"/>
      <c r="FW992" s="40"/>
      <c r="FX992" s="40"/>
      <c r="FY992" s="40"/>
      <c r="FZ992" s="40"/>
      <c r="GA992" s="40"/>
      <c r="GB992" s="40"/>
      <c r="GC992" s="40"/>
      <c r="GD992" s="40"/>
      <c r="GE992" s="40"/>
      <c r="GF992" s="40"/>
      <c r="GG992" s="40"/>
      <c r="GH992" s="40"/>
      <c r="GI992" s="40"/>
      <c r="GJ992" s="40"/>
      <c r="GK992" s="40"/>
      <c r="GL992" s="40"/>
      <c r="GM992" s="40"/>
      <c r="GN992" s="40"/>
      <c r="GO992" s="40"/>
      <c r="GP992" s="40"/>
      <c r="GQ992" s="40"/>
      <c r="GR992" s="40"/>
      <c r="GS992" s="40"/>
    </row>
    <row r="993" spans="1:201" x14ac:dyDescent="0.2">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c r="DI993" s="40"/>
      <c r="DJ993" s="40"/>
      <c r="DK993" s="40"/>
      <c r="DL993" s="40"/>
      <c r="DM993" s="40"/>
      <c r="DN993" s="40"/>
      <c r="DO993" s="40"/>
      <c r="DP993" s="40"/>
      <c r="DQ993" s="40"/>
      <c r="DR993" s="40"/>
      <c r="DS993" s="40"/>
      <c r="DT993" s="40"/>
      <c r="DU993" s="40"/>
      <c r="DV993" s="40"/>
      <c r="DW993" s="40"/>
      <c r="DX993" s="40"/>
      <c r="DY993" s="40"/>
      <c r="DZ993" s="40"/>
      <c r="EA993" s="40"/>
      <c r="EB993" s="40"/>
      <c r="EC993" s="40"/>
      <c r="ED993" s="40"/>
      <c r="EE993" s="40"/>
      <c r="EF993" s="40"/>
      <c r="EG993" s="40"/>
      <c r="EH993" s="40"/>
      <c r="EI993" s="40"/>
      <c r="EJ993" s="40"/>
      <c r="EK993" s="40"/>
      <c r="EL993" s="40"/>
      <c r="EM993" s="40"/>
      <c r="EN993" s="40"/>
      <c r="EO993" s="40"/>
      <c r="EP993" s="40"/>
      <c r="EQ993" s="40"/>
      <c r="ER993" s="40"/>
      <c r="ES993" s="40"/>
      <c r="ET993" s="40"/>
      <c r="EU993" s="40"/>
      <c r="EV993" s="40"/>
      <c r="EW993" s="40"/>
      <c r="EX993" s="40"/>
      <c r="EY993" s="40"/>
      <c r="EZ993" s="40"/>
      <c r="FA993" s="40"/>
      <c r="FB993" s="40"/>
      <c r="FC993" s="40"/>
      <c r="FD993" s="40"/>
      <c r="FE993" s="40"/>
      <c r="FF993" s="40"/>
      <c r="FG993" s="40"/>
      <c r="FH993" s="40"/>
      <c r="FI993" s="40"/>
      <c r="FJ993" s="40"/>
      <c r="FK993" s="40"/>
      <c r="FL993" s="40"/>
      <c r="FM993" s="40"/>
      <c r="FN993" s="40"/>
      <c r="FO993" s="40"/>
      <c r="FP993" s="40"/>
      <c r="FQ993" s="40"/>
      <c r="FR993" s="40"/>
      <c r="FS993" s="40"/>
      <c r="FT993" s="40"/>
      <c r="FU993" s="40"/>
      <c r="FV993" s="40"/>
      <c r="FW993" s="40"/>
      <c r="FX993" s="40"/>
      <c r="FY993" s="40"/>
      <c r="FZ993" s="40"/>
      <c r="GA993" s="40"/>
      <c r="GB993" s="40"/>
      <c r="GC993" s="40"/>
      <c r="GD993" s="40"/>
      <c r="GE993" s="40"/>
      <c r="GF993" s="40"/>
      <c r="GG993" s="40"/>
      <c r="GH993" s="40"/>
      <c r="GI993" s="40"/>
      <c r="GJ993" s="40"/>
      <c r="GK993" s="40"/>
      <c r="GL993" s="40"/>
      <c r="GM993" s="40"/>
      <c r="GN993" s="40"/>
      <c r="GO993" s="40"/>
      <c r="GP993" s="40"/>
      <c r="GQ993" s="40"/>
      <c r="GR993" s="40"/>
      <c r="GS993" s="40"/>
    </row>
    <row r="994" spans="1:201" x14ac:dyDescent="0.2">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c r="DI994" s="40"/>
      <c r="DJ994" s="40"/>
      <c r="DK994" s="40"/>
      <c r="DL994" s="40"/>
      <c r="DM994" s="40"/>
      <c r="DN994" s="40"/>
      <c r="DO994" s="40"/>
      <c r="DP994" s="40"/>
      <c r="DQ994" s="40"/>
      <c r="DR994" s="40"/>
      <c r="DS994" s="40"/>
      <c r="DT994" s="40"/>
      <c r="DU994" s="40"/>
      <c r="DV994" s="40"/>
      <c r="DW994" s="40"/>
      <c r="DX994" s="40"/>
      <c r="DY994" s="40"/>
      <c r="DZ994" s="40"/>
      <c r="EA994" s="40"/>
      <c r="EB994" s="40"/>
      <c r="EC994" s="40"/>
      <c r="ED994" s="40"/>
      <c r="EE994" s="40"/>
      <c r="EF994" s="40"/>
      <c r="EG994" s="40"/>
      <c r="EH994" s="40"/>
      <c r="EI994" s="40"/>
      <c r="EJ994" s="40"/>
      <c r="EK994" s="40"/>
      <c r="EL994" s="40"/>
      <c r="EM994" s="40"/>
      <c r="EN994" s="40"/>
      <c r="EO994" s="40"/>
      <c r="EP994" s="40"/>
      <c r="EQ994" s="40"/>
      <c r="ER994" s="40"/>
      <c r="ES994" s="40"/>
      <c r="ET994" s="40"/>
      <c r="EU994" s="40"/>
      <c r="EV994" s="40"/>
      <c r="EW994" s="40"/>
      <c r="EX994" s="40"/>
      <c r="EY994" s="40"/>
      <c r="EZ994" s="40"/>
      <c r="FA994" s="40"/>
      <c r="FB994" s="40"/>
      <c r="FC994" s="40"/>
      <c r="FD994" s="40"/>
      <c r="FE994" s="40"/>
      <c r="FF994" s="40"/>
      <c r="FG994" s="40"/>
      <c r="FH994" s="40"/>
      <c r="FI994" s="40"/>
      <c r="FJ994" s="40"/>
      <c r="FK994" s="40"/>
      <c r="FL994" s="40"/>
      <c r="FM994" s="40"/>
      <c r="FN994" s="40"/>
      <c r="FO994" s="40"/>
      <c r="FP994" s="40"/>
      <c r="FQ994" s="40"/>
      <c r="FR994" s="40"/>
      <c r="FS994" s="40"/>
      <c r="FT994" s="40"/>
      <c r="FU994" s="40"/>
      <c r="FV994" s="40"/>
      <c r="FW994" s="40"/>
      <c r="FX994" s="40"/>
      <c r="FY994" s="40"/>
      <c r="FZ994" s="40"/>
      <c r="GA994" s="40"/>
      <c r="GB994" s="40"/>
      <c r="GC994" s="40"/>
      <c r="GD994" s="40"/>
      <c r="GE994" s="40"/>
      <c r="GF994" s="40"/>
      <c r="GG994" s="40"/>
      <c r="GH994" s="40"/>
      <c r="GI994" s="40"/>
      <c r="GJ994" s="40"/>
      <c r="GK994" s="40"/>
      <c r="GL994" s="40"/>
      <c r="GM994" s="40"/>
      <c r="GN994" s="40"/>
      <c r="GO994" s="40"/>
      <c r="GP994" s="40"/>
      <c r="GQ994" s="40"/>
      <c r="GR994" s="40"/>
      <c r="GS994" s="40"/>
    </row>
    <row r="995" spans="1:201" x14ac:dyDescent="0.2">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c r="DI995" s="40"/>
      <c r="DJ995" s="40"/>
      <c r="DK995" s="40"/>
      <c r="DL995" s="40"/>
      <c r="DM995" s="40"/>
      <c r="DN995" s="40"/>
      <c r="DO995" s="40"/>
      <c r="DP995" s="40"/>
      <c r="DQ995" s="40"/>
      <c r="DR995" s="40"/>
      <c r="DS995" s="40"/>
      <c r="DT995" s="40"/>
      <c r="DU995" s="40"/>
      <c r="DV995" s="40"/>
      <c r="DW995" s="40"/>
      <c r="DX995" s="40"/>
      <c r="DY995" s="40"/>
      <c r="DZ995" s="40"/>
      <c r="EA995" s="40"/>
      <c r="EB995" s="40"/>
      <c r="EC995" s="40"/>
      <c r="ED995" s="40"/>
      <c r="EE995" s="40"/>
      <c r="EF995" s="40"/>
      <c r="EG995" s="40"/>
      <c r="EH995" s="40"/>
      <c r="EI995" s="40"/>
      <c r="EJ995" s="40"/>
      <c r="EK995" s="40"/>
      <c r="EL995" s="40"/>
      <c r="EM995" s="40"/>
      <c r="EN995" s="40"/>
      <c r="EO995" s="40"/>
      <c r="EP995" s="40"/>
      <c r="EQ995" s="40"/>
      <c r="ER995" s="40"/>
      <c r="ES995" s="40"/>
      <c r="ET995" s="40"/>
      <c r="EU995" s="40"/>
      <c r="EV995" s="40"/>
      <c r="EW995" s="40"/>
      <c r="EX995" s="40"/>
      <c r="EY995" s="40"/>
      <c r="EZ995" s="40"/>
      <c r="FA995" s="40"/>
      <c r="FB995" s="40"/>
      <c r="FC995" s="40"/>
      <c r="FD995" s="40"/>
      <c r="FE995" s="40"/>
      <c r="FF995" s="40"/>
      <c r="FG995" s="40"/>
      <c r="FH995" s="40"/>
      <c r="FI995" s="40"/>
      <c r="FJ995" s="40"/>
      <c r="FK995" s="40"/>
      <c r="FL995" s="40"/>
      <c r="FM995" s="40"/>
      <c r="FN995" s="40"/>
      <c r="FO995" s="40"/>
      <c r="FP995" s="40"/>
      <c r="FQ995" s="40"/>
      <c r="FR995" s="40"/>
      <c r="FS995" s="40"/>
      <c r="FT995" s="40"/>
      <c r="FU995" s="40"/>
      <c r="FV995" s="40"/>
      <c r="FW995" s="40"/>
      <c r="FX995" s="40"/>
      <c r="FY995" s="40"/>
      <c r="FZ995" s="40"/>
      <c r="GA995" s="40"/>
      <c r="GB995" s="40"/>
      <c r="GC995" s="40"/>
      <c r="GD995" s="40"/>
      <c r="GE995" s="40"/>
      <c r="GF995" s="40"/>
      <c r="GG995" s="40"/>
      <c r="GH995" s="40"/>
      <c r="GI995" s="40"/>
      <c r="GJ995" s="40"/>
      <c r="GK995" s="40"/>
      <c r="GL995" s="40"/>
      <c r="GM995" s="40"/>
      <c r="GN995" s="40"/>
      <c r="GO995" s="40"/>
      <c r="GP995" s="40"/>
      <c r="GQ995" s="40"/>
      <c r="GR995" s="40"/>
      <c r="GS995" s="40"/>
    </row>
    <row r="996" spans="1:201" x14ac:dyDescent="0.2">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c r="DI996" s="40"/>
      <c r="DJ996" s="40"/>
      <c r="DK996" s="40"/>
      <c r="DL996" s="40"/>
      <c r="DM996" s="40"/>
      <c r="DN996" s="40"/>
      <c r="DO996" s="40"/>
      <c r="DP996" s="40"/>
      <c r="DQ996" s="40"/>
      <c r="DR996" s="40"/>
      <c r="DS996" s="40"/>
      <c r="DT996" s="40"/>
      <c r="DU996" s="40"/>
      <c r="DV996" s="40"/>
      <c r="DW996" s="40"/>
      <c r="DX996" s="40"/>
      <c r="DY996" s="40"/>
      <c r="DZ996" s="40"/>
      <c r="EA996" s="40"/>
      <c r="EB996" s="40"/>
      <c r="EC996" s="40"/>
      <c r="ED996" s="40"/>
      <c r="EE996" s="40"/>
      <c r="EF996" s="40"/>
      <c r="EG996" s="40"/>
      <c r="EH996" s="40"/>
      <c r="EI996" s="40"/>
      <c r="EJ996" s="40"/>
      <c r="EK996" s="40"/>
      <c r="EL996" s="40"/>
      <c r="EM996" s="40"/>
      <c r="EN996" s="40"/>
      <c r="EO996" s="40"/>
      <c r="EP996" s="40"/>
      <c r="EQ996" s="40"/>
      <c r="ER996" s="40"/>
      <c r="ES996" s="40"/>
      <c r="ET996" s="40"/>
      <c r="EU996" s="40"/>
      <c r="EV996" s="40"/>
      <c r="EW996" s="40"/>
      <c r="EX996" s="40"/>
      <c r="EY996" s="40"/>
      <c r="EZ996" s="40"/>
      <c r="FA996" s="40"/>
      <c r="FB996" s="40"/>
      <c r="FC996" s="40"/>
      <c r="FD996" s="40"/>
      <c r="FE996" s="40"/>
      <c r="FF996" s="40"/>
      <c r="FG996" s="40"/>
      <c r="FH996" s="40"/>
      <c r="FI996" s="40"/>
      <c r="FJ996" s="40"/>
      <c r="FK996" s="40"/>
      <c r="FL996" s="40"/>
      <c r="FM996" s="40"/>
      <c r="FN996" s="40"/>
      <c r="FO996" s="40"/>
      <c r="FP996" s="40"/>
      <c r="FQ996" s="40"/>
      <c r="FR996" s="40"/>
      <c r="FS996" s="40"/>
      <c r="FT996" s="40"/>
      <c r="FU996" s="40"/>
      <c r="FV996" s="40"/>
      <c r="FW996" s="40"/>
      <c r="FX996" s="40"/>
      <c r="FY996" s="40"/>
      <c r="FZ996" s="40"/>
      <c r="GA996" s="40"/>
      <c r="GB996" s="40"/>
      <c r="GC996" s="40"/>
      <c r="GD996" s="40"/>
      <c r="GE996" s="40"/>
      <c r="GF996" s="40"/>
      <c r="GG996" s="40"/>
      <c r="GH996" s="40"/>
      <c r="GI996" s="40"/>
      <c r="GJ996" s="40"/>
      <c r="GK996" s="40"/>
      <c r="GL996" s="40"/>
      <c r="GM996" s="40"/>
      <c r="GN996" s="40"/>
      <c r="GO996" s="40"/>
      <c r="GP996" s="40"/>
      <c r="GQ996" s="40"/>
      <c r="GR996" s="40"/>
      <c r="GS996" s="40"/>
    </row>
    <row r="997" spans="1:201" x14ac:dyDescent="0.2">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c r="DI997" s="40"/>
      <c r="DJ997" s="40"/>
      <c r="DK997" s="40"/>
      <c r="DL997" s="40"/>
      <c r="DM997" s="40"/>
      <c r="DN997" s="40"/>
      <c r="DO997" s="40"/>
      <c r="DP997" s="40"/>
      <c r="DQ997" s="40"/>
      <c r="DR997" s="40"/>
      <c r="DS997" s="40"/>
      <c r="DT997" s="40"/>
      <c r="DU997" s="40"/>
      <c r="DV997" s="40"/>
      <c r="DW997" s="40"/>
      <c r="DX997" s="40"/>
      <c r="DY997" s="40"/>
      <c r="DZ997" s="40"/>
      <c r="EA997" s="40"/>
      <c r="EB997" s="40"/>
      <c r="EC997" s="40"/>
      <c r="ED997" s="40"/>
      <c r="EE997" s="40"/>
      <c r="EF997" s="40"/>
      <c r="EG997" s="40"/>
      <c r="EH997" s="40"/>
      <c r="EI997" s="40"/>
      <c r="EJ997" s="40"/>
      <c r="EK997" s="40"/>
      <c r="EL997" s="40"/>
      <c r="EM997" s="40"/>
      <c r="EN997" s="40"/>
      <c r="EO997" s="40"/>
      <c r="EP997" s="40"/>
      <c r="EQ997" s="40"/>
      <c r="ER997" s="40"/>
      <c r="ES997" s="40"/>
      <c r="ET997" s="40"/>
      <c r="EU997" s="40"/>
      <c r="EV997" s="40"/>
      <c r="EW997" s="40"/>
      <c r="EX997" s="40"/>
      <c r="EY997" s="40"/>
      <c r="EZ997" s="40"/>
      <c r="FA997" s="40"/>
      <c r="FB997" s="40"/>
      <c r="FC997" s="40"/>
      <c r="FD997" s="40"/>
      <c r="FE997" s="40"/>
      <c r="FF997" s="40"/>
      <c r="FG997" s="40"/>
      <c r="FH997" s="40"/>
      <c r="FI997" s="40"/>
      <c r="FJ997" s="40"/>
      <c r="FK997" s="40"/>
      <c r="FL997" s="40"/>
      <c r="FM997" s="40"/>
      <c r="FN997" s="40"/>
      <c r="FO997" s="40"/>
      <c r="FP997" s="40"/>
      <c r="FQ997" s="40"/>
      <c r="FR997" s="40"/>
      <c r="FS997" s="40"/>
      <c r="FT997" s="40"/>
      <c r="FU997" s="40"/>
      <c r="FV997" s="40"/>
      <c r="FW997" s="40"/>
      <c r="FX997" s="40"/>
      <c r="FY997" s="40"/>
      <c r="FZ997" s="40"/>
      <c r="GA997" s="40"/>
      <c r="GB997" s="40"/>
      <c r="GC997" s="40"/>
      <c r="GD997" s="40"/>
      <c r="GE997" s="40"/>
      <c r="GF997" s="40"/>
      <c r="GG997" s="40"/>
      <c r="GH997" s="40"/>
      <c r="GI997" s="40"/>
      <c r="GJ997" s="40"/>
      <c r="GK997" s="40"/>
      <c r="GL997" s="40"/>
      <c r="GM997" s="40"/>
      <c r="GN997" s="40"/>
      <c r="GO997" s="40"/>
      <c r="GP997" s="40"/>
      <c r="GQ997" s="40"/>
      <c r="GR997" s="40"/>
      <c r="GS997" s="40"/>
    </row>
    <row r="998" spans="1:201" x14ac:dyDescent="0.2">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c r="DI998" s="40"/>
      <c r="DJ998" s="40"/>
      <c r="DK998" s="40"/>
      <c r="DL998" s="40"/>
      <c r="DM998" s="40"/>
      <c r="DN998" s="40"/>
      <c r="DO998" s="40"/>
      <c r="DP998" s="40"/>
      <c r="DQ998" s="40"/>
      <c r="DR998" s="40"/>
      <c r="DS998" s="40"/>
      <c r="DT998" s="40"/>
      <c r="DU998" s="40"/>
      <c r="DV998" s="40"/>
      <c r="DW998" s="40"/>
      <c r="DX998" s="40"/>
      <c r="DY998" s="40"/>
      <c r="DZ998" s="40"/>
      <c r="EA998" s="40"/>
      <c r="EB998" s="40"/>
      <c r="EC998" s="40"/>
      <c r="ED998" s="40"/>
      <c r="EE998" s="40"/>
      <c r="EF998" s="40"/>
      <c r="EG998" s="40"/>
      <c r="EH998" s="40"/>
      <c r="EI998" s="40"/>
      <c r="EJ998" s="40"/>
      <c r="EK998" s="40"/>
      <c r="EL998" s="40"/>
      <c r="EM998" s="40"/>
      <c r="EN998" s="40"/>
      <c r="EO998" s="40"/>
      <c r="EP998" s="40"/>
      <c r="EQ998" s="40"/>
      <c r="ER998" s="40"/>
      <c r="ES998" s="40"/>
      <c r="ET998" s="40"/>
      <c r="EU998" s="40"/>
      <c r="EV998" s="40"/>
      <c r="EW998" s="40"/>
      <c r="EX998" s="40"/>
      <c r="EY998" s="40"/>
      <c r="EZ998" s="40"/>
      <c r="FA998" s="40"/>
      <c r="FB998" s="40"/>
      <c r="FC998" s="40"/>
      <c r="FD998" s="40"/>
      <c r="FE998" s="40"/>
      <c r="FF998" s="40"/>
      <c r="FG998" s="40"/>
      <c r="FH998" s="40"/>
      <c r="FI998" s="40"/>
      <c r="FJ998" s="40"/>
      <c r="FK998" s="40"/>
      <c r="FL998" s="40"/>
      <c r="FM998" s="40"/>
      <c r="FN998" s="40"/>
      <c r="FO998" s="40"/>
      <c r="FP998" s="40"/>
      <c r="FQ998" s="40"/>
      <c r="FR998" s="40"/>
      <c r="FS998" s="40"/>
      <c r="FT998" s="40"/>
      <c r="FU998" s="40"/>
      <c r="FV998" s="40"/>
      <c r="FW998" s="40"/>
      <c r="FX998" s="40"/>
      <c r="FY998" s="40"/>
      <c r="FZ998" s="40"/>
      <c r="GA998" s="40"/>
      <c r="GB998" s="40"/>
      <c r="GC998" s="40"/>
      <c r="GD998" s="40"/>
      <c r="GE998" s="40"/>
      <c r="GF998" s="40"/>
      <c r="GG998" s="40"/>
      <c r="GH998" s="40"/>
      <c r="GI998" s="40"/>
      <c r="GJ998" s="40"/>
      <c r="GK998" s="40"/>
      <c r="GL998" s="40"/>
      <c r="GM998" s="40"/>
      <c r="GN998" s="40"/>
      <c r="GO998" s="40"/>
      <c r="GP998" s="40"/>
      <c r="GQ998" s="40"/>
      <c r="GR998" s="40"/>
      <c r="GS998" s="40"/>
    </row>
    <row r="999" spans="1:201" x14ac:dyDescent="0.2">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c r="DI999" s="40"/>
      <c r="DJ999" s="40"/>
      <c r="DK999" s="40"/>
      <c r="DL999" s="40"/>
      <c r="DM999" s="40"/>
      <c r="DN999" s="40"/>
      <c r="DO999" s="40"/>
      <c r="DP999" s="40"/>
      <c r="DQ999" s="40"/>
      <c r="DR999" s="40"/>
      <c r="DS999" s="40"/>
      <c r="DT999" s="40"/>
      <c r="DU999" s="40"/>
      <c r="DV999" s="40"/>
      <c r="DW999" s="40"/>
      <c r="DX999" s="40"/>
      <c r="DY999" s="40"/>
      <c r="DZ999" s="40"/>
      <c r="EA999" s="40"/>
      <c r="EB999" s="40"/>
      <c r="EC999" s="40"/>
      <c r="ED999" s="40"/>
      <c r="EE999" s="40"/>
      <c r="EF999" s="40"/>
      <c r="EG999" s="40"/>
      <c r="EH999" s="40"/>
      <c r="EI999" s="40"/>
      <c r="EJ999" s="40"/>
      <c r="EK999" s="40"/>
      <c r="EL999" s="40"/>
      <c r="EM999" s="40"/>
      <c r="EN999" s="40"/>
      <c r="EO999" s="40"/>
      <c r="EP999" s="40"/>
      <c r="EQ999" s="40"/>
      <c r="ER999" s="40"/>
      <c r="ES999" s="40"/>
      <c r="ET999" s="40"/>
      <c r="EU999" s="40"/>
      <c r="EV999" s="40"/>
      <c r="EW999" s="40"/>
      <c r="EX999" s="40"/>
      <c r="EY999" s="40"/>
      <c r="EZ999" s="40"/>
      <c r="FA999" s="40"/>
      <c r="FB999" s="40"/>
      <c r="FC999" s="40"/>
      <c r="FD999" s="40"/>
      <c r="FE999" s="40"/>
      <c r="FF999" s="40"/>
      <c r="FG999" s="40"/>
      <c r="FH999" s="40"/>
      <c r="FI999" s="40"/>
      <c r="FJ999" s="40"/>
      <c r="FK999" s="40"/>
      <c r="FL999" s="40"/>
      <c r="FM999" s="40"/>
      <c r="FN999" s="40"/>
      <c r="FO999" s="40"/>
      <c r="FP999" s="40"/>
      <c r="FQ999" s="40"/>
      <c r="FR999" s="40"/>
      <c r="FS999" s="40"/>
      <c r="FT999" s="40"/>
      <c r="FU999" s="40"/>
      <c r="FV999" s="40"/>
      <c r="FW999" s="40"/>
      <c r="FX999" s="40"/>
      <c r="FY999" s="40"/>
      <c r="FZ999" s="40"/>
      <c r="GA999" s="40"/>
      <c r="GB999" s="40"/>
      <c r="GC999" s="40"/>
      <c r="GD999" s="40"/>
      <c r="GE999" s="40"/>
      <c r="GF999" s="40"/>
      <c r="GG999" s="40"/>
      <c r="GH999" s="40"/>
      <c r="GI999" s="40"/>
      <c r="GJ999" s="40"/>
      <c r="GK999" s="40"/>
      <c r="GL999" s="40"/>
      <c r="GM999" s="40"/>
      <c r="GN999" s="40"/>
      <c r="GO999" s="40"/>
      <c r="GP999" s="40"/>
      <c r="GQ999" s="40"/>
      <c r="GR999" s="40"/>
      <c r="GS999" s="40"/>
    </row>
    <row r="1000" spans="1:201" x14ac:dyDescent="0.2">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c r="DI1000" s="40"/>
      <c r="DJ1000" s="40"/>
      <c r="DK1000" s="40"/>
      <c r="DL1000" s="40"/>
      <c r="DM1000" s="40"/>
      <c r="DN1000" s="40"/>
      <c r="DO1000" s="40"/>
      <c r="DP1000" s="40"/>
      <c r="DQ1000" s="40"/>
      <c r="DR1000" s="40"/>
      <c r="DS1000" s="40"/>
      <c r="DT1000" s="40"/>
      <c r="DU1000" s="40"/>
      <c r="DV1000" s="40"/>
      <c r="DW1000" s="40"/>
      <c r="DX1000" s="40"/>
      <c r="DY1000" s="40"/>
      <c r="DZ1000" s="40"/>
      <c r="EA1000" s="40"/>
      <c r="EB1000" s="40"/>
      <c r="EC1000" s="40"/>
      <c r="ED1000" s="40"/>
      <c r="EE1000" s="40"/>
      <c r="EF1000" s="40"/>
      <c r="EG1000" s="40"/>
      <c r="EH1000" s="40"/>
      <c r="EI1000" s="40"/>
      <c r="EJ1000" s="40"/>
      <c r="EK1000" s="40"/>
      <c r="EL1000" s="40"/>
      <c r="EM1000" s="40"/>
      <c r="EN1000" s="40"/>
      <c r="EO1000" s="40"/>
      <c r="EP1000" s="40"/>
      <c r="EQ1000" s="40"/>
      <c r="ER1000" s="40"/>
      <c r="ES1000" s="40"/>
      <c r="ET1000" s="40"/>
      <c r="EU1000" s="40"/>
      <c r="EV1000" s="40"/>
      <c r="EW1000" s="40"/>
      <c r="EX1000" s="40"/>
      <c r="EY1000" s="40"/>
      <c r="EZ1000" s="40"/>
      <c r="FA1000" s="40"/>
      <c r="FB1000" s="40"/>
      <c r="FC1000" s="40"/>
      <c r="FD1000" s="40"/>
      <c r="FE1000" s="40"/>
      <c r="FF1000" s="40"/>
      <c r="FG1000" s="40"/>
      <c r="FH1000" s="40"/>
      <c r="FI1000" s="40"/>
      <c r="FJ1000" s="40"/>
      <c r="FK1000" s="40"/>
      <c r="FL1000" s="40"/>
      <c r="FM1000" s="40"/>
      <c r="FN1000" s="40"/>
      <c r="FO1000" s="40"/>
      <c r="FP1000" s="40"/>
      <c r="FQ1000" s="40"/>
      <c r="FR1000" s="40"/>
      <c r="FS1000" s="40"/>
      <c r="FT1000" s="40"/>
      <c r="FU1000" s="40"/>
      <c r="FV1000" s="40"/>
      <c r="FW1000" s="40"/>
      <c r="FX1000" s="40"/>
      <c r="FY1000" s="40"/>
      <c r="FZ1000" s="40"/>
      <c r="GA1000" s="40"/>
      <c r="GB1000" s="40"/>
      <c r="GC1000" s="40"/>
      <c r="GD1000" s="40"/>
      <c r="GE1000" s="40"/>
      <c r="GF1000" s="40"/>
      <c r="GG1000" s="40"/>
      <c r="GH1000" s="40"/>
      <c r="GI1000" s="40"/>
      <c r="GJ1000" s="40"/>
      <c r="GK1000" s="40"/>
      <c r="GL1000" s="40"/>
      <c r="GM1000" s="40"/>
      <c r="GN1000" s="40"/>
      <c r="GO1000" s="40"/>
      <c r="GP1000" s="40"/>
      <c r="GQ1000" s="40"/>
      <c r="GR1000" s="40"/>
      <c r="GS1000" s="40"/>
    </row>
    <row r="1001" spans="1:201" x14ac:dyDescent="0.2">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c r="FL1001" s="40"/>
      <c r="FM1001" s="40"/>
      <c r="FN1001" s="40"/>
      <c r="FO1001" s="40"/>
      <c r="FP1001" s="40"/>
      <c r="FQ1001" s="40"/>
      <c r="FR1001" s="40"/>
      <c r="FS1001" s="40"/>
      <c r="FT1001" s="40"/>
      <c r="FU1001" s="40"/>
      <c r="FV1001" s="40"/>
      <c r="FW1001" s="40"/>
      <c r="FX1001" s="40"/>
      <c r="FY1001" s="40"/>
      <c r="FZ1001" s="40"/>
      <c r="GA1001" s="40"/>
      <c r="GB1001" s="40"/>
      <c r="GC1001" s="40"/>
      <c r="GD1001" s="40"/>
      <c r="GE1001" s="40"/>
      <c r="GF1001" s="40"/>
      <c r="GG1001" s="40"/>
      <c r="GH1001" s="40"/>
      <c r="GI1001" s="40"/>
      <c r="GJ1001" s="40"/>
      <c r="GK1001" s="40"/>
      <c r="GL1001" s="40"/>
      <c r="GM1001" s="40"/>
      <c r="GN1001" s="40"/>
      <c r="GO1001" s="40"/>
      <c r="GP1001" s="40"/>
      <c r="GQ1001" s="40"/>
      <c r="GR1001" s="40"/>
      <c r="GS1001" s="40"/>
    </row>
    <row r="1002" spans="1:201" x14ac:dyDescent="0.2">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c r="FL1002" s="40"/>
      <c r="FM1002" s="40"/>
      <c r="FN1002" s="40"/>
      <c r="FO1002" s="40"/>
      <c r="FP1002" s="40"/>
      <c r="FQ1002" s="40"/>
      <c r="FR1002" s="40"/>
      <c r="FS1002" s="40"/>
      <c r="FT1002" s="40"/>
      <c r="FU1002" s="40"/>
      <c r="FV1002" s="40"/>
      <c r="FW1002" s="40"/>
      <c r="FX1002" s="40"/>
      <c r="FY1002" s="40"/>
      <c r="FZ1002" s="40"/>
      <c r="GA1002" s="40"/>
      <c r="GB1002" s="40"/>
      <c r="GC1002" s="40"/>
      <c r="GD1002" s="40"/>
      <c r="GE1002" s="40"/>
      <c r="GF1002" s="40"/>
      <c r="GG1002" s="40"/>
      <c r="GH1002" s="40"/>
      <c r="GI1002" s="40"/>
      <c r="GJ1002" s="40"/>
      <c r="GK1002" s="40"/>
      <c r="GL1002" s="40"/>
      <c r="GM1002" s="40"/>
      <c r="GN1002" s="40"/>
      <c r="GO1002" s="40"/>
      <c r="GP1002" s="40"/>
      <c r="GQ1002" s="40"/>
      <c r="GR1002" s="40"/>
      <c r="GS1002" s="40"/>
    </row>
    <row r="1003" spans="1:201" x14ac:dyDescent="0.2">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c r="DI1003" s="40"/>
      <c r="DJ1003" s="40"/>
      <c r="DK1003" s="40"/>
      <c r="DL1003" s="40"/>
      <c r="DM1003" s="40"/>
      <c r="DN1003" s="40"/>
      <c r="DO1003" s="40"/>
      <c r="DP1003" s="40"/>
      <c r="DQ1003" s="40"/>
      <c r="DR1003" s="40"/>
      <c r="DS1003" s="40"/>
      <c r="DT1003" s="40"/>
      <c r="DU1003" s="40"/>
      <c r="DV1003" s="40"/>
      <c r="DW1003" s="40"/>
      <c r="DX1003" s="40"/>
      <c r="DY1003" s="40"/>
      <c r="DZ1003" s="40"/>
      <c r="EA1003" s="40"/>
      <c r="EB1003" s="40"/>
      <c r="EC1003" s="40"/>
      <c r="ED1003" s="40"/>
      <c r="EE1003" s="40"/>
      <c r="EF1003" s="40"/>
      <c r="EG1003" s="40"/>
      <c r="EH1003" s="40"/>
      <c r="EI1003" s="40"/>
      <c r="EJ1003" s="40"/>
      <c r="EK1003" s="40"/>
      <c r="EL1003" s="40"/>
      <c r="EM1003" s="40"/>
      <c r="EN1003" s="40"/>
      <c r="EO1003" s="40"/>
      <c r="EP1003" s="40"/>
      <c r="EQ1003" s="40"/>
      <c r="ER1003" s="40"/>
      <c r="ES1003" s="40"/>
      <c r="ET1003" s="40"/>
      <c r="EU1003" s="40"/>
      <c r="EV1003" s="40"/>
      <c r="EW1003" s="40"/>
      <c r="EX1003" s="40"/>
      <c r="EY1003" s="40"/>
      <c r="EZ1003" s="40"/>
      <c r="FA1003" s="40"/>
      <c r="FB1003" s="40"/>
      <c r="FC1003" s="40"/>
      <c r="FD1003" s="40"/>
      <c r="FE1003" s="40"/>
      <c r="FF1003" s="40"/>
      <c r="FG1003" s="40"/>
      <c r="FH1003" s="40"/>
      <c r="FI1003" s="40"/>
      <c r="FJ1003" s="40"/>
      <c r="FK1003" s="40"/>
      <c r="FL1003" s="40"/>
      <c r="FM1003" s="40"/>
      <c r="FN1003" s="40"/>
      <c r="FO1003" s="40"/>
      <c r="FP1003" s="40"/>
      <c r="FQ1003" s="40"/>
      <c r="FR1003" s="40"/>
      <c r="FS1003" s="40"/>
      <c r="FT1003" s="40"/>
      <c r="FU1003" s="40"/>
      <c r="FV1003" s="40"/>
      <c r="FW1003" s="40"/>
      <c r="FX1003" s="40"/>
      <c r="FY1003" s="40"/>
      <c r="FZ1003" s="40"/>
      <c r="GA1003" s="40"/>
      <c r="GB1003" s="40"/>
      <c r="GC1003" s="40"/>
      <c r="GD1003" s="40"/>
      <c r="GE1003" s="40"/>
      <c r="GF1003" s="40"/>
      <c r="GG1003" s="40"/>
      <c r="GH1003" s="40"/>
      <c r="GI1003" s="40"/>
      <c r="GJ1003" s="40"/>
      <c r="GK1003" s="40"/>
      <c r="GL1003" s="40"/>
      <c r="GM1003" s="40"/>
      <c r="GN1003" s="40"/>
      <c r="GO1003" s="40"/>
      <c r="GP1003" s="40"/>
      <c r="GQ1003" s="40"/>
      <c r="GR1003" s="40"/>
      <c r="GS1003" s="40"/>
    </row>
    <row r="1004" spans="1:201" x14ac:dyDescent="0.2">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c r="DI1004" s="40"/>
      <c r="DJ1004" s="40"/>
      <c r="DK1004" s="40"/>
      <c r="DL1004" s="40"/>
      <c r="DM1004" s="40"/>
      <c r="DN1004" s="40"/>
      <c r="DO1004" s="40"/>
      <c r="DP1004" s="40"/>
      <c r="DQ1004" s="40"/>
      <c r="DR1004" s="40"/>
      <c r="DS1004" s="40"/>
      <c r="DT1004" s="40"/>
      <c r="DU1004" s="40"/>
      <c r="DV1004" s="40"/>
      <c r="DW1004" s="40"/>
      <c r="DX1004" s="40"/>
      <c r="DY1004" s="40"/>
      <c r="DZ1004" s="40"/>
      <c r="EA1004" s="40"/>
      <c r="EB1004" s="40"/>
      <c r="EC1004" s="40"/>
      <c r="ED1004" s="40"/>
      <c r="EE1004" s="40"/>
      <c r="EF1004" s="40"/>
      <c r="EG1004" s="40"/>
      <c r="EH1004" s="40"/>
      <c r="EI1004" s="40"/>
      <c r="EJ1004" s="40"/>
      <c r="EK1004" s="40"/>
      <c r="EL1004" s="40"/>
      <c r="EM1004" s="40"/>
      <c r="EN1004" s="40"/>
      <c r="EO1004" s="40"/>
      <c r="EP1004" s="40"/>
      <c r="EQ1004" s="40"/>
      <c r="ER1004" s="40"/>
      <c r="ES1004" s="40"/>
      <c r="ET1004" s="40"/>
      <c r="EU1004" s="40"/>
      <c r="EV1004" s="40"/>
      <c r="EW1004" s="40"/>
      <c r="EX1004" s="40"/>
      <c r="EY1004" s="40"/>
      <c r="EZ1004" s="40"/>
      <c r="FA1004" s="40"/>
      <c r="FB1004" s="40"/>
      <c r="FC1004" s="40"/>
      <c r="FD1004" s="40"/>
      <c r="FE1004" s="40"/>
      <c r="FF1004" s="40"/>
      <c r="FG1004" s="40"/>
      <c r="FH1004" s="40"/>
      <c r="FI1004" s="40"/>
      <c r="FJ1004" s="40"/>
      <c r="FK1004" s="40"/>
      <c r="FL1004" s="40"/>
      <c r="FM1004" s="40"/>
      <c r="FN1004" s="40"/>
      <c r="FO1004" s="40"/>
      <c r="FP1004" s="40"/>
      <c r="FQ1004" s="40"/>
      <c r="FR1004" s="40"/>
      <c r="FS1004" s="40"/>
      <c r="FT1004" s="40"/>
      <c r="FU1004" s="40"/>
      <c r="FV1004" s="40"/>
      <c r="FW1004" s="40"/>
      <c r="FX1004" s="40"/>
      <c r="FY1004" s="40"/>
      <c r="FZ1004" s="40"/>
      <c r="GA1004" s="40"/>
      <c r="GB1004" s="40"/>
      <c r="GC1004" s="40"/>
      <c r="GD1004" s="40"/>
      <c r="GE1004" s="40"/>
      <c r="GF1004" s="40"/>
      <c r="GG1004" s="40"/>
      <c r="GH1004" s="40"/>
      <c r="GI1004" s="40"/>
      <c r="GJ1004" s="40"/>
      <c r="GK1004" s="40"/>
      <c r="GL1004" s="40"/>
      <c r="GM1004" s="40"/>
      <c r="GN1004" s="40"/>
      <c r="GO1004" s="40"/>
      <c r="GP1004" s="40"/>
      <c r="GQ1004" s="40"/>
      <c r="GR1004" s="40"/>
      <c r="GS1004" s="40"/>
    </row>
    <row r="1005" spans="1:201" x14ac:dyDescent="0.2">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c r="DI1005" s="40"/>
      <c r="DJ1005" s="40"/>
      <c r="DK1005" s="40"/>
      <c r="DL1005" s="40"/>
      <c r="DM1005" s="40"/>
      <c r="DN1005" s="40"/>
      <c r="DO1005" s="40"/>
      <c r="DP1005" s="40"/>
      <c r="DQ1005" s="40"/>
      <c r="DR1005" s="40"/>
      <c r="DS1005" s="40"/>
      <c r="DT1005" s="40"/>
      <c r="DU1005" s="40"/>
      <c r="DV1005" s="40"/>
      <c r="DW1005" s="40"/>
      <c r="DX1005" s="40"/>
      <c r="DY1005" s="40"/>
      <c r="DZ1005" s="40"/>
      <c r="EA1005" s="40"/>
      <c r="EB1005" s="40"/>
      <c r="EC1005" s="40"/>
      <c r="ED1005" s="40"/>
      <c r="EE1005" s="40"/>
      <c r="EF1005" s="40"/>
      <c r="EG1005" s="40"/>
      <c r="EH1005" s="40"/>
      <c r="EI1005" s="40"/>
      <c r="EJ1005" s="40"/>
      <c r="EK1005" s="40"/>
      <c r="EL1005" s="40"/>
      <c r="EM1005" s="40"/>
      <c r="EN1005" s="40"/>
      <c r="EO1005" s="40"/>
      <c r="EP1005" s="40"/>
      <c r="EQ1005" s="40"/>
      <c r="ER1005" s="40"/>
      <c r="ES1005" s="40"/>
      <c r="ET1005" s="40"/>
      <c r="EU1005" s="40"/>
      <c r="EV1005" s="40"/>
      <c r="EW1005" s="40"/>
      <c r="EX1005" s="40"/>
      <c r="EY1005" s="40"/>
      <c r="EZ1005" s="40"/>
      <c r="FA1005" s="40"/>
      <c r="FB1005" s="40"/>
      <c r="FC1005" s="40"/>
      <c r="FD1005" s="40"/>
      <c r="FE1005" s="40"/>
      <c r="FF1005" s="40"/>
      <c r="FG1005" s="40"/>
      <c r="FH1005" s="40"/>
      <c r="FI1005" s="40"/>
      <c r="FJ1005" s="40"/>
      <c r="FK1005" s="40"/>
      <c r="FL1005" s="40"/>
      <c r="FM1005" s="40"/>
      <c r="FN1005" s="40"/>
      <c r="FO1005" s="40"/>
      <c r="FP1005" s="40"/>
      <c r="FQ1005" s="40"/>
      <c r="FR1005" s="40"/>
      <c r="FS1005" s="40"/>
      <c r="FT1005" s="40"/>
      <c r="FU1005" s="40"/>
      <c r="FV1005" s="40"/>
      <c r="FW1005" s="40"/>
      <c r="FX1005" s="40"/>
      <c r="FY1005" s="40"/>
      <c r="FZ1005" s="40"/>
      <c r="GA1005" s="40"/>
      <c r="GB1005" s="40"/>
      <c r="GC1005" s="40"/>
      <c r="GD1005" s="40"/>
      <c r="GE1005" s="40"/>
      <c r="GF1005" s="40"/>
      <c r="GG1005" s="40"/>
      <c r="GH1005" s="40"/>
      <c r="GI1005" s="40"/>
      <c r="GJ1005" s="40"/>
      <c r="GK1005" s="40"/>
      <c r="GL1005" s="40"/>
      <c r="GM1005" s="40"/>
      <c r="GN1005" s="40"/>
      <c r="GO1005" s="40"/>
      <c r="GP1005" s="40"/>
      <c r="GQ1005" s="40"/>
      <c r="GR1005" s="40"/>
      <c r="GS1005" s="40"/>
    </row>
    <row r="1006" spans="1:201" x14ac:dyDescent="0.2">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c r="DI1006" s="40"/>
      <c r="DJ1006" s="40"/>
      <c r="DK1006" s="40"/>
      <c r="DL1006" s="40"/>
      <c r="DM1006" s="40"/>
      <c r="DN1006" s="40"/>
      <c r="DO1006" s="40"/>
      <c r="DP1006" s="40"/>
      <c r="DQ1006" s="40"/>
      <c r="DR1006" s="40"/>
      <c r="DS1006" s="40"/>
      <c r="DT1006" s="40"/>
      <c r="DU1006" s="40"/>
      <c r="DV1006" s="40"/>
      <c r="DW1006" s="40"/>
      <c r="DX1006" s="40"/>
      <c r="DY1006" s="40"/>
      <c r="DZ1006" s="40"/>
      <c r="EA1006" s="40"/>
      <c r="EB1006" s="40"/>
      <c r="EC1006" s="40"/>
      <c r="ED1006" s="40"/>
      <c r="EE1006" s="40"/>
      <c r="EF1006" s="40"/>
      <c r="EG1006" s="40"/>
      <c r="EH1006" s="40"/>
      <c r="EI1006" s="40"/>
      <c r="EJ1006" s="40"/>
      <c r="EK1006" s="40"/>
      <c r="EL1006" s="40"/>
      <c r="EM1006" s="40"/>
      <c r="EN1006" s="40"/>
      <c r="EO1006" s="40"/>
      <c r="EP1006" s="40"/>
      <c r="EQ1006" s="40"/>
      <c r="ER1006" s="40"/>
      <c r="ES1006" s="40"/>
      <c r="ET1006" s="40"/>
      <c r="EU1006" s="40"/>
      <c r="EV1006" s="40"/>
      <c r="EW1006" s="40"/>
      <c r="EX1006" s="40"/>
      <c r="EY1006" s="40"/>
      <c r="EZ1006" s="40"/>
      <c r="FA1006" s="40"/>
      <c r="FB1006" s="40"/>
      <c r="FC1006" s="40"/>
      <c r="FD1006" s="40"/>
      <c r="FE1006" s="40"/>
      <c r="FF1006" s="40"/>
      <c r="FG1006" s="40"/>
      <c r="FH1006" s="40"/>
      <c r="FI1006" s="40"/>
      <c r="FJ1006" s="40"/>
      <c r="FK1006" s="40"/>
      <c r="FL1006" s="40"/>
      <c r="FM1006" s="40"/>
      <c r="FN1006" s="40"/>
      <c r="FO1006" s="40"/>
      <c r="FP1006" s="40"/>
      <c r="FQ1006" s="40"/>
      <c r="FR1006" s="40"/>
      <c r="FS1006" s="40"/>
      <c r="FT1006" s="40"/>
      <c r="FU1006" s="40"/>
      <c r="FV1006" s="40"/>
      <c r="FW1006" s="40"/>
      <c r="FX1006" s="40"/>
      <c r="FY1006" s="40"/>
      <c r="FZ1006" s="40"/>
      <c r="GA1006" s="40"/>
      <c r="GB1006" s="40"/>
      <c r="GC1006" s="40"/>
      <c r="GD1006" s="40"/>
      <c r="GE1006" s="40"/>
      <c r="GF1006" s="40"/>
      <c r="GG1006" s="40"/>
      <c r="GH1006" s="40"/>
      <c r="GI1006" s="40"/>
      <c r="GJ1006" s="40"/>
      <c r="GK1006" s="40"/>
      <c r="GL1006" s="40"/>
      <c r="GM1006" s="40"/>
      <c r="GN1006" s="40"/>
      <c r="GO1006" s="40"/>
      <c r="GP1006" s="40"/>
      <c r="GQ1006" s="40"/>
      <c r="GR1006" s="40"/>
      <c r="GS1006" s="40"/>
    </row>
    <row r="1007" spans="1:201" x14ac:dyDescent="0.2">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c r="DI1007" s="40"/>
      <c r="DJ1007" s="40"/>
      <c r="DK1007" s="40"/>
      <c r="DL1007" s="40"/>
      <c r="DM1007" s="40"/>
      <c r="DN1007" s="40"/>
      <c r="DO1007" s="40"/>
      <c r="DP1007" s="40"/>
      <c r="DQ1007" s="40"/>
      <c r="DR1007" s="40"/>
      <c r="DS1007" s="40"/>
      <c r="DT1007" s="40"/>
      <c r="DU1007" s="40"/>
      <c r="DV1007" s="40"/>
      <c r="DW1007" s="40"/>
      <c r="DX1007" s="40"/>
      <c r="DY1007" s="40"/>
      <c r="DZ1007" s="40"/>
      <c r="EA1007" s="40"/>
      <c r="EB1007" s="40"/>
      <c r="EC1007" s="40"/>
      <c r="ED1007" s="40"/>
      <c r="EE1007" s="40"/>
      <c r="EF1007" s="40"/>
      <c r="EG1007" s="40"/>
      <c r="EH1007" s="40"/>
      <c r="EI1007" s="40"/>
      <c r="EJ1007" s="40"/>
      <c r="EK1007" s="40"/>
      <c r="EL1007" s="40"/>
      <c r="EM1007" s="40"/>
      <c r="EN1007" s="40"/>
      <c r="EO1007" s="40"/>
      <c r="EP1007" s="40"/>
      <c r="EQ1007" s="40"/>
      <c r="ER1007" s="40"/>
      <c r="ES1007" s="40"/>
      <c r="ET1007" s="40"/>
      <c r="EU1007" s="40"/>
      <c r="EV1007" s="40"/>
      <c r="EW1007" s="40"/>
      <c r="EX1007" s="40"/>
      <c r="EY1007" s="40"/>
      <c r="EZ1007" s="40"/>
      <c r="FA1007" s="40"/>
      <c r="FB1007" s="40"/>
      <c r="FC1007" s="40"/>
      <c r="FD1007" s="40"/>
      <c r="FE1007" s="40"/>
      <c r="FF1007" s="40"/>
      <c r="FG1007" s="40"/>
      <c r="FH1007" s="40"/>
      <c r="FI1007" s="40"/>
      <c r="FJ1007" s="40"/>
      <c r="FK1007" s="40"/>
      <c r="FL1007" s="40"/>
      <c r="FM1007" s="40"/>
      <c r="FN1007" s="40"/>
      <c r="FO1007" s="40"/>
      <c r="FP1007" s="40"/>
      <c r="FQ1007" s="40"/>
      <c r="FR1007" s="40"/>
      <c r="FS1007" s="40"/>
      <c r="FT1007" s="40"/>
      <c r="FU1007" s="40"/>
      <c r="FV1007" s="40"/>
      <c r="FW1007" s="40"/>
      <c r="FX1007" s="40"/>
      <c r="FY1007" s="40"/>
      <c r="FZ1007" s="40"/>
      <c r="GA1007" s="40"/>
      <c r="GB1007" s="40"/>
      <c r="GC1007" s="40"/>
      <c r="GD1007" s="40"/>
      <c r="GE1007" s="40"/>
      <c r="GF1007" s="40"/>
      <c r="GG1007" s="40"/>
      <c r="GH1007" s="40"/>
      <c r="GI1007" s="40"/>
      <c r="GJ1007" s="40"/>
      <c r="GK1007" s="40"/>
      <c r="GL1007" s="40"/>
      <c r="GM1007" s="40"/>
      <c r="GN1007" s="40"/>
      <c r="GO1007" s="40"/>
      <c r="GP1007" s="40"/>
      <c r="GQ1007" s="40"/>
      <c r="GR1007" s="40"/>
      <c r="GS1007" s="40"/>
    </row>
    <row r="1008" spans="1:201" x14ac:dyDescent="0.2">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c r="DI1008" s="40"/>
      <c r="DJ1008" s="40"/>
      <c r="DK1008" s="40"/>
      <c r="DL1008" s="40"/>
      <c r="DM1008" s="40"/>
      <c r="DN1008" s="40"/>
      <c r="DO1008" s="40"/>
      <c r="DP1008" s="40"/>
      <c r="DQ1008" s="40"/>
      <c r="DR1008" s="40"/>
      <c r="DS1008" s="40"/>
      <c r="DT1008" s="40"/>
      <c r="DU1008" s="40"/>
      <c r="DV1008" s="40"/>
      <c r="DW1008" s="40"/>
      <c r="DX1008" s="40"/>
      <c r="DY1008" s="40"/>
      <c r="DZ1008" s="40"/>
      <c r="EA1008" s="40"/>
      <c r="EB1008" s="40"/>
      <c r="EC1008" s="40"/>
      <c r="ED1008" s="40"/>
      <c r="EE1008" s="40"/>
      <c r="EF1008" s="40"/>
      <c r="EG1008" s="40"/>
      <c r="EH1008" s="40"/>
      <c r="EI1008" s="40"/>
      <c r="EJ1008" s="40"/>
      <c r="EK1008" s="40"/>
      <c r="EL1008" s="40"/>
      <c r="EM1008" s="40"/>
      <c r="EN1008" s="40"/>
      <c r="EO1008" s="40"/>
      <c r="EP1008" s="40"/>
      <c r="EQ1008" s="40"/>
      <c r="ER1008" s="40"/>
      <c r="ES1008" s="40"/>
      <c r="ET1008" s="40"/>
      <c r="EU1008" s="40"/>
      <c r="EV1008" s="40"/>
      <c r="EW1008" s="40"/>
      <c r="EX1008" s="40"/>
      <c r="EY1008" s="40"/>
      <c r="EZ1008" s="40"/>
      <c r="FA1008" s="40"/>
      <c r="FB1008" s="40"/>
      <c r="FC1008" s="40"/>
      <c r="FD1008" s="40"/>
      <c r="FE1008" s="40"/>
      <c r="FF1008" s="40"/>
      <c r="FG1008" s="40"/>
      <c r="FH1008" s="40"/>
      <c r="FI1008" s="40"/>
      <c r="FJ1008" s="40"/>
      <c r="FK1008" s="40"/>
      <c r="FL1008" s="40"/>
      <c r="FM1008" s="40"/>
      <c r="FN1008" s="40"/>
      <c r="FO1008" s="40"/>
      <c r="FP1008" s="40"/>
      <c r="FQ1008" s="40"/>
      <c r="FR1008" s="40"/>
      <c r="FS1008" s="40"/>
      <c r="FT1008" s="40"/>
      <c r="FU1008" s="40"/>
      <c r="FV1008" s="40"/>
      <c r="FW1008" s="40"/>
      <c r="FX1008" s="40"/>
      <c r="FY1008" s="40"/>
      <c r="FZ1008" s="40"/>
      <c r="GA1008" s="40"/>
      <c r="GB1008" s="40"/>
      <c r="GC1008" s="40"/>
      <c r="GD1008" s="40"/>
      <c r="GE1008" s="40"/>
      <c r="GF1008" s="40"/>
      <c r="GG1008" s="40"/>
      <c r="GH1008" s="40"/>
      <c r="GI1008" s="40"/>
      <c r="GJ1008" s="40"/>
      <c r="GK1008" s="40"/>
      <c r="GL1008" s="40"/>
      <c r="GM1008" s="40"/>
      <c r="GN1008" s="40"/>
      <c r="GO1008" s="40"/>
      <c r="GP1008" s="40"/>
      <c r="GQ1008" s="40"/>
      <c r="GR1008" s="40"/>
      <c r="GS1008" s="40"/>
    </row>
    <row r="1009" spans="1:201" x14ac:dyDescent="0.2">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c r="DI1009" s="40"/>
      <c r="DJ1009" s="40"/>
      <c r="DK1009" s="40"/>
      <c r="DL1009" s="40"/>
      <c r="DM1009" s="40"/>
      <c r="DN1009" s="40"/>
      <c r="DO1009" s="40"/>
      <c r="DP1009" s="40"/>
      <c r="DQ1009" s="40"/>
      <c r="DR1009" s="40"/>
      <c r="DS1009" s="40"/>
      <c r="DT1009" s="40"/>
      <c r="DU1009" s="40"/>
      <c r="DV1009" s="40"/>
      <c r="DW1009" s="40"/>
      <c r="DX1009" s="40"/>
      <c r="DY1009" s="40"/>
      <c r="DZ1009" s="40"/>
      <c r="EA1009" s="40"/>
      <c r="EB1009" s="40"/>
      <c r="EC1009" s="40"/>
      <c r="ED1009" s="40"/>
      <c r="EE1009" s="40"/>
      <c r="EF1009" s="40"/>
      <c r="EG1009" s="40"/>
      <c r="EH1009" s="40"/>
      <c r="EI1009" s="40"/>
      <c r="EJ1009" s="40"/>
      <c r="EK1009" s="40"/>
      <c r="EL1009" s="40"/>
      <c r="EM1009" s="40"/>
      <c r="EN1009" s="40"/>
      <c r="EO1009" s="40"/>
      <c r="EP1009" s="40"/>
      <c r="EQ1009" s="40"/>
      <c r="ER1009" s="40"/>
      <c r="ES1009" s="40"/>
      <c r="ET1009" s="40"/>
      <c r="EU1009" s="40"/>
      <c r="EV1009" s="40"/>
      <c r="EW1009" s="40"/>
      <c r="EX1009" s="40"/>
      <c r="EY1009" s="40"/>
      <c r="EZ1009" s="40"/>
      <c r="FA1009" s="40"/>
      <c r="FB1009" s="40"/>
      <c r="FC1009" s="40"/>
      <c r="FD1009" s="40"/>
      <c r="FE1009" s="40"/>
      <c r="FF1009" s="40"/>
      <c r="FG1009" s="40"/>
      <c r="FH1009" s="40"/>
      <c r="FI1009" s="40"/>
      <c r="FJ1009" s="40"/>
      <c r="FK1009" s="40"/>
      <c r="FL1009" s="40"/>
      <c r="FM1009" s="40"/>
      <c r="FN1009" s="40"/>
      <c r="FO1009" s="40"/>
      <c r="FP1009" s="40"/>
      <c r="FQ1009" s="40"/>
      <c r="FR1009" s="40"/>
      <c r="FS1009" s="40"/>
      <c r="FT1009" s="40"/>
      <c r="FU1009" s="40"/>
      <c r="FV1009" s="40"/>
      <c r="FW1009" s="40"/>
      <c r="FX1009" s="40"/>
      <c r="FY1009" s="40"/>
      <c r="FZ1009" s="40"/>
      <c r="GA1009" s="40"/>
      <c r="GB1009" s="40"/>
      <c r="GC1009" s="40"/>
      <c r="GD1009" s="40"/>
      <c r="GE1009" s="40"/>
      <c r="GF1009" s="40"/>
      <c r="GG1009" s="40"/>
      <c r="GH1009" s="40"/>
      <c r="GI1009" s="40"/>
      <c r="GJ1009" s="40"/>
      <c r="GK1009" s="40"/>
      <c r="GL1009" s="40"/>
      <c r="GM1009" s="40"/>
      <c r="GN1009" s="40"/>
      <c r="GO1009" s="40"/>
      <c r="GP1009" s="40"/>
      <c r="GQ1009" s="40"/>
      <c r="GR1009" s="40"/>
      <c r="GS1009" s="40"/>
    </row>
    <row r="1010" spans="1:201" x14ac:dyDescent="0.2">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c r="DI1010" s="40"/>
      <c r="DJ1010" s="40"/>
      <c r="DK1010" s="40"/>
      <c r="DL1010" s="40"/>
      <c r="DM1010" s="40"/>
      <c r="DN1010" s="40"/>
      <c r="DO1010" s="40"/>
      <c r="DP1010" s="40"/>
      <c r="DQ1010" s="40"/>
      <c r="DR1010" s="40"/>
      <c r="DS1010" s="40"/>
      <c r="DT1010" s="40"/>
      <c r="DU1010" s="40"/>
      <c r="DV1010" s="40"/>
      <c r="DW1010" s="40"/>
      <c r="DX1010" s="40"/>
      <c r="DY1010" s="40"/>
      <c r="DZ1010" s="40"/>
      <c r="EA1010" s="40"/>
      <c r="EB1010" s="40"/>
      <c r="EC1010" s="40"/>
      <c r="ED1010" s="40"/>
      <c r="EE1010" s="40"/>
      <c r="EF1010" s="40"/>
      <c r="EG1010" s="40"/>
      <c r="EH1010" s="40"/>
      <c r="EI1010" s="40"/>
      <c r="EJ1010" s="40"/>
      <c r="EK1010" s="40"/>
      <c r="EL1010" s="40"/>
      <c r="EM1010" s="40"/>
      <c r="EN1010" s="40"/>
      <c r="EO1010" s="40"/>
      <c r="EP1010" s="40"/>
      <c r="EQ1010" s="40"/>
      <c r="ER1010" s="40"/>
      <c r="ES1010" s="40"/>
      <c r="ET1010" s="40"/>
      <c r="EU1010" s="40"/>
      <c r="EV1010" s="40"/>
      <c r="EW1010" s="40"/>
      <c r="EX1010" s="40"/>
      <c r="EY1010" s="40"/>
      <c r="EZ1010" s="40"/>
      <c r="FA1010" s="40"/>
      <c r="FB1010" s="40"/>
      <c r="FC1010" s="40"/>
      <c r="FD1010" s="40"/>
      <c r="FE1010" s="40"/>
      <c r="FF1010" s="40"/>
      <c r="FG1010" s="40"/>
      <c r="FH1010" s="40"/>
      <c r="FI1010" s="40"/>
      <c r="FJ1010" s="40"/>
      <c r="FK1010" s="40"/>
      <c r="FL1010" s="40"/>
      <c r="FM1010" s="40"/>
      <c r="FN1010" s="40"/>
      <c r="FO1010" s="40"/>
      <c r="FP1010" s="40"/>
      <c r="FQ1010" s="40"/>
      <c r="FR1010" s="40"/>
      <c r="FS1010" s="40"/>
      <c r="FT1010" s="40"/>
      <c r="FU1010" s="40"/>
      <c r="FV1010" s="40"/>
      <c r="FW1010" s="40"/>
      <c r="FX1010" s="40"/>
      <c r="FY1010" s="40"/>
      <c r="FZ1010" s="40"/>
      <c r="GA1010" s="40"/>
      <c r="GB1010" s="40"/>
      <c r="GC1010" s="40"/>
      <c r="GD1010" s="40"/>
      <c r="GE1010" s="40"/>
      <c r="GF1010" s="40"/>
      <c r="GG1010" s="40"/>
      <c r="GH1010" s="40"/>
      <c r="GI1010" s="40"/>
      <c r="GJ1010" s="40"/>
      <c r="GK1010" s="40"/>
      <c r="GL1010" s="40"/>
      <c r="GM1010" s="40"/>
      <c r="GN1010" s="40"/>
      <c r="GO1010" s="40"/>
      <c r="GP1010" s="40"/>
      <c r="GQ1010" s="40"/>
      <c r="GR1010" s="40"/>
      <c r="GS1010" s="40"/>
    </row>
    <row r="1011" spans="1:201" x14ac:dyDescent="0.2">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c r="DI1011" s="40"/>
      <c r="DJ1011" s="40"/>
      <c r="DK1011" s="40"/>
      <c r="DL1011" s="40"/>
      <c r="DM1011" s="40"/>
      <c r="DN1011" s="40"/>
      <c r="DO1011" s="40"/>
      <c r="DP1011" s="40"/>
      <c r="DQ1011" s="40"/>
      <c r="DR1011" s="40"/>
      <c r="DS1011" s="40"/>
      <c r="DT1011" s="40"/>
      <c r="DU1011" s="40"/>
      <c r="DV1011" s="40"/>
      <c r="DW1011" s="40"/>
      <c r="DX1011" s="40"/>
      <c r="DY1011" s="40"/>
      <c r="DZ1011" s="40"/>
      <c r="EA1011" s="40"/>
      <c r="EB1011" s="40"/>
      <c r="EC1011" s="40"/>
      <c r="ED1011" s="40"/>
      <c r="EE1011" s="40"/>
      <c r="EF1011" s="40"/>
      <c r="EG1011" s="40"/>
      <c r="EH1011" s="40"/>
      <c r="EI1011" s="40"/>
      <c r="EJ1011" s="40"/>
      <c r="EK1011" s="40"/>
      <c r="EL1011" s="40"/>
      <c r="EM1011" s="40"/>
      <c r="EN1011" s="40"/>
      <c r="EO1011" s="40"/>
      <c r="EP1011" s="40"/>
      <c r="EQ1011" s="40"/>
      <c r="ER1011" s="40"/>
      <c r="ES1011" s="40"/>
      <c r="ET1011" s="40"/>
      <c r="EU1011" s="40"/>
      <c r="EV1011" s="40"/>
      <c r="EW1011" s="40"/>
      <c r="EX1011" s="40"/>
      <c r="EY1011" s="40"/>
      <c r="EZ1011" s="40"/>
      <c r="FA1011" s="40"/>
      <c r="FB1011" s="40"/>
      <c r="FC1011" s="40"/>
      <c r="FD1011" s="40"/>
      <c r="FE1011" s="40"/>
      <c r="FF1011" s="40"/>
      <c r="FG1011" s="40"/>
      <c r="FH1011" s="40"/>
      <c r="FI1011" s="40"/>
      <c r="FJ1011" s="40"/>
      <c r="FK1011" s="40"/>
      <c r="FL1011" s="40"/>
      <c r="FM1011" s="40"/>
      <c r="FN1011" s="40"/>
      <c r="FO1011" s="40"/>
      <c r="FP1011" s="40"/>
      <c r="FQ1011" s="40"/>
      <c r="FR1011" s="40"/>
      <c r="FS1011" s="40"/>
      <c r="FT1011" s="40"/>
      <c r="FU1011" s="40"/>
      <c r="FV1011" s="40"/>
      <c r="FW1011" s="40"/>
      <c r="FX1011" s="40"/>
      <c r="FY1011" s="40"/>
      <c r="FZ1011" s="40"/>
      <c r="GA1011" s="40"/>
      <c r="GB1011" s="40"/>
      <c r="GC1011" s="40"/>
      <c r="GD1011" s="40"/>
      <c r="GE1011" s="40"/>
      <c r="GF1011" s="40"/>
      <c r="GG1011" s="40"/>
      <c r="GH1011" s="40"/>
      <c r="GI1011" s="40"/>
      <c r="GJ1011" s="40"/>
      <c r="GK1011" s="40"/>
      <c r="GL1011" s="40"/>
      <c r="GM1011" s="40"/>
      <c r="GN1011" s="40"/>
      <c r="GO1011" s="40"/>
      <c r="GP1011" s="40"/>
      <c r="GQ1011" s="40"/>
      <c r="GR1011" s="40"/>
      <c r="GS1011" s="40"/>
    </row>
    <row r="1012" spans="1:201" x14ac:dyDescent="0.2">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c r="DI1012" s="40"/>
      <c r="DJ1012" s="40"/>
      <c r="DK1012" s="40"/>
      <c r="DL1012" s="40"/>
      <c r="DM1012" s="40"/>
      <c r="DN1012" s="40"/>
      <c r="DO1012" s="40"/>
      <c r="DP1012" s="40"/>
      <c r="DQ1012" s="40"/>
      <c r="DR1012" s="40"/>
      <c r="DS1012" s="40"/>
      <c r="DT1012" s="40"/>
      <c r="DU1012" s="40"/>
      <c r="DV1012" s="40"/>
      <c r="DW1012" s="40"/>
      <c r="DX1012" s="40"/>
      <c r="DY1012" s="40"/>
      <c r="DZ1012" s="40"/>
      <c r="EA1012" s="40"/>
      <c r="EB1012" s="40"/>
      <c r="EC1012" s="40"/>
      <c r="ED1012" s="40"/>
      <c r="EE1012" s="40"/>
      <c r="EF1012" s="40"/>
      <c r="EG1012" s="40"/>
      <c r="EH1012" s="40"/>
      <c r="EI1012" s="40"/>
      <c r="EJ1012" s="40"/>
      <c r="EK1012" s="40"/>
      <c r="EL1012" s="40"/>
      <c r="EM1012" s="40"/>
      <c r="EN1012" s="40"/>
      <c r="EO1012" s="40"/>
      <c r="EP1012" s="40"/>
      <c r="EQ1012" s="40"/>
      <c r="ER1012" s="40"/>
      <c r="ES1012" s="40"/>
      <c r="ET1012" s="40"/>
      <c r="EU1012" s="40"/>
      <c r="EV1012" s="40"/>
      <c r="EW1012" s="40"/>
      <c r="EX1012" s="40"/>
      <c r="EY1012" s="40"/>
      <c r="EZ1012" s="40"/>
      <c r="FA1012" s="40"/>
      <c r="FB1012" s="40"/>
      <c r="FC1012" s="40"/>
      <c r="FD1012" s="40"/>
      <c r="FE1012" s="40"/>
      <c r="FF1012" s="40"/>
      <c r="FG1012" s="40"/>
      <c r="FH1012" s="40"/>
      <c r="FI1012" s="40"/>
      <c r="FJ1012" s="40"/>
      <c r="FK1012" s="40"/>
      <c r="FL1012" s="40"/>
      <c r="FM1012" s="40"/>
      <c r="FN1012" s="40"/>
      <c r="FO1012" s="40"/>
      <c r="FP1012" s="40"/>
      <c r="FQ1012" s="40"/>
      <c r="FR1012" s="40"/>
      <c r="FS1012" s="40"/>
      <c r="FT1012" s="40"/>
      <c r="FU1012" s="40"/>
      <c r="FV1012" s="40"/>
      <c r="FW1012" s="40"/>
      <c r="FX1012" s="40"/>
      <c r="FY1012" s="40"/>
      <c r="FZ1012" s="40"/>
      <c r="GA1012" s="40"/>
      <c r="GB1012" s="40"/>
      <c r="GC1012" s="40"/>
      <c r="GD1012" s="40"/>
      <c r="GE1012" s="40"/>
      <c r="GF1012" s="40"/>
      <c r="GG1012" s="40"/>
      <c r="GH1012" s="40"/>
      <c r="GI1012" s="40"/>
      <c r="GJ1012" s="40"/>
      <c r="GK1012" s="40"/>
      <c r="GL1012" s="40"/>
      <c r="GM1012" s="40"/>
      <c r="GN1012" s="40"/>
      <c r="GO1012" s="40"/>
      <c r="GP1012" s="40"/>
      <c r="GQ1012" s="40"/>
      <c r="GR1012" s="40"/>
      <c r="GS1012" s="40"/>
    </row>
    <row r="1013" spans="1:201" x14ac:dyDescent="0.2">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c r="DI1013" s="40"/>
      <c r="DJ1013" s="40"/>
      <c r="DK1013" s="40"/>
      <c r="DL1013" s="40"/>
      <c r="DM1013" s="40"/>
      <c r="DN1013" s="40"/>
      <c r="DO1013" s="40"/>
      <c r="DP1013" s="40"/>
      <c r="DQ1013" s="40"/>
      <c r="DR1013" s="40"/>
      <c r="DS1013" s="40"/>
      <c r="DT1013" s="40"/>
      <c r="DU1013" s="40"/>
      <c r="DV1013" s="40"/>
      <c r="DW1013" s="40"/>
      <c r="DX1013" s="40"/>
      <c r="DY1013" s="40"/>
      <c r="DZ1013" s="40"/>
      <c r="EA1013" s="40"/>
      <c r="EB1013" s="40"/>
      <c r="EC1013" s="40"/>
      <c r="ED1013" s="40"/>
      <c r="EE1013" s="40"/>
      <c r="EF1013" s="40"/>
      <c r="EG1013" s="40"/>
      <c r="EH1013" s="40"/>
      <c r="EI1013" s="40"/>
      <c r="EJ1013" s="40"/>
      <c r="EK1013" s="40"/>
      <c r="EL1013" s="40"/>
      <c r="EM1013" s="40"/>
      <c r="EN1013" s="40"/>
      <c r="EO1013" s="40"/>
      <c r="EP1013" s="40"/>
      <c r="EQ1013" s="40"/>
      <c r="ER1013" s="40"/>
      <c r="ES1013" s="40"/>
      <c r="ET1013" s="40"/>
      <c r="EU1013" s="40"/>
      <c r="EV1013" s="40"/>
      <c r="EW1013" s="40"/>
      <c r="EX1013" s="40"/>
      <c r="EY1013" s="40"/>
      <c r="EZ1013" s="40"/>
      <c r="FA1013" s="40"/>
      <c r="FB1013" s="40"/>
      <c r="FC1013" s="40"/>
      <c r="FD1013" s="40"/>
      <c r="FE1013" s="40"/>
      <c r="FF1013" s="40"/>
      <c r="FG1013" s="40"/>
      <c r="FH1013" s="40"/>
      <c r="FI1013" s="40"/>
      <c r="FJ1013" s="40"/>
      <c r="FK1013" s="40"/>
      <c r="FL1013" s="40"/>
      <c r="FM1013" s="40"/>
      <c r="FN1013" s="40"/>
      <c r="FO1013" s="40"/>
      <c r="FP1013" s="40"/>
      <c r="FQ1013" s="40"/>
      <c r="FR1013" s="40"/>
      <c r="FS1013" s="40"/>
      <c r="FT1013" s="40"/>
      <c r="FU1013" s="40"/>
      <c r="FV1013" s="40"/>
      <c r="FW1013" s="40"/>
      <c r="FX1013" s="40"/>
      <c r="FY1013" s="40"/>
      <c r="FZ1013" s="40"/>
      <c r="GA1013" s="40"/>
      <c r="GB1013" s="40"/>
      <c r="GC1013" s="40"/>
      <c r="GD1013" s="40"/>
      <c r="GE1013" s="40"/>
      <c r="GF1013" s="40"/>
      <c r="GG1013" s="40"/>
      <c r="GH1013" s="40"/>
      <c r="GI1013" s="40"/>
      <c r="GJ1013" s="40"/>
      <c r="GK1013" s="40"/>
      <c r="GL1013" s="40"/>
      <c r="GM1013" s="40"/>
      <c r="GN1013" s="40"/>
      <c r="GO1013" s="40"/>
      <c r="GP1013" s="40"/>
      <c r="GQ1013" s="40"/>
      <c r="GR1013" s="40"/>
      <c r="GS1013" s="40"/>
    </row>
    <row r="1014" spans="1:201" x14ac:dyDescent="0.2">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c r="DI1014" s="40"/>
      <c r="DJ1014" s="40"/>
      <c r="DK1014" s="40"/>
      <c r="DL1014" s="40"/>
      <c r="DM1014" s="40"/>
      <c r="DN1014" s="40"/>
      <c r="DO1014" s="40"/>
      <c r="DP1014" s="40"/>
      <c r="DQ1014" s="40"/>
      <c r="DR1014" s="40"/>
      <c r="DS1014" s="40"/>
      <c r="DT1014" s="40"/>
      <c r="DU1014" s="40"/>
      <c r="DV1014" s="40"/>
      <c r="DW1014" s="40"/>
      <c r="DX1014" s="40"/>
      <c r="DY1014" s="40"/>
      <c r="DZ1014" s="40"/>
      <c r="EA1014" s="40"/>
      <c r="EB1014" s="40"/>
      <c r="EC1014" s="40"/>
      <c r="ED1014" s="40"/>
      <c r="EE1014" s="40"/>
      <c r="EF1014" s="40"/>
      <c r="EG1014" s="40"/>
      <c r="EH1014" s="40"/>
      <c r="EI1014" s="40"/>
      <c r="EJ1014" s="40"/>
      <c r="EK1014" s="40"/>
      <c r="EL1014" s="40"/>
      <c r="EM1014" s="40"/>
      <c r="EN1014" s="40"/>
      <c r="EO1014" s="40"/>
      <c r="EP1014" s="40"/>
      <c r="EQ1014" s="40"/>
      <c r="ER1014" s="40"/>
      <c r="ES1014" s="40"/>
      <c r="ET1014" s="40"/>
      <c r="EU1014" s="40"/>
      <c r="EV1014" s="40"/>
      <c r="EW1014" s="40"/>
      <c r="EX1014" s="40"/>
      <c r="EY1014" s="40"/>
      <c r="EZ1014" s="40"/>
      <c r="FA1014" s="40"/>
      <c r="FB1014" s="40"/>
      <c r="FC1014" s="40"/>
      <c r="FD1014" s="40"/>
      <c r="FE1014" s="40"/>
      <c r="FF1014" s="40"/>
      <c r="FG1014" s="40"/>
      <c r="FH1014" s="40"/>
      <c r="FI1014" s="40"/>
      <c r="FJ1014" s="40"/>
      <c r="FK1014" s="40"/>
      <c r="FL1014" s="40"/>
      <c r="FM1014" s="40"/>
      <c r="FN1014" s="40"/>
      <c r="FO1014" s="40"/>
      <c r="FP1014" s="40"/>
      <c r="FQ1014" s="40"/>
      <c r="FR1014" s="40"/>
      <c r="FS1014" s="40"/>
      <c r="FT1014" s="40"/>
      <c r="FU1014" s="40"/>
      <c r="FV1014" s="40"/>
      <c r="FW1014" s="40"/>
      <c r="FX1014" s="40"/>
      <c r="FY1014" s="40"/>
      <c r="FZ1014" s="40"/>
      <c r="GA1014" s="40"/>
      <c r="GB1014" s="40"/>
      <c r="GC1014" s="40"/>
      <c r="GD1014" s="40"/>
      <c r="GE1014" s="40"/>
      <c r="GF1014" s="40"/>
      <c r="GG1014" s="40"/>
      <c r="GH1014" s="40"/>
      <c r="GI1014" s="40"/>
      <c r="GJ1014" s="40"/>
      <c r="GK1014" s="40"/>
      <c r="GL1014" s="40"/>
      <c r="GM1014" s="40"/>
      <c r="GN1014" s="40"/>
      <c r="GO1014" s="40"/>
      <c r="GP1014" s="40"/>
      <c r="GQ1014" s="40"/>
      <c r="GR1014" s="40"/>
      <c r="GS1014" s="40"/>
    </row>
    <row r="1015" spans="1:201" x14ac:dyDescent="0.2">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c r="DI1015" s="40"/>
      <c r="DJ1015" s="40"/>
      <c r="DK1015" s="40"/>
      <c r="DL1015" s="40"/>
      <c r="DM1015" s="40"/>
      <c r="DN1015" s="40"/>
      <c r="DO1015" s="40"/>
      <c r="DP1015" s="40"/>
      <c r="DQ1015" s="40"/>
      <c r="DR1015" s="40"/>
      <c r="DS1015" s="40"/>
      <c r="DT1015" s="40"/>
      <c r="DU1015" s="40"/>
      <c r="DV1015" s="40"/>
      <c r="DW1015" s="40"/>
      <c r="DX1015" s="40"/>
      <c r="DY1015" s="40"/>
      <c r="DZ1015" s="40"/>
      <c r="EA1015" s="40"/>
      <c r="EB1015" s="40"/>
      <c r="EC1015" s="40"/>
      <c r="ED1015" s="40"/>
      <c r="EE1015" s="40"/>
      <c r="EF1015" s="40"/>
      <c r="EG1015" s="40"/>
      <c r="EH1015" s="40"/>
      <c r="EI1015" s="40"/>
      <c r="EJ1015" s="40"/>
      <c r="EK1015" s="40"/>
      <c r="EL1015" s="40"/>
      <c r="EM1015" s="40"/>
      <c r="EN1015" s="40"/>
      <c r="EO1015" s="40"/>
      <c r="EP1015" s="40"/>
      <c r="EQ1015" s="40"/>
      <c r="ER1015" s="40"/>
      <c r="ES1015" s="40"/>
      <c r="ET1015" s="40"/>
      <c r="EU1015" s="40"/>
      <c r="EV1015" s="40"/>
      <c r="EW1015" s="40"/>
      <c r="EX1015" s="40"/>
      <c r="EY1015" s="40"/>
      <c r="EZ1015" s="40"/>
      <c r="FA1015" s="40"/>
      <c r="FB1015" s="40"/>
      <c r="FC1015" s="40"/>
      <c r="FD1015" s="40"/>
      <c r="FE1015" s="40"/>
      <c r="FF1015" s="40"/>
      <c r="FG1015" s="40"/>
      <c r="FH1015" s="40"/>
      <c r="FI1015" s="40"/>
      <c r="FJ1015" s="40"/>
      <c r="FK1015" s="40"/>
      <c r="FL1015" s="40"/>
      <c r="FM1015" s="40"/>
      <c r="FN1015" s="40"/>
      <c r="FO1015" s="40"/>
      <c r="FP1015" s="40"/>
      <c r="FQ1015" s="40"/>
      <c r="FR1015" s="40"/>
      <c r="FS1015" s="40"/>
      <c r="FT1015" s="40"/>
      <c r="FU1015" s="40"/>
      <c r="FV1015" s="40"/>
      <c r="FW1015" s="40"/>
      <c r="FX1015" s="40"/>
      <c r="FY1015" s="40"/>
      <c r="FZ1015" s="40"/>
      <c r="GA1015" s="40"/>
      <c r="GB1015" s="40"/>
      <c r="GC1015" s="40"/>
      <c r="GD1015" s="40"/>
      <c r="GE1015" s="40"/>
      <c r="GF1015" s="40"/>
      <c r="GG1015" s="40"/>
      <c r="GH1015" s="40"/>
      <c r="GI1015" s="40"/>
      <c r="GJ1015" s="40"/>
      <c r="GK1015" s="40"/>
      <c r="GL1015" s="40"/>
      <c r="GM1015" s="40"/>
      <c r="GN1015" s="40"/>
      <c r="GO1015" s="40"/>
      <c r="GP1015" s="40"/>
      <c r="GQ1015" s="40"/>
      <c r="GR1015" s="40"/>
      <c r="GS1015" s="40"/>
    </row>
    <row r="1016" spans="1:201" x14ac:dyDescent="0.2">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c r="CW1016" s="40"/>
      <c r="CX1016" s="40"/>
      <c r="CY1016" s="40"/>
      <c r="CZ1016" s="40"/>
      <c r="DA1016" s="40"/>
      <c r="DB1016" s="40"/>
      <c r="DC1016" s="40"/>
      <c r="DD1016" s="40"/>
      <c r="DE1016" s="40"/>
      <c r="DF1016" s="40"/>
      <c r="DG1016" s="40"/>
      <c r="DH1016" s="40"/>
      <c r="DI1016" s="40"/>
      <c r="DJ1016" s="40"/>
      <c r="DK1016" s="40"/>
      <c r="DL1016" s="40"/>
      <c r="DM1016" s="40"/>
      <c r="DN1016" s="40"/>
      <c r="DO1016" s="40"/>
      <c r="DP1016" s="40"/>
      <c r="DQ1016" s="40"/>
      <c r="DR1016" s="40"/>
      <c r="DS1016" s="40"/>
      <c r="DT1016" s="40"/>
      <c r="DU1016" s="40"/>
      <c r="DV1016" s="40"/>
      <c r="DW1016" s="40"/>
      <c r="DX1016" s="40"/>
      <c r="DY1016" s="40"/>
      <c r="DZ1016" s="40"/>
      <c r="EA1016" s="40"/>
      <c r="EB1016" s="40"/>
      <c r="EC1016" s="40"/>
      <c r="ED1016" s="40"/>
      <c r="EE1016" s="40"/>
      <c r="EF1016" s="40"/>
      <c r="EG1016" s="40"/>
      <c r="EH1016" s="40"/>
      <c r="EI1016" s="40"/>
      <c r="EJ1016" s="40"/>
      <c r="EK1016" s="40"/>
      <c r="EL1016" s="40"/>
      <c r="EM1016" s="40"/>
      <c r="EN1016" s="40"/>
      <c r="EO1016" s="40"/>
      <c r="EP1016" s="40"/>
      <c r="EQ1016" s="40"/>
      <c r="ER1016" s="40"/>
      <c r="ES1016" s="40"/>
      <c r="ET1016" s="40"/>
      <c r="EU1016" s="40"/>
      <c r="EV1016" s="40"/>
      <c r="EW1016" s="40"/>
      <c r="EX1016" s="40"/>
      <c r="EY1016" s="40"/>
      <c r="EZ1016" s="40"/>
      <c r="FA1016" s="40"/>
      <c r="FB1016" s="40"/>
      <c r="FC1016" s="40"/>
      <c r="FD1016" s="40"/>
      <c r="FE1016" s="40"/>
      <c r="FF1016" s="40"/>
      <c r="FG1016" s="40"/>
      <c r="FH1016" s="40"/>
      <c r="FI1016" s="40"/>
      <c r="FJ1016" s="40"/>
      <c r="FK1016" s="40"/>
      <c r="FL1016" s="40"/>
      <c r="FM1016" s="40"/>
      <c r="FN1016" s="40"/>
      <c r="FO1016" s="40"/>
      <c r="FP1016" s="40"/>
      <c r="FQ1016" s="40"/>
      <c r="FR1016" s="40"/>
      <c r="FS1016" s="40"/>
      <c r="FT1016" s="40"/>
      <c r="FU1016" s="40"/>
      <c r="FV1016" s="40"/>
      <c r="FW1016" s="40"/>
      <c r="FX1016" s="40"/>
      <c r="FY1016" s="40"/>
      <c r="FZ1016" s="40"/>
      <c r="GA1016" s="40"/>
      <c r="GB1016" s="40"/>
      <c r="GC1016" s="40"/>
      <c r="GD1016" s="40"/>
      <c r="GE1016" s="40"/>
      <c r="GF1016" s="40"/>
      <c r="GG1016" s="40"/>
      <c r="GH1016" s="40"/>
      <c r="GI1016" s="40"/>
      <c r="GJ1016" s="40"/>
      <c r="GK1016" s="40"/>
      <c r="GL1016" s="40"/>
      <c r="GM1016" s="40"/>
      <c r="GN1016" s="40"/>
      <c r="GO1016" s="40"/>
      <c r="GP1016" s="40"/>
      <c r="GQ1016" s="40"/>
      <c r="GR1016" s="40"/>
      <c r="GS1016" s="40"/>
    </row>
    <row r="1017" spans="1:201" x14ac:dyDescent="0.2">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c r="FM1017" s="40"/>
      <c r="FN1017" s="40"/>
      <c r="FO1017" s="40"/>
      <c r="FP1017" s="40"/>
      <c r="FQ1017" s="40"/>
      <c r="FR1017" s="40"/>
      <c r="FS1017" s="40"/>
      <c r="FT1017" s="40"/>
      <c r="FU1017" s="40"/>
      <c r="FV1017" s="40"/>
      <c r="FW1017" s="40"/>
      <c r="FX1017" s="40"/>
      <c r="FY1017" s="40"/>
      <c r="FZ1017" s="40"/>
      <c r="GA1017" s="40"/>
      <c r="GB1017" s="40"/>
      <c r="GC1017" s="40"/>
      <c r="GD1017" s="40"/>
      <c r="GE1017" s="40"/>
      <c r="GF1017" s="40"/>
      <c r="GG1017" s="40"/>
      <c r="GH1017" s="40"/>
      <c r="GI1017" s="40"/>
      <c r="GJ1017" s="40"/>
      <c r="GK1017" s="40"/>
      <c r="GL1017" s="40"/>
      <c r="GM1017" s="40"/>
      <c r="GN1017" s="40"/>
      <c r="GO1017" s="40"/>
      <c r="GP1017" s="40"/>
      <c r="GQ1017" s="40"/>
      <c r="GR1017" s="40"/>
      <c r="GS1017" s="40"/>
    </row>
    <row r="1018" spans="1:201" x14ac:dyDescent="0.2">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c r="CW1018" s="40"/>
      <c r="CX1018" s="40"/>
      <c r="CY1018" s="40"/>
      <c r="CZ1018" s="40"/>
      <c r="DA1018" s="40"/>
      <c r="DB1018" s="40"/>
      <c r="DC1018" s="40"/>
      <c r="DD1018" s="40"/>
      <c r="DE1018" s="40"/>
      <c r="DF1018" s="40"/>
      <c r="DG1018" s="40"/>
      <c r="DH1018" s="40"/>
      <c r="DI1018" s="40"/>
      <c r="DJ1018" s="40"/>
      <c r="DK1018" s="40"/>
      <c r="DL1018" s="40"/>
      <c r="DM1018" s="40"/>
      <c r="DN1018" s="40"/>
      <c r="DO1018" s="40"/>
      <c r="DP1018" s="40"/>
      <c r="DQ1018" s="40"/>
      <c r="DR1018" s="40"/>
      <c r="DS1018" s="40"/>
      <c r="DT1018" s="40"/>
      <c r="DU1018" s="40"/>
      <c r="DV1018" s="40"/>
      <c r="DW1018" s="40"/>
      <c r="DX1018" s="40"/>
      <c r="DY1018" s="40"/>
      <c r="DZ1018" s="40"/>
      <c r="EA1018" s="40"/>
      <c r="EB1018" s="40"/>
      <c r="EC1018" s="40"/>
      <c r="ED1018" s="40"/>
      <c r="EE1018" s="40"/>
      <c r="EF1018" s="40"/>
      <c r="EG1018" s="40"/>
      <c r="EH1018" s="40"/>
      <c r="EI1018" s="40"/>
      <c r="EJ1018" s="40"/>
      <c r="EK1018" s="40"/>
      <c r="EL1018" s="40"/>
      <c r="EM1018" s="40"/>
      <c r="EN1018" s="40"/>
      <c r="EO1018" s="40"/>
      <c r="EP1018" s="40"/>
      <c r="EQ1018" s="40"/>
      <c r="ER1018" s="40"/>
      <c r="ES1018" s="40"/>
      <c r="ET1018" s="40"/>
      <c r="EU1018" s="40"/>
      <c r="EV1018" s="40"/>
      <c r="EW1018" s="40"/>
      <c r="EX1018" s="40"/>
      <c r="EY1018" s="40"/>
      <c r="EZ1018" s="40"/>
      <c r="FA1018" s="40"/>
      <c r="FB1018" s="40"/>
      <c r="FC1018" s="40"/>
      <c r="FD1018" s="40"/>
      <c r="FE1018" s="40"/>
      <c r="FF1018" s="40"/>
      <c r="FG1018" s="40"/>
      <c r="FH1018" s="40"/>
      <c r="FI1018" s="40"/>
      <c r="FJ1018" s="40"/>
      <c r="FK1018" s="40"/>
      <c r="FL1018" s="40"/>
      <c r="FM1018" s="40"/>
      <c r="FN1018" s="40"/>
      <c r="FO1018" s="40"/>
      <c r="FP1018" s="40"/>
      <c r="FQ1018" s="40"/>
      <c r="FR1018" s="40"/>
      <c r="FS1018" s="40"/>
      <c r="FT1018" s="40"/>
      <c r="FU1018" s="40"/>
      <c r="FV1018" s="40"/>
      <c r="FW1018" s="40"/>
      <c r="FX1018" s="40"/>
      <c r="FY1018" s="40"/>
      <c r="FZ1018" s="40"/>
      <c r="GA1018" s="40"/>
      <c r="GB1018" s="40"/>
      <c r="GC1018" s="40"/>
      <c r="GD1018" s="40"/>
      <c r="GE1018" s="40"/>
      <c r="GF1018" s="40"/>
      <c r="GG1018" s="40"/>
      <c r="GH1018" s="40"/>
      <c r="GI1018" s="40"/>
      <c r="GJ1018" s="40"/>
      <c r="GK1018" s="40"/>
      <c r="GL1018" s="40"/>
      <c r="GM1018" s="40"/>
      <c r="GN1018" s="40"/>
      <c r="GO1018" s="40"/>
      <c r="GP1018" s="40"/>
      <c r="GQ1018" s="40"/>
      <c r="GR1018" s="40"/>
      <c r="GS1018" s="40"/>
    </row>
    <row r="1019" spans="1:201" x14ac:dyDescent="0.2">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c r="CW1019" s="40"/>
      <c r="CX1019" s="40"/>
      <c r="CY1019" s="40"/>
      <c r="CZ1019" s="40"/>
      <c r="DA1019" s="40"/>
      <c r="DB1019" s="40"/>
      <c r="DC1019" s="40"/>
      <c r="DD1019" s="40"/>
      <c r="DE1019" s="40"/>
      <c r="DF1019" s="40"/>
      <c r="DG1019" s="40"/>
      <c r="DH1019" s="40"/>
      <c r="DI1019" s="40"/>
      <c r="DJ1019" s="40"/>
      <c r="DK1019" s="40"/>
      <c r="DL1019" s="40"/>
      <c r="DM1019" s="40"/>
      <c r="DN1019" s="40"/>
      <c r="DO1019" s="40"/>
      <c r="DP1019" s="40"/>
      <c r="DQ1019" s="40"/>
      <c r="DR1019" s="40"/>
      <c r="DS1019" s="40"/>
      <c r="DT1019" s="40"/>
      <c r="DU1019" s="40"/>
      <c r="DV1019" s="40"/>
      <c r="DW1019" s="40"/>
      <c r="DX1019" s="40"/>
      <c r="DY1019" s="40"/>
      <c r="DZ1019" s="40"/>
      <c r="EA1019" s="40"/>
      <c r="EB1019" s="40"/>
      <c r="EC1019" s="40"/>
      <c r="ED1019" s="40"/>
      <c r="EE1019" s="40"/>
      <c r="EF1019" s="40"/>
      <c r="EG1019" s="40"/>
      <c r="EH1019" s="40"/>
      <c r="EI1019" s="40"/>
      <c r="EJ1019" s="40"/>
      <c r="EK1019" s="40"/>
      <c r="EL1019" s="40"/>
      <c r="EM1019" s="40"/>
      <c r="EN1019" s="40"/>
      <c r="EO1019" s="40"/>
      <c r="EP1019" s="40"/>
      <c r="EQ1019" s="40"/>
      <c r="ER1019" s="40"/>
      <c r="ES1019" s="40"/>
      <c r="ET1019" s="40"/>
      <c r="EU1019" s="40"/>
      <c r="EV1019" s="40"/>
      <c r="EW1019" s="40"/>
      <c r="EX1019" s="40"/>
      <c r="EY1019" s="40"/>
      <c r="EZ1019" s="40"/>
      <c r="FA1019" s="40"/>
      <c r="FB1019" s="40"/>
      <c r="FC1019" s="40"/>
      <c r="FD1019" s="40"/>
      <c r="FE1019" s="40"/>
      <c r="FF1019" s="40"/>
      <c r="FG1019" s="40"/>
      <c r="FH1019" s="40"/>
      <c r="FI1019" s="40"/>
      <c r="FJ1019" s="40"/>
      <c r="FK1019" s="40"/>
      <c r="FL1019" s="40"/>
      <c r="FM1019" s="40"/>
      <c r="FN1019" s="40"/>
      <c r="FO1019" s="40"/>
      <c r="FP1019" s="40"/>
      <c r="FQ1019" s="40"/>
      <c r="FR1019" s="40"/>
      <c r="FS1019" s="40"/>
      <c r="FT1019" s="40"/>
      <c r="FU1019" s="40"/>
      <c r="FV1019" s="40"/>
      <c r="FW1019" s="40"/>
      <c r="FX1019" s="40"/>
      <c r="FY1019" s="40"/>
      <c r="FZ1019" s="40"/>
      <c r="GA1019" s="40"/>
      <c r="GB1019" s="40"/>
      <c r="GC1019" s="40"/>
      <c r="GD1019" s="40"/>
      <c r="GE1019" s="40"/>
      <c r="GF1019" s="40"/>
      <c r="GG1019" s="40"/>
      <c r="GH1019" s="40"/>
      <c r="GI1019" s="40"/>
      <c r="GJ1019" s="40"/>
      <c r="GK1019" s="40"/>
      <c r="GL1019" s="40"/>
      <c r="GM1019" s="40"/>
      <c r="GN1019" s="40"/>
      <c r="GO1019" s="40"/>
      <c r="GP1019" s="40"/>
      <c r="GQ1019" s="40"/>
      <c r="GR1019" s="40"/>
      <c r="GS1019" s="40"/>
    </row>
    <row r="1020" spans="1:201" x14ac:dyDescent="0.2">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c r="CW1020" s="40"/>
      <c r="CX1020" s="40"/>
      <c r="CY1020" s="40"/>
      <c r="CZ1020" s="40"/>
      <c r="DA1020" s="40"/>
      <c r="DB1020" s="40"/>
      <c r="DC1020" s="40"/>
      <c r="DD1020" s="40"/>
      <c r="DE1020" s="40"/>
      <c r="DF1020" s="40"/>
      <c r="DG1020" s="40"/>
      <c r="DH1020" s="40"/>
      <c r="DI1020" s="40"/>
      <c r="DJ1020" s="40"/>
      <c r="DK1020" s="40"/>
      <c r="DL1020" s="40"/>
      <c r="DM1020" s="40"/>
      <c r="DN1020" s="40"/>
      <c r="DO1020" s="40"/>
      <c r="DP1020" s="40"/>
      <c r="DQ1020" s="40"/>
      <c r="DR1020" s="40"/>
      <c r="DS1020" s="40"/>
      <c r="DT1020" s="40"/>
      <c r="DU1020" s="40"/>
      <c r="DV1020" s="40"/>
      <c r="DW1020" s="40"/>
      <c r="DX1020" s="40"/>
      <c r="DY1020" s="40"/>
      <c r="DZ1020" s="40"/>
      <c r="EA1020" s="40"/>
      <c r="EB1020" s="40"/>
      <c r="EC1020" s="40"/>
      <c r="ED1020" s="40"/>
      <c r="EE1020" s="40"/>
      <c r="EF1020" s="40"/>
      <c r="EG1020" s="40"/>
      <c r="EH1020" s="40"/>
      <c r="EI1020" s="40"/>
      <c r="EJ1020" s="40"/>
      <c r="EK1020" s="40"/>
      <c r="EL1020" s="40"/>
      <c r="EM1020" s="40"/>
      <c r="EN1020" s="40"/>
      <c r="EO1020" s="40"/>
      <c r="EP1020" s="40"/>
      <c r="EQ1020" s="40"/>
      <c r="ER1020" s="40"/>
      <c r="ES1020" s="40"/>
      <c r="ET1020" s="40"/>
      <c r="EU1020" s="40"/>
      <c r="EV1020" s="40"/>
      <c r="EW1020" s="40"/>
      <c r="EX1020" s="40"/>
      <c r="EY1020" s="40"/>
      <c r="EZ1020" s="40"/>
      <c r="FA1020" s="40"/>
      <c r="FB1020" s="40"/>
      <c r="FC1020" s="40"/>
      <c r="FD1020" s="40"/>
      <c r="FE1020" s="40"/>
      <c r="FF1020" s="40"/>
      <c r="FG1020" s="40"/>
      <c r="FH1020" s="40"/>
      <c r="FI1020" s="40"/>
      <c r="FJ1020" s="40"/>
      <c r="FK1020" s="40"/>
      <c r="FL1020" s="40"/>
      <c r="FM1020" s="40"/>
      <c r="FN1020" s="40"/>
      <c r="FO1020" s="40"/>
      <c r="FP1020" s="40"/>
      <c r="FQ1020" s="40"/>
      <c r="FR1020" s="40"/>
      <c r="FS1020" s="40"/>
      <c r="FT1020" s="40"/>
      <c r="FU1020" s="40"/>
      <c r="FV1020" s="40"/>
      <c r="FW1020" s="40"/>
      <c r="FX1020" s="40"/>
      <c r="FY1020" s="40"/>
      <c r="FZ1020" s="40"/>
      <c r="GA1020" s="40"/>
      <c r="GB1020" s="40"/>
      <c r="GC1020" s="40"/>
      <c r="GD1020" s="40"/>
      <c r="GE1020" s="40"/>
      <c r="GF1020" s="40"/>
      <c r="GG1020" s="40"/>
      <c r="GH1020" s="40"/>
      <c r="GI1020" s="40"/>
      <c r="GJ1020" s="40"/>
      <c r="GK1020" s="40"/>
      <c r="GL1020" s="40"/>
      <c r="GM1020" s="40"/>
      <c r="GN1020" s="40"/>
      <c r="GO1020" s="40"/>
      <c r="GP1020" s="40"/>
      <c r="GQ1020" s="40"/>
      <c r="GR1020" s="40"/>
      <c r="GS1020" s="40"/>
    </row>
    <row r="1021" spans="1:201" x14ac:dyDescent="0.2">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c r="CW1021" s="40"/>
      <c r="CX1021" s="40"/>
      <c r="CY1021" s="40"/>
      <c r="CZ1021" s="40"/>
      <c r="DA1021" s="40"/>
      <c r="DB1021" s="40"/>
      <c r="DC1021" s="40"/>
      <c r="DD1021" s="40"/>
      <c r="DE1021" s="40"/>
      <c r="DF1021" s="40"/>
      <c r="DG1021" s="40"/>
      <c r="DH1021" s="40"/>
      <c r="DI1021" s="40"/>
      <c r="DJ1021" s="40"/>
      <c r="DK1021" s="40"/>
      <c r="DL1021" s="40"/>
      <c r="DM1021" s="40"/>
      <c r="DN1021" s="40"/>
      <c r="DO1021" s="40"/>
      <c r="DP1021" s="40"/>
      <c r="DQ1021" s="40"/>
      <c r="DR1021" s="40"/>
      <c r="DS1021" s="40"/>
      <c r="DT1021" s="40"/>
      <c r="DU1021" s="40"/>
      <c r="DV1021" s="40"/>
      <c r="DW1021" s="40"/>
      <c r="DX1021" s="40"/>
      <c r="DY1021" s="40"/>
      <c r="DZ1021" s="40"/>
      <c r="EA1021" s="40"/>
      <c r="EB1021" s="40"/>
      <c r="EC1021" s="40"/>
      <c r="ED1021" s="40"/>
      <c r="EE1021" s="40"/>
      <c r="EF1021" s="40"/>
      <c r="EG1021" s="40"/>
      <c r="EH1021" s="40"/>
      <c r="EI1021" s="40"/>
      <c r="EJ1021" s="40"/>
      <c r="EK1021" s="40"/>
      <c r="EL1021" s="40"/>
      <c r="EM1021" s="40"/>
      <c r="EN1021" s="40"/>
      <c r="EO1021" s="40"/>
      <c r="EP1021" s="40"/>
      <c r="EQ1021" s="40"/>
      <c r="ER1021" s="40"/>
      <c r="ES1021" s="40"/>
      <c r="ET1021" s="40"/>
      <c r="EU1021" s="40"/>
      <c r="EV1021" s="40"/>
      <c r="EW1021" s="40"/>
      <c r="EX1021" s="40"/>
      <c r="EY1021" s="40"/>
      <c r="EZ1021" s="40"/>
      <c r="FA1021" s="40"/>
      <c r="FB1021" s="40"/>
      <c r="FC1021" s="40"/>
      <c r="FD1021" s="40"/>
      <c r="FE1021" s="40"/>
      <c r="FF1021" s="40"/>
      <c r="FG1021" s="40"/>
      <c r="FH1021" s="40"/>
      <c r="FI1021" s="40"/>
      <c r="FJ1021" s="40"/>
      <c r="FK1021" s="40"/>
      <c r="FL1021" s="40"/>
      <c r="FM1021" s="40"/>
      <c r="FN1021" s="40"/>
      <c r="FO1021" s="40"/>
      <c r="FP1021" s="40"/>
      <c r="FQ1021" s="40"/>
      <c r="FR1021" s="40"/>
      <c r="FS1021" s="40"/>
      <c r="FT1021" s="40"/>
      <c r="FU1021" s="40"/>
      <c r="FV1021" s="40"/>
      <c r="FW1021" s="40"/>
      <c r="FX1021" s="40"/>
      <c r="FY1021" s="40"/>
      <c r="FZ1021" s="40"/>
      <c r="GA1021" s="40"/>
      <c r="GB1021" s="40"/>
      <c r="GC1021" s="40"/>
      <c r="GD1021" s="40"/>
      <c r="GE1021" s="40"/>
      <c r="GF1021" s="40"/>
      <c r="GG1021" s="40"/>
      <c r="GH1021" s="40"/>
      <c r="GI1021" s="40"/>
      <c r="GJ1021" s="40"/>
      <c r="GK1021" s="40"/>
      <c r="GL1021" s="40"/>
      <c r="GM1021" s="40"/>
      <c r="GN1021" s="40"/>
      <c r="GO1021" s="40"/>
      <c r="GP1021" s="40"/>
      <c r="GQ1021" s="40"/>
      <c r="GR1021" s="40"/>
      <c r="GS1021" s="40"/>
    </row>
    <row r="1022" spans="1:201" x14ac:dyDescent="0.2">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c r="FM1022" s="40"/>
      <c r="FN1022" s="40"/>
      <c r="FO1022" s="40"/>
      <c r="FP1022" s="40"/>
      <c r="FQ1022" s="40"/>
      <c r="FR1022" s="40"/>
      <c r="FS1022" s="40"/>
      <c r="FT1022" s="40"/>
      <c r="FU1022" s="40"/>
      <c r="FV1022" s="40"/>
      <c r="FW1022" s="40"/>
      <c r="FX1022" s="40"/>
      <c r="FY1022" s="40"/>
      <c r="FZ1022" s="40"/>
      <c r="GA1022" s="40"/>
      <c r="GB1022" s="40"/>
      <c r="GC1022" s="40"/>
      <c r="GD1022" s="40"/>
      <c r="GE1022" s="40"/>
      <c r="GF1022" s="40"/>
      <c r="GG1022" s="40"/>
      <c r="GH1022" s="40"/>
      <c r="GI1022" s="40"/>
      <c r="GJ1022" s="40"/>
      <c r="GK1022" s="40"/>
      <c r="GL1022" s="40"/>
      <c r="GM1022" s="40"/>
      <c r="GN1022" s="40"/>
      <c r="GO1022" s="40"/>
      <c r="GP1022" s="40"/>
      <c r="GQ1022" s="40"/>
      <c r="GR1022" s="40"/>
      <c r="GS1022" s="40"/>
    </row>
    <row r="1023" spans="1:201" x14ac:dyDescent="0.2">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c r="CW1023" s="40"/>
      <c r="CX1023" s="40"/>
      <c r="CY1023" s="40"/>
      <c r="CZ1023" s="40"/>
      <c r="DA1023" s="40"/>
      <c r="DB1023" s="40"/>
      <c r="DC1023" s="40"/>
      <c r="DD1023" s="40"/>
      <c r="DE1023" s="40"/>
      <c r="DF1023" s="40"/>
      <c r="DG1023" s="40"/>
      <c r="DH1023" s="40"/>
      <c r="DI1023" s="40"/>
      <c r="DJ1023" s="40"/>
      <c r="DK1023" s="40"/>
      <c r="DL1023" s="40"/>
      <c r="DM1023" s="40"/>
      <c r="DN1023" s="40"/>
      <c r="DO1023" s="40"/>
      <c r="DP1023" s="40"/>
      <c r="DQ1023" s="40"/>
      <c r="DR1023" s="40"/>
      <c r="DS1023" s="40"/>
      <c r="DT1023" s="40"/>
      <c r="DU1023" s="40"/>
      <c r="DV1023" s="40"/>
      <c r="DW1023" s="40"/>
      <c r="DX1023" s="40"/>
      <c r="DY1023" s="40"/>
      <c r="DZ1023" s="40"/>
      <c r="EA1023" s="40"/>
      <c r="EB1023" s="40"/>
      <c r="EC1023" s="40"/>
      <c r="ED1023" s="40"/>
      <c r="EE1023" s="40"/>
      <c r="EF1023" s="40"/>
      <c r="EG1023" s="40"/>
      <c r="EH1023" s="40"/>
      <c r="EI1023" s="40"/>
      <c r="EJ1023" s="40"/>
      <c r="EK1023" s="40"/>
      <c r="EL1023" s="40"/>
      <c r="EM1023" s="40"/>
      <c r="EN1023" s="40"/>
      <c r="EO1023" s="40"/>
      <c r="EP1023" s="40"/>
      <c r="EQ1023" s="40"/>
      <c r="ER1023" s="40"/>
      <c r="ES1023" s="40"/>
      <c r="ET1023" s="40"/>
      <c r="EU1023" s="40"/>
      <c r="EV1023" s="40"/>
      <c r="EW1023" s="40"/>
      <c r="EX1023" s="40"/>
      <c r="EY1023" s="40"/>
      <c r="EZ1023" s="40"/>
      <c r="FA1023" s="40"/>
      <c r="FB1023" s="40"/>
      <c r="FC1023" s="40"/>
      <c r="FD1023" s="40"/>
      <c r="FE1023" s="40"/>
      <c r="FF1023" s="40"/>
      <c r="FG1023" s="40"/>
      <c r="FH1023" s="40"/>
      <c r="FI1023" s="40"/>
      <c r="FJ1023" s="40"/>
      <c r="FK1023" s="40"/>
      <c r="FL1023" s="40"/>
      <c r="FM1023" s="40"/>
      <c r="FN1023" s="40"/>
      <c r="FO1023" s="40"/>
      <c r="FP1023" s="40"/>
      <c r="FQ1023" s="40"/>
      <c r="FR1023" s="40"/>
      <c r="FS1023" s="40"/>
      <c r="FT1023" s="40"/>
      <c r="FU1023" s="40"/>
      <c r="FV1023" s="40"/>
      <c r="FW1023" s="40"/>
      <c r="FX1023" s="40"/>
      <c r="FY1023" s="40"/>
      <c r="FZ1023" s="40"/>
      <c r="GA1023" s="40"/>
      <c r="GB1023" s="40"/>
      <c r="GC1023" s="40"/>
      <c r="GD1023" s="40"/>
      <c r="GE1023" s="40"/>
      <c r="GF1023" s="40"/>
      <c r="GG1023" s="40"/>
      <c r="GH1023" s="40"/>
      <c r="GI1023" s="40"/>
      <c r="GJ1023" s="40"/>
      <c r="GK1023" s="40"/>
      <c r="GL1023" s="40"/>
      <c r="GM1023" s="40"/>
      <c r="GN1023" s="40"/>
      <c r="GO1023" s="40"/>
      <c r="GP1023" s="40"/>
      <c r="GQ1023" s="40"/>
      <c r="GR1023" s="40"/>
      <c r="GS1023" s="40"/>
    </row>
    <row r="1024" spans="1:201" x14ac:dyDescent="0.2">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c r="CW1024" s="40"/>
      <c r="CX1024" s="40"/>
      <c r="CY1024" s="40"/>
      <c r="CZ1024" s="40"/>
      <c r="DA1024" s="40"/>
      <c r="DB1024" s="40"/>
      <c r="DC1024" s="40"/>
      <c r="DD1024" s="40"/>
      <c r="DE1024" s="40"/>
      <c r="DF1024" s="40"/>
      <c r="DG1024" s="40"/>
      <c r="DH1024" s="40"/>
      <c r="DI1024" s="40"/>
      <c r="DJ1024" s="40"/>
      <c r="DK1024" s="40"/>
      <c r="DL1024" s="40"/>
      <c r="DM1024" s="40"/>
      <c r="DN1024" s="40"/>
      <c r="DO1024" s="40"/>
      <c r="DP1024" s="40"/>
      <c r="DQ1024" s="40"/>
      <c r="DR1024" s="40"/>
      <c r="DS1024" s="40"/>
      <c r="DT1024" s="40"/>
      <c r="DU1024" s="40"/>
      <c r="DV1024" s="40"/>
      <c r="DW1024" s="40"/>
      <c r="DX1024" s="40"/>
      <c r="DY1024" s="40"/>
      <c r="DZ1024" s="40"/>
      <c r="EA1024" s="40"/>
      <c r="EB1024" s="40"/>
      <c r="EC1024" s="40"/>
      <c r="ED1024" s="40"/>
      <c r="EE1024" s="40"/>
      <c r="EF1024" s="40"/>
      <c r="EG1024" s="40"/>
      <c r="EH1024" s="40"/>
      <c r="EI1024" s="40"/>
      <c r="EJ1024" s="40"/>
      <c r="EK1024" s="40"/>
      <c r="EL1024" s="40"/>
      <c r="EM1024" s="40"/>
      <c r="EN1024" s="40"/>
      <c r="EO1024" s="40"/>
      <c r="EP1024" s="40"/>
      <c r="EQ1024" s="40"/>
      <c r="ER1024" s="40"/>
      <c r="ES1024" s="40"/>
      <c r="ET1024" s="40"/>
      <c r="EU1024" s="40"/>
      <c r="EV1024" s="40"/>
      <c r="EW1024" s="40"/>
      <c r="EX1024" s="40"/>
      <c r="EY1024" s="40"/>
      <c r="EZ1024" s="40"/>
      <c r="FA1024" s="40"/>
      <c r="FB1024" s="40"/>
      <c r="FC1024" s="40"/>
      <c r="FD1024" s="40"/>
      <c r="FE1024" s="40"/>
      <c r="FF1024" s="40"/>
      <c r="FG1024" s="40"/>
      <c r="FH1024" s="40"/>
      <c r="FI1024" s="40"/>
      <c r="FJ1024" s="40"/>
      <c r="FK1024" s="40"/>
      <c r="FL1024" s="40"/>
      <c r="FM1024" s="40"/>
      <c r="FN1024" s="40"/>
      <c r="FO1024" s="40"/>
      <c r="FP1024" s="40"/>
      <c r="FQ1024" s="40"/>
      <c r="FR1024" s="40"/>
      <c r="FS1024" s="40"/>
      <c r="FT1024" s="40"/>
      <c r="FU1024" s="40"/>
      <c r="FV1024" s="40"/>
      <c r="FW1024" s="40"/>
      <c r="FX1024" s="40"/>
      <c r="FY1024" s="40"/>
      <c r="FZ1024" s="40"/>
      <c r="GA1024" s="40"/>
      <c r="GB1024" s="40"/>
      <c r="GC1024" s="40"/>
      <c r="GD1024" s="40"/>
      <c r="GE1024" s="40"/>
      <c r="GF1024" s="40"/>
      <c r="GG1024" s="40"/>
      <c r="GH1024" s="40"/>
      <c r="GI1024" s="40"/>
      <c r="GJ1024" s="40"/>
      <c r="GK1024" s="40"/>
      <c r="GL1024" s="40"/>
      <c r="GM1024" s="40"/>
      <c r="GN1024" s="40"/>
      <c r="GO1024" s="40"/>
      <c r="GP1024" s="40"/>
      <c r="GQ1024" s="40"/>
      <c r="GR1024" s="40"/>
      <c r="GS1024" s="40"/>
    </row>
    <row r="1025" spans="1:201" x14ac:dyDescent="0.2">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c r="CW1025" s="40"/>
      <c r="CX1025" s="40"/>
      <c r="CY1025" s="40"/>
      <c r="CZ1025" s="40"/>
      <c r="DA1025" s="40"/>
      <c r="DB1025" s="40"/>
      <c r="DC1025" s="40"/>
      <c r="DD1025" s="40"/>
      <c r="DE1025" s="40"/>
      <c r="DF1025" s="40"/>
      <c r="DG1025" s="40"/>
      <c r="DH1025" s="40"/>
      <c r="DI1025" s="40"/>
      <c r="DJ1025" s="40"/>
      <c r="DK1025" s="40"/>
      <c r="DL1025" s="40"/>
      <c r="DM1025" s="40"/>
      <c r="DN1025" s="40"/>
      <c r="DO1025" s="40"/>
      <c r="DP1025" s="40"/>
      <c r="DQ1025" s="40"/>
      <c r="DR1025" s="40"/>
      <c r="DS1025" s="40"/>
      <c r="DT1025" s="40"/>
      <c r="DU1025" s="40"/>
      <c r="DV1025" s="40"/>
      <c r="DW1025" s="40"/>
      <c r="DX1025" s="40"/>
      <c r="DY1025" s="40"/>
      <c r="DZ1025" s="40"/>
      <c r="EA1025" s="40"/>
      <c r="EB1025" s="40"/>
      <c r="EC1025" s="40"/>
      <c r="ED1025" s="40"/>
      <c r="EE1025" s="40"/>
      <c r="EF1025" s="40"/>
      <c r="EG1025" s="40"/>
      <c r="EH1025" s="40"/>
      <c r="EI1025" s="40"/>
      <c r="EJ1025" s="40"/>
      <c r="EK1025" s="40"/>
      <c r="EL1025" s="40"/>
      <c r="EM1025" s="40"/>
      <c r="EN1025" s="40"/>
      <c r="EO1025" s="40"/>
      <c r="EP1025" s="40"/>
      <c r="EQ1025" s="40"/>
      <c r="ER1025" s="40"/>
      <c r="ES1025" s="40"/>
      <c r="ET1025" s="40"/>
      <c r="EU1025" s="40"/>
      <c r="EV1025" s="40"/>
      <c r="EW1025" s="40"/>
      <c r="EX1025" s="40"/>
      <c r="EY1025" s="40"/>
      <c r="EZ1025" s="40"/>
      <c r="FA1025" s="40"/>
      <c r="FB1025" s="40"/>
      <c r="FC1025" s="40"/>
      <c r="FD1025" s="40"/>
      <c r="FE1025" s="40"/>
      <c r="FF1025" s="40"/>
      <c r="FG1025" s="40"/>
      <c r="FH1025" s="40"/>
      <c r="FI1025" s="40"/>
      <c r="FJ1025" s="40"/>
      <c r="FK1025" s="40"/>
      <c r="FL1025" s="40"/>
      <c r="FM1025" s="40"/>
      <c r="FN1025" s="40"/>
      <c r="FO1025" s="40"/>
      <c r="FP1025" s="40"/>
      <c r="FQ1025" s="40"/>
      <c r="FR1025" s="40"/>
      <c r="FS1025" s="40"/>
      <c r="FT1025" s="40"/>
      <c r="FU1025" s="40"/>
      <c r="FV1025" s="40"/>
      <c r="FW1025" s="40"/>
      <c r="FX1025" s="40"/>
      <c r="FY1025" s="40"/>
      <c r="FZ1025" s="40"/>
      <c r="GA1025" s="40"/>
      <c r="GB1025" s="40"/>
      <c r="GC1025" s="40"/>
      <c r="GD1025" s="40"/>
      <c r="GE1025" s="40"/>
      <c r="GF1025" s="40"/>
      <c r="GG1025" s="40"/>
      <c r="GH1025" s="40"/>
      <c r="GI1025" s="40"/>
      <c r="GJ1025" s="40"/>
      <c r="GK1025" s="40"/>
      <c r="GL1025" s="40"/>
      <c r="GM1025" s="40"/>
      <c r="GN1025" s="40"/>
      <c r="GO1025" s="40"/>
      <c r="GP1025" s="40"/>
      <c r="GQ1025" s="40"/>
      <c r="GR1025" s="40"/>
      <c r="GS1025" s="40"/>
    </row>
    <row r="1026" spans="1:201" x14ac:dyDescent="0.2">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c r="CW1026" s="40"/>
      <c r="CX1026" s="40"/>
      <c r="CY1026" s="40"/>
      <c r="CZ1026" s="40"/>
      <c r="DA1026" s="40"/>
      <c r="DB1026" s="40"/>
      <c r="DC1026" s="40"/>
      <c r="DD1026" s="40"/>
      <c r="DE1026" s="40"/>
      <c r="DF1026" s="40"/>
      <c r="DG1026" s="40"/>
      <c r="DH1026" s="40"/>
      <c r="DI1026" s="40"/>
      <c r="DJ1026" s="40"/>
      <c r="DK1026" s="40"/>
      <c r="DL1026" s="40"/>
      <c r="DM1026" s="40"/>
      <c r="DN1026" s="40"/>
      <c r="DO1026" s="40"/>
      <c r="DP1026" s="40"/>
      <c r="DQ1026" s="40"/>
      <c r="DR1026" s="40"/>
      <c r="DS1026" s="40"/>
      <c r="DT1026" s="40"/>
      <c r="DU1026" s="40"/>
      <c r="DV1026" s="40"/>
      <c r="DW1026" s="40"/>
      <c r="DX1026" s="40"/>
      <c r="DY1026" s="40"/>
      <c r="DZ1026" s="40"/>
      <c r="EA1026" s="40"/>
      <c r="EB1026" s="40"/>
      <c r="EC1026" s="40"/>
      <c r="ED1026" s="40"/>
      <c r="EE1026" s="40"/>
      <c r="EF1026" s="40"/>
      <c r="EG1026" s="40"/>
      <c r="EH1026" s="40"/>
      <c r="EI1026" s="40"/>
      <c r="EJ1026" s="40"/>
      <c r="EK1026" s="40"/>
      <c r="EL1026" s="40"/>
      <c r="EM1026" s="40"/>
      <c r="EN1026" s="40"/>
      <c r="EO1026" s="40"/>
      <c r="EP1026" s="40"/>
      <c r="EQ1026" s="40"/>
      <c r="ER1026" s="40"/>
      <c r="ES1026" s="40"/>
      <c r="ET1026" s="40"/>
      <c r="EU1026" s="40"/>
      <c r="EV1026" s="40"/>
      <c r="EW1026" s="40"/>
      <c r="EX1026" s="40"/>
      <c r="EY1026" s="40"/>
      <c r="EZ1026" s="40"/>
      <c r="FA1026" s="40"/>
      <c r="FB1026" s="40"/>
      <c r="FC1026" s="40"/>
      <c r="FD1026" s="40"/>
      <c r="FE1026" s="40"/>
      <c r="FF1026" s="40"/>
      <c r="FG1026" s="40"/>
      <c r="FH1026" s="40"/>
      <c r="FI1026" s="40"/>
      <c r="FJ1026" s="40"/>
      <c r="FK1026" s="40"/>
      <c r="FL1026" s="40"/>
      <c r="FM1026" s="40"/>
      <c r="FN1026" s="40"/>
      <c r="FO1026" s="40"/>
      <c r="FP1026" s="40"/>
      <c r="FQ1026" s="40"/>
      <c r="FR1026" s="40"/>
      <c r="FS1026" s="40"/>
      <c r="FT1026" s="40"/>
      <c r="FU1026" s="40"/>
      <c r="FV1026" s="40"/>
      <c r="FW1026" s="40"/>
      <c r="FX1026" s="40"/>
      <c r="FY1026" s="40"/>
      <c r="FZ1026" s="40"/>
      <c r="GA1026" s="40"/>
      <c r="GB1026" s="40"/>
      <c r="GC1026" s="40"/>
      <c r="GD1026" s="40"/>
      <c r="GE1026" s="40"/>
      <c r="GF1026" s="40"/>
      <c r="GG1026" s="40"/>
      <c r="GH1026" s="40"/>
      <c r="GI1026" s="40"/>
      <c r="GJ1026" s="40"/>
      <c r="GK1026" s="40"/>
      <c r="GL1026" s="40"/>
      <c r="GM1026" s="40"/>
      <c r="GN1026" s="40"/>
      <c r="GO1026" s="40"/>
      <c r="GP1026" s="40"/>
      <c r="GQ1026" s="40"/>
      <c r="GR1026" s="40"/>
      <c r="GS1026" s="40"/>
    </row>
    <row r="1027" spans="1:201" x14ac:dyDescent="0.2">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c r="CW1027" s="40"/>
      <c r="CX1027" s="40"/>
      <c r="CY1027" s="40"/>
      <c r="CZ1027" s="40"/>
      <c r="DA1027" s="40"/>
      <c r="DB1027" s="40"/>
      <c r="DC1027" s="40"/>
      <c r="DD1027" s="40"/>
      <c r="DE1027" s="40"/>
      <c r="DF1027" s="40"/>
      <c r="DG1027" s="40"/>
      <c r="DH1027" s="40"/>
      <c r="DI1027" s="40"/>
      <c r="DJ1027" s="40"/>
      <c r="DK1027" s="40"/>
      <c r="DL1027" s="40"/>
      <c r="DM1027" s="40"/>
      <c r="DN1027" s="40"/>
      <c r="DO1027" s="40"/>
      <c r="DP1027" s="40"/>
      <c r="DQ1027" s="40"/>
      <c r="DR1027" s="40"/>
      <c r="DS1027" s="40"/>
      <c r="DT1027" s="40"/>
      <c r="DU1027" s="40"/>
      <c r="DV1027" s="40"/>
      <c r="DW1027" s="40"/>
      <c r="DX1027" s="40"/>
      <c r="DY1027" s="40"/>
      <c r="DZ1027" s="40"/>
      <c r="EA1027" s="40"/>
      <c r="EB1027" s="40"/>
      <c r="EC1027" s="40"/>
      <c r="ED1027" s="40"/>
      <c r="EE1027" s="40"/>
      <c r="EF1027" s="40"/>
      <c r="EG1027" s="40"/>
      <c r="EH1027" s="40"/>
      <c r="EI1027" s="40"/>
      <c r="EJ1027" s="40"/>
      <c r="EK1027" s="40"/>
      <c r="EL1027" s="40"/>
      <c r="EM1027" s="40"/>
      <c r="EN1027" s="40"/>
      <c r="EO1027" s="40"/>
      <c r="EP1027" s="40"/>
      <c r="EQ1027" s="40"/>
      <c r="ER1027" s="40"/>
      <c r="ES1027" s="40"/>
      <c r="ET1027" s="40"/>
      <c r="EU1027" s="40"/>
      <c r="EV1027" s="40"/>
      <c r="EW1027" s="40"/>
      <c r="EX1027" s="40"/>
      <c r="EY1027" s="40"/>
      <c r="EZ1027" s="40"/>
      <c r="FA1027" s="40"/>
      <c r="FB1027" s="40"/>
      <c r="FC1027" s="40"/>
      <c r="FD1027" s="40"/>
      <c r="FE1027" s="40"/>
      <c r="FF1027" s="40"/>
      <c r="FG1027" s="40"/>
      <c r="FH1027" s="40"/>
      <c r="FI1027" s="40"/>
      <c r="FJ1027" s="40"/>
      <c r="FK1027" s="40"/>
      <c r="FL1027" s="40"/>
      <c r="FM1027" s="40"/>
      <c r="FN1027" s="40"/>
      <c r="FO1027" s="40"/>
      <c r="FP1027" s="40"/>
      <c r="FQ1027" s="40"/>
      <c r="FR1027" s="40"/>
      <c r="FS1027" s="40"/>
      <c r="FT1027" s="40"/>
      <c r="FU1027" s="40"/>
      <c r="FV1027" s="40"/>
      <c r="FW1027" s="40"/>
      <c r="FX1027" s="40"/>
      <c r="FY1027" s="40"/>
      <c r="FZ1027" s="40"/>
      <c r="GA1027" s="40"/>
      <c r="GB1027" s="40"/>
      <c r="GC1027" s="40"/>
      <c r="GD1027" s="40"/>
      <c r="GE1027" s="40"/>
      <c r="GF1027" s="40"/>
      <c r="GG1027" s="40"/>
      <c r="GH1027" s="40"/>
      <c r="GI1027" s="40"/>
      <c r="GJ1027" s="40"/>
      <c r="GK1027" s="40"/>
      <c r="GL1027" s="40"/>
      <c r="GM1027" s="40"/>
      <c r="GN1027" s="40"/>
      <c r="GO1027" s="40"/>
      <c r="GP1027" s="40"/>
      <c r="GQ1027" s="40"/>
      <c r="GR1027" s="40"/>
      <c r="GS1027" s="40"/>
    </row>
    <row r="1028" spans="1:201" x14ac:dyDescent="0.2">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c r="CW1028" s="40"/>
      <c r="CX1028" s="40"/>
      <c r="CY1028" s="40"/>
      <c r="CZ1028" s="40"/>
      <c r="DA1028" s="40"/>
      <c r="DB1028" s="40"/>
      <c r="DC1028" s="40"/>
      <c r="DD1028" s="40"/>
      <c r="DE1028" s="40"/>
      <c r="DF1028" s="40"/>
      <c r="DG1028" s="40"/>
      <c r="DH1028" s="40"/>
      <c r="DI1028" s="40"/>
      <c r="DJ1028" s="40"/>
      <c r="DK1028" s="40"/>
      <c r="DL1028" s="40"/>
      <c r="DM1028" s="40"/>
      <c r="DN1028" s="40"/>
      <c r="DO1028" s="40"/>
      <c r="DP1028" s="40"/>
      <c r="DQ1028" s="40"/>
      <c r="DR1028" s="40"/>
      <c r="DS1028" s="40"/>
      <c r="DT1028" s="40"/>
      <c r="DU1028" s="40"/>
      <c r="DV1028" s="40"/>
      <c r="DW1028" s="40"/>
      <c r="DX1028" s="40"/>
      <c r="DY1028" s="40"/>
      <c r="DZ1028" s="40"/>
      <c r="EA1028" s="40"/>
      <c r="EB1028" s="40"/>
      <c r="EC1028" s="40"/>
      <c r="ED1028" s="40"/>
      <c r="EE1028" s="40"/>
      <c r="EF1028" s="40"/>
      <c r="EG1028" s="40"/>
      <c r="EH1028" s="40"/>
      <c r="EI1028" s="40"/>
      <c r="EJ1028" s="40"/>
      <c r="EK1028" s="40"/>
      <c r="EL1028" s="40"/>
      <c r="EM1028" s="40"/>
      <c r="EN1028" s="40"/>
      <c r="EO1028" s="40"/>
      <c r="EP1028" s="40"/>
      <c r="EQ1028" s="40"/>
      <c r="ER1028" s="40"/>
      <c r="ES1028" s="40"/>
      <c r="ET1028" s="40"/>
      <c r="EU1028" s="40"/>
      <c r="EV1028" s="40"/>
      <c r="EW1028" s="40"/>
      <c r="EX1028" s="40"/>
      <c r="EY1028" s="40"/>
      <c r="EZ1028" s="40"/>
      <c r="FA1028" s="40"/>
      <c r="FB1028" s="40"/>
      <c r="FC1028" s="40"/>
      <c r="FD1028" s="40"/>
      <c r="FE1028" s="40"/>
      <c r="FF1028" s="40"/>
      <c r="FG1028" s="40"/>
      <c r="FH1028" s="40"/>
      <c r="FI1028" s="40"/>
      <c r="FJ1028" s="40"/>
      <c r="FK1028" s="40"/>
      <c r="FL1028" s="40"/>
      <c r="FM1028" s="40"/>
      <c r="FN1028" s="40"/>
      <c r="FO1028" s="40"/>
      <c r="FP1028" s="40"/>
      <c r="FQ1028" s="40"/>
      <c r="FR1028" s="40"/>
      <c r="FS1028" s="40"/>
      <c r="FT1028" s="40"/>
      <c r="FU1028" s="40"/>
      <c r="FV1028" s="40"/>
      <c r="FW1028" s="40"/>
      <c r="FX1028" s="40"/>
      <c r="FY1028" s="40"/>
      <c r="FZ1028" s="40"/>
      <c r="GA1028" s="40"/>
      <c r="GB1028" s="40"/>
      <c r="GC1028" s="40"/>
      <c r="GD1028" s="40"/>
      <c r="GE1028" s="40"/>
      <c r="GF1028" s="40"/>
      <c r="GG1028" s="40"/>
      <c r="GH1028" s="40"/>
      <c r="GI1028" s="40"/>
      <c r="GJ1028" s="40"/>
      <c r="GK1028" s="40"/>
      <c r="GL1028" s="40"/>
      <c r="GM1028" s="40"/>
      <c r="GN1028" s="40"/>
      <c r="GO1028" s="40"/>
      <c r="GP1028" s="40"/>
      <c r="GQ1028" s="40"/>
      <c r="GR1028" s="40"/>
      <c r="GS1028" s="40"/>
    </row>
    <row r="1029" spans="1:201" x14ac:dyDescent="0.2">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c r="FM1029" s="40"/>
      <c r="FN1029" s="40"/>
      <c r="FO1029" s="40"/>
      <c r="FP1029" s="40"/>
      <c r="FQ1029" s="40"/>
      <c r="FR1029" s="40"/>
      <c r="FS1029" s="40"/>
      <c r="FT1029" s="40"/>
      <c r="FU1029" s="40"/>
      <c r="FV1029" s="40"/>
      <c r="FW1029" s="40"/>
      <c r="FX1029" s="40"/>
      <c r="FY1029" s="40"/>
      <c r="FZ1029" s="40"/>
      <c r="GA1029" s="40"/>
      <c r="GB1029" s="40"/>
      <c r="GC1029" s="40"/>
      <c r="GD1029" s="40"/>
      <c r="GE1029" s="40"/>
      <c r="GF1029" s="40"/>
      <c r="GG1029" s="40"/>
      <c r="GH1029" s="40"/>
      <c r="GI1029" s="40"/>
      <c r="GJ1029" s="40"/>
      <c r="GK1029" s="40"/>
      <c r="GL1029" s="40"/>
      <c r="GM1029" s="40"/>
      <c r="GN1029" s="40"/>
      <c r="GO1029" s="40"/>
      <c r="GP1029" s="40"/>
      <c r="GQ1029" s="40"/>
      <c r="GR1029" s="40"/>
      <c r="GS1029" s="40"/>
    </row>
    <row r="1030" spans="1:201" x14ac:dyDescent="0.2">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c r="CW1030" s="40"/>
      <c r="CX1030" s="40"/>
      <c r="CY1030" s="40"/>
      <c r="CZ1030" s="40"/>
      <c r="DA1030" s="40"/>
      <c r="DB1030" s="40"/>
      <c r="DC1030" s="40"/>
      <c r="DD1030" s="40"/>
      <c r="DE1030" s="40"/>
      <c r="DF1030" s="40"/>
      <c r="DG1030" s="40"/>
      <c r="DH1030" s="40"/>
      <c r="DI1030" s="40"/>
      <c r="DJ1030" s="40"/>
      <c r="DK1030" s="40"/>
      <c r="DL1030" s="40"/>
      <c r="DM1030" s="40"/>
      <c r="DN1030" s="40"/>
      <c r="DO1030" s="40"/>
      <c r="DP1030" s="40"/>
      <c r="DQ1030" s="40"/>
      <c r="DR1030" s="40"/>
      <c r="DS1030" s="40"/>
      <c r="DT1030" s="40"/>
      <c r="DU1030" s="40"/>
      <c r="DV1030" s="40"/>
      <c r="DW1030" s="40"/>
      <c r="DX1030" s="40"/>
      <c r="DY1030" s="40"/>
      <c r="DZ1030" s="40"/>
      <c r="EA1030" s="40"/>
      <c r="EB1030" s="40"/>
      <c r="EC1030" s="40"/>
      <c r="ED1030" s="40"/>
      <c r="EE1030" s="40"/>
      <c r="EF1030" s="40"/>
      <c r="EG1030" s="40"/>
      <c r="EH1030" s="40"/>
      <c r="EI1030" s="40"/>
      <c r="EJ1030" s="40"/>
      <c r="EK1030" s="40"/>
      <c r="EL1030" s="40"/>
      <c r="EM1030" s="40"/>
      <c r="EN1030" s="40"/>
      <c r="EO1030" s="40"/>
      <c r="EP1030" s="40"/>
      <c r="EQ1030" s="40"/>
      <c r="ER1030" s="40"/>
      <c r="ES1030" s="40"/>
      <c r="ET1030" s="40"/>
      <c r="EU1030" s="40"/>
      <c r="EV1030" s="40"/>
      <c r="EW1030" s="40"/>
      <c r="EX1030" s="40"/>
      <c r="EY1030" s="40"/>
      <c r="EZ1030" s="40"/>
      <c r="FA1030" s="40"/>
      <c r="FB1030" s="40"/>
      <c r="FC1030" s="40"/>
      <c r="FD1030" s="40"/>
      <c r="FE1030" s="40"/>
      <c r="FF1030" s="40"/>
      <c r="FG1030" s="40"/>
      <c r="FH1030" s="40"/>
      <c r="FI1030" s="40"/>
      <c r="FJ1030" s="40"/>
      <c r="FK1030" s="40"/>
      <c r="FL1030" s="40"/>
      <c r="FM1030" s="40"/>
      <c r="FN1030" s="40"/>
      <c r="FO1030" s="40"/>
      <c r="FP1030" s="40"/>
      <c r="FQ1030" s="40"/>
      <c r="FR1030" s="40"/>
      <c r="FS1030" s="40"/>
      <c r="FT1030" s="40"/>
      <c r="FU1030" s="40"/>
      <c r="FV1030" s="40"/>
      <c r="FW1030" s="40"/>
      <c r="FX1030" s="40"/>
      <c r="FY1030" s="40"/>
      <c r="FZ1030" s="40"/>
      <c r="GA1030" s="40"/>
      <c r="GB1030" s="40"/>
      <c r="GC1030" s="40"/>
      <c r="GD1030" s="40"/>
      <c r="GE1030" s="40"/>
      <c r="GF1030" s="40"/>
      <c r="GG1030" s="40"/>
      <c r="GH1030" s="40"/>
      <c r="GI1030" s="40"/>
      <c r="GJ1030" s="40"/>
      <c r="GK1030" s="40"/>
      <c r="GL1030" s="40"/>
      <c r="GM1030" s="40"/>
      <c r="GN1030" s="40"/>
      <c r="GO1030" s="40"/>
      <c r="GP1030" s="40"/>
      <c r="GQ1030" s="40"/>
      <c r="GR1030" s="40"/>
      <c r="GS1030" s="40"/>
    </row>
    <row r="1031" spans="1:201" x14ac:dyDescent="0.2">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c r="CW1031" s="40"/>
      <c r="CX1031" s="40"/>
      <c r="CY1031" s="40"/>
      <c r="CZ1031" s="40"/>
      <c r="DA1031" s="40"/>
      <c r="DB1031" s="40"/>
      <c r="DC1031" s="40"/>
      <c r="DD1031" s="40"/>
      <c r="DE1031" s="40"/>
      <c r="DF1031" s="40"/>
      <c r="DG1031" s="40"/>
      <c r="DH1031" s="40"/>
      <c r="DI1031" s="40"/>
      <c r="DJ1031" s="40"/>
      <c r="DK1031" s="40"/>
      <c r="DL1031" s="40"/>
      <c r="DM1031" s="40"/>
      <c r="DN1031" s="40"/>
      <c r="DO1031" s="40"/>
      <c r="DP1031" s="40"/>
      <c r="DQ1031" s="40"/>
      <c r="DR1031" s="40"/>
      <c r="DS1031" s="40"/>
      <c r="DT1031" s="40"/>
      <c r="DU1031" s="40"/>
      <c r="DV1031" s="40"/>
      <c r="DW1031" s="40"/>
      <c r="DX1031" s="40"/>
      <c r="DY1031" s="40"/>
      <c r="DZ1031" s="40"/>
      <c r="EA1031" s="40"/>
      <c r="EB1031" s="40"/>
      <c r="EC1031" s="40"/>
      <c r="ED1031" s="40"/>
      <c r="EE1031" s="40"/>
      <c r="EF1031" s="40"/>
      <c r="EG1031" s="40"/>
      <c r="EH1031" s="40"/>
      <c r="EI1031" s="40"/>
      <c r="EJ1031" s="40"/>
      <c r="EK1031" s="40"/>
      <c r="EL1031" s="40"/>
      <c r="EM1031" s="40"/>
      <c r="EN1031" s="40"/>
      <c r="EO1031" s="40"/>
      <c r="EP1031" s="40"/>
      <c r="EQ1031" s="40"/>
      <c r="ER1031" s="40"/>
      <c r="ES1031" s="40"/>
      <c r="ET1031" s="40"/>
      <c r="EU1031" s="40"/>
      <c r="EV1031" s="40"/>
      <c r="EW1031" s="40"/>
      <c r="EX1031" s="40"/>
      <c r="EY1031" s="40"/>
      <c r="EZ1031" s="40"/>
      <c r="FA1031" s="40"/>
      <c r="FB1031" s="40"/>
      <c r="FC1031" s="40"/>
      <c r="FD1031" s="40"/>
      <c r="FE1031" s="40"/>
      <c r="FF1031" s="40"/>
      <c r="FG1031" s="40"/>
      <c r="FH1031" s="40"/>
      <c r="FI1031" s="40"/>
      <c r="FJ1031" s="40"/>
      <c r="FK1031" s="40"/>
      <c r="FL1031" s="40"/>
      <c r="FM1031" s="40"/>
      <c r="FN1031" s="40"/>
      <c r="FO1031" s="40"/>
      <c r="FP1031" s="40"/>
      <c r="FQ1031" s="40"/>
      <c r="FR1031" s="40"/>
      <c r="FS1031" s="40"/>
      <c r="FT1031" s="40"/>
      <c r="FU1031" s="40"/>
      <c r="FV1031" s="40"/>
      <c r="FW1031" s="40"/>
      <c r="FX1031" s="40"/>
      <c r="FY1031" s="40"/>
      <c r="FZ1031" s="40"/>
      <c r="GA1031" s="40"/>
      <c r="GB1031" s="40"/>
      <c r="GC1031" s="40"/>
      <c r="GD1031" s="40"/>
      <c r="GE1031" s="40"/>
      <c r="GF1031" s="40"/>
      <c r="GG1031" s="40"/>
      <c r="GH1031" s="40"/>
      <c r="GI1031" s="40"/>
      <c r="GJ1031" s="40"/>
      <c r="GK1031" s="40"/>
      <c r="GL1031" s="40"/>
      <c r="GM1031" s="40"/>
      <c r="GN1031" s="40"/>
      <c r="GO1031" s="40"/>
      <c r="GP1031" s="40"/>
      <c r="GQ1031" s="40"/>
      <c r="GR1031" s="40"/>
      <c r="GS1031" s="40"/>
    </row>
    <row r="1032" spans="1:201" x14ac:dyDescent="0.2">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c r="FM1032" s="40"/>
      <c r="FN1032" s="40"/>
      <c r="FO1032" s="40"/>
      <c r="FP1032" s="40"/>
      <c r="FQ1032" s="40"/>
      <c r="FR1032" s="40"/>
      <c r="FS1032" s="40"/>
      <c r="FT1032" s="40"/>
      <c r="FU1032" s="40"/>
      <c r="FV1032" s="40"/>
      <c r="FW1032" s="40"/>
      <c r="FX1032" s="40"/>
      <c r="FY1032" s="40"/>
      <c r="FZ1032" s="40"/>
      <c r="GA1032" s="40"/>
      <c r="GB1032" s="40"/>
      <c r="GC1032" s="40"/>
      <c r="GD1032" s="40"/>
      <c r="GE1032" s="40"/>
      <c r="GF1032" s="40"/>
      <c r="GG1032" s="40"/>
      <c r="GH1032" s="40"/>
      <c r="GI1032" s="40"/>
      <c r="GJ1032" s="40"/>
      <c r="GK1032" s="40"/>
      <c r="GL1032" s="40"/>
      <c r="GM1032" s="40"/>
      <c r="GN1032" s="40"/>
      <c r="GO1032" s="40"/>
      <c r="GP1032" s="40"/>
      <c r="GQ1032" s="40"/>
      <c r="GR1032" s="40"/>
      <c r="GS1032" s="40"/>
    </row>
    <row r="1033" spans="1:201" x14ac:dyDescent="0.2">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c r="FM1033" s="40"/>
      <c r="FN1033" s="40"/>
      <c r="FO1033" s="40"/>
      <c r="FP1033" s="40"/>
      <c r="FQ1033" s="40"/>
      <c r="FR1033" s="40"/>
      <c r="FS1033" s="40"/>
      <c r="FT1033" s="40"/>
      <c r="FU1033" s="40"/>
      <c r="FV1033" s="40"/>
      <c r="FW1033" s="40"/>
      <c r="FX1033" s="40"/>
      <c r="FY1033" s="40"/>
      <c r="FZ1033" s="40"/>
      <c r="GA1033" s="40"/>
      <c r="GB1033" s="40"/>
      <c r="GC1033" s="40"/>
      <c r="GD1033" s="40"/>
      <c r="GE1033" s="40"/>
      <c r="GF1033" s="40"/>
      <c r="GG1033" s="40"/>
      <c r="GH1033" s="40"/>
      <c r="GI1033" s="40"/>
      <c r="GJ1033" s="40"/>
      <c r="GK1033" s="40"/>
      <c r="GL1033" s="40"/>
      <c r="GM1033" s="40"/>
      <c r="GN1033" s="40"/>
      <c r="GO1033" s="40"/>
      <c r="GP1033" s="40"/>
      <c r="GQ1033" s="40"/>
      <c r="GR1033" s="40"/>
      <c r="GS1033" s="40"/>
    </row>
    <row r="1034" spans="1:201" x14ac:dyDescent="0.2">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c r="FM1034" s="40"/>
      <c r="FN1034" s="40"/>
      <c r="FO1034" s="40"/>
      <c r="FP1034" s="40"/>
      <c r="FQ1034" s="40"/>
      <c r="FR1034" s="40"/>
      <c r="FS1034" s="40"/>
      <c r="FT1034" s="40"/>
      <c r="FU1034" s="40"/>
      <c r="FV1034" s="40"/>
      <c r="FW1034" s="40"/>
      <c r="FX1034" s="40"/>
      <c r="FY1034" s="40"/>
      <c r="FZ1034" s="40"/>
      <c r="GA1034" s="40"/>
      <c r="GB1034" s="40"/>
      <c r="GC1034" s="40"/>
      <c r="GD1034" s="40"/>
      <c r="GE1034" s="40"/>
      <c r="GF1034" s="40"/>
      <c r="GG1034" s="40"/>
      <c r="GH1034" s="40"/>
      <c r="GI1034" s="40"/>
      <c r="GJ1034" s="40"/>
      <c r="GK1034" s="40"/>
      <c r="GL1034" s="40"/>
      <c r="GM1034" s="40"/>
      <c r="GN1034" s="40"/>
      <c r="GO1034" s="40"/>
      <c r="GP1034" s="40"/>
      <c r="GQ1034" s="40"/>
      <c r="GR1034" s="40"/>
      <c r="GS1034" s="40"/>
    </row>
    <row r="1035" spans="1:201" x14ac:dyDescent="0.2">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c r="FM1035" s="40"/>
      <c r="FN1035" s="40"/>
      <c r="FO1035" s="40"/>
      <c r="FP1035" s="40"/>
      <c r="FQ1035" s="40"/>
      <c r="FR1035" s="40"/>
      <c r="FS1035" s="40"/>
      <c r="FT1035" s="40"/>
      <c r="FU1035" s="40"/>
      <c r="FV1035" s="40"/>
      <c r="FW1035" s="40"/>
      <c r="FX1035" s="40"/>
      <c r="FY1035" s="40"/>
      <c r="FZ1035" s="40"/>
      <c r="GA1035" s="40"/>
      <c r="GB1035" s="40"/>
      <c r="GC1035" s="40"/>
      <c r="GD1035" s="40"/>
      <c r="GE1035" s="40"/>
      <c r="GF1035" s="40"/>
      <c r="GG1035" s="40"/>
      <c r="GH1035" s="40"/>
      <c r="GI1035" s="40"/>
      <c r="GJ1035" s="40"/>
      <c r="GK1035" s="40"/>
      <c r="GL1035" s="40"/>
      <c r="GM1035" s="40"/>
      <c r="GN1035" s="40"/>
      <c r="GO1035" s="40"/>
      <c r="GP1035" s="40"/>
      <c r="GQ1035" s="40"/>
      <c r="GR1035" s="40"/>
      <c r="GS1035" s="40"/>
    </row>
    <row r="1036" spans="1:201" x14ac:dyDescent="0.2">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c r="FM1036" s="40"/>
      <c r="FN1036" s="40"/>
      <c r="FO1036" s="40"/>
      <c r="FP1036" s="40"/>
      <c r="FQ1036" s="40"/>
      <c r="FR1036" s="40"/>
      <c r="FS1036" s="40"/>
      <c r="FT1036" s="40"/>
      <c r="FU1036" s="40"/>
      <c r="FV1036" s="40"/>
      <c r="FW1036" s="40"/>
      <c r="FX1036" s="40"/>
      <c r="FY1036" s="40"/>
      <c r="FZ1036" s="40"/>
      <c r="GA1036" s="40"/>
      <c r="GB1036" s="40"/>
      <c r="GC1036" s="40"/>
      <c r="GD1036" s="40"/>
      <c r="GE1036" s="40"/>
      <c r="GF1036" s="40"/>
      <c r="GG1036" s="40"/>
      <c r="GH1036" s="40"/>
      <c r="GI1036" s="40"/>
      <c r="GJ1036" s="40"/>
      <c r="GK1036" s="40"/>
      <c r="GL1036" s="40"/>
      <c r="GM1036" s="40"/>
      <c r="GN1036" s="40"/>
      <c r="GO1036" s="40"/>
      <c r="GP1036" s="40"/>
      <c r="GQ1036" s="40"/>
      <c r="GR1036" s="40"/>
      <c r="GS1036" s="40"/>
    </row>
    <row r="1037" spans="1:201" x14ac:dyDescent="0.2">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c r="FM1037" s="40"/>
      <c r="FN1037" s="40"/>
      <c r="FO1037" s="40"/>
      <c r="FP1037" s="40"/>
      <c r="FQ1037" s="40"/>
      <c r="FR1037" s="40"/>
      <c r="FS1037" s="40"/>
      <c r="FT1037" s="40"/>
      <c r="FU1037" s="40"/>
      <c r="FV1037" s="40"/>
      <c r="FW1037" s="40"/>
      <c r="FX1037" s="40"/>
      <c r="FY1037" s="40"/>
      <c r="FZ1037" s="40"/>
      <c r="GA1037" s="40"/>
      <c r="GB1037" s="40"/>
      <c r="GC1037" s="40"/>
      <c r="GD1037" s="40"/>
      <c r="GE1037" s="40"/>
      <c r="GF1037" s="40"/>
      <c r="GG1037" s="40"/>
      <c r="GH1037" s="40"/>
      <c r="GI1037" s="40"/>
      <c r="GJ1037" s="40"/>
      <c r="GK1037" s="40"/>
      <c r="GL1037" s="40"/>
      <c r="GM1037" s="40"/>
      <c r="GN1037" s="40"/>
      <c r="GO1037" s="40"/>
      <c r="GP1037" s="40"/>
      <c r="GQ1037" s="40"/>
      <c r="GR1037" s="40"/>
      <c r="GS1037" s="40"/>
    </row>
    <row r="1038" spans="1:201" x14ac:dyDescent="0.2">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c r="FM1038" s="40"/>
      <c r="FN1038" s="40"/>
      <c r="FO1038" s="40"/>
      <c r="FP1038" s="40"/>
      <c r="FQ1038" s="40"/>
      <c r="FR1038" s="40"/>
      <c r="FS1038" s="40"/>
      <c r="FT1038" s="40"/>
      <c r="FU1038" s="40"/>
      <c r="FV1038" s="40"/>
      <c r="FW1038" s="40"/>
      <c r="FX1038" s="40"/>
      <c r="FY1038" s="40"/>
      <c r="FZ1038" s="40"/>
      <c r="GA1038" s="40"/>
      <c r="GB1038" s="40"/>
      <c r="GC1038" s="40"/>
      <c r="GD1038" s="40"/>
      <c r="GE1038" s="40"/>
      <c r="GF1038" s="40"/>
      <c r="GG1038" s="40"/>
      <c r="GH1038" s="40"/>
      <c r="GI1038" s="40"/>
      <c r="GJ1038" s="40"/>
      <c r="GK1038" s="40"/>
      <c r="GL1038" s="40"/>
      <c r="GM1038" s="40"/>
      <c r="GN1038" s="40"/>
      <c r="GO1038" s="40"/>
      <c r="GP1038" s="40"/>
      <c r="GQ1038" s="40"/>
      <c r="GR1038" s="40"/>
      <c r="GS1038" s="40"/>
    </row>
    <row r="1039" spans="1:201" x14ac:dyDescent="0.2">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c r="FM1039" s="40"/>
      <c r="FN1039" s="40"/>
      <c r="FO1039" s="40"/>
      <c r="FP1039" s="40"/>
      <c r="FQ1039" s="40"/>
      <c r="FR1039" s="40"/>
      <c r="FS1039" s="40"/>
      <c r="FT1039" s="40"/>
      <c r="FU1039" s="40"/>
      <c r="FV1039" s="40"/>
      <c r="FW1039" s="40"/>
      <c r="FX1039" s="40"/>
      <c r="FY1039" s="40"/>
      <c r="FZ1039" s="40"/>
      <c r="GA1039" s="40"/>
      <c r="GB1039" s="40"/>
      <c r="GC1039" s="40"/>
      <c r="GD1039" s="40"/>
      <c r="GE1039" s="40"/>
      <c r="GF1039" s="40"/>
      <c r="GG1039" s="40"/>
      <c r="GH1039" s="40"/>
      <c r="GI1039" s="40"/>
      <c r="GJ1039" s="40"/>
      <c r="GK1039" s="40"/>
      <c r="GL1039" s="40"/>
      <c r="GM1039" s="40"/>
      <c r="GN1039" s="40"/>
      <c r="GO1039" s="40"/>
      <c r="GP1039" s="40"/>
      <c r="GQ1039" s="40"/>
      <c r="GR1039" s="40"/>
      <c r="GS1039" s="40"/>
    </row>
    <row r="1040" spans="1:201" x14ac:dyDescent="0.2">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c r="FM1040" s="40"/>
      <c r="FN1040" s="40"/>
      <c r="FO1040" s="40"/>
      <c r="FP1040" s="40"/>
      <c r="FQ1040" s="40"/>
      <c r="FR1040" s="40"/>
      <c r="FS1040" s="40"/>
      <c r="FT1040" s="40"/>
      <c r="FU1040" s="40"/>
      <c r="FV1040" s="40"/>
      <c r="FW1040" s="40"/>
      <c r="FX1040" s="40"/>
      <c r="FY1040" s="40"/>
      <c r="FZ1040" s="40"/>
      <c r="GA1040" s="40"/>
      <c r="GB1040" s="40"/>
      <c r="GC1040" s="40"/>
      <c r="GD1040" s="40"/>
      <c r="GE1040" s="40"/>
      <c r="GF1040" s="40"/>
      <c r="GG1040" s="40"/>
      <c r="GH1040" s="40"/>
      <c r="GI1040" s="40"/>
      <c r="GJ1040" s="40"/>
      <c r="GK1040" s="40"/>
      <c r="GL1040" s="40"/>
      <c r="GM1040" s="40"/>
      <c r="GN1040" s="40"/>
      <c r="GO1040" s="40"/>
      <c r="GP1040" s="40"/>
      <c r="GQ1040" s="40"/>
      <c r="GR1040" s="40"/>
      <c r="GS1040" s="40"/>
    </row>
    <row r="1041" spans="1:201" x14ac:dyDescent="0.2">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c r="CW1041" s="40"/>
      <c r="CX1041" s="40"/>
      <c r="CY1041" s="40"/>
      <c r="CZ1041" s="40"/>
      <c r="DA1041" s="40"/>
      <c r="DB1041" s="40"/>
      <c r="DC1041" s="40"/>
      <c r="DD1041" s="40"/>
      <c r="DE1041" s="40"/>
      <c r="DF1041" s="40"/>
      <c r="DG1041" s="40"/>
      <c r="DH1041" s="40"/>
      <c r="DI1041" s="40"/>
      <c r="DJ1041" s="40"/>
      <c r="DK1041" s="40"/>
      <c r="DL1041" s="40"/>
      <c r="DM1041" s="40"/>
      <c r="DN1041" s="40"/>
      <c r="DO1041" s="40"/>
      <c r="DP1041" s="40"/>
      <c r="DQ1041" s="40"/>
      <c r="DR1041" s="40"/>
      <c r="DS1041" s="40"/>
      <c r="DT1041" s="40"/>
      <c r="DU1041" s="40"/>
      <c r="DV1041" s="40"/>
      <c r="DW1041" s="40"/>
      <c r="DX1041" s="40"/>
      <c r="DY1041" s="40"/>
      <c r="DZ1041" s="40"/>
      <c r="EA1041" s="40"/>
      <c r="EB1041" s="40"/>
      <c r="EC1041" s="40"/>
      <c r="ED1041" s="40"/>
      <c r="EE1041" s="40"/>
      <c r="EF1041" s="40"/>
      <c r="EG1041" s="40"/>
      <c r="EH1041" s="40"/>
      <c r="EI1041" s="40"/>
      <c r="EJ1041" s="40"/>
      <c r="EK1041" s="40"/>
      <c r="EL1041" s="40"/>
      <c r="EM1041" s="40"/>
      <c r="EN1041" s="40"/>
      <c r="EO1041" s="40"/>
      <c r="EP1041" s="40"/>
      <c r="EQ1041" s="40"/>
      <c r="ER1041" s="40"/>
      <c r="ES1041" s="40"/>
      <c r="ET1041" s="40"/>
      <c r="EU1041" s="40"/>
      <c r="EV1041" s="40"/>
      <c r="EW1041" s="40"/>
      <c r="EX1041" s="40"/>
      <c r="EY1041" s="40"/>
      <c r="EZ1041" s="40"/>
      <c r="FA1041" s="40"/>
      <c r="FB1041" s="40"/>
      <c r="FC1041" s="40"/>
      <c r="FD1041" s="40"/>
      <c r="FE1041" s="40"/>
      <c r="FF1041" s="40"/>
      <c r="FG1041" s="40"/>
      <c r="FH1041" s="40"/>
      <c r="FI1041" s="40"/>
      <c r="FJ1041" s="40"/>
      <c r="FK1041" s="40"/>
      <c r="FL1041" s="40"/>
      <c r="FM1041" s="40"/>
      <c r="FN1041" s="40"/>
      <c r="FO1041" s="40"/>
      <c r="FP1041" s="40"/>
      <c r="FQ1041" s="40"/>
      <c r="FR1041" s="40"/>
      <c r="FS1041" s="40"/>
      <c r="FT1041" s="40"/>
      <c r="FU1041" s="40"/>
      <c r="FV1041" s="40"/>
      <c r="FW1041" s="40"/>
      <c r="FX1041" s="40"/>
      <c r="FY1041" s="40"/>
      <c r="FZ1041" s="40"/>
      <c r="GA1041" s="40"/>
      <c r="GB1041" s="40"/>
      <c r="GC1041" s="40"/>
      <c r="GD1041" s="40"/>
      <c r="GE1041" s="40"/>
      <c r="GF1041" s="40"/>
      <c r="GG1041" s="40"/>
      <c r="GH1041" s="40"/>
      <c r="GI1041" s="40"/>
      <c r="GJ1041" s="40"/>
      <c r="GK1041" s="40"/>
      <c r="GL1041" s="40"/>
      <c r="GM1041" s="40"/>
      <c r="GN1041" s="40"/>
      <c r="GO1041" s="40"/>
      <c r="GP1041" s="40"/>
      <c r="GQ1041" s="40"/>
      <c r="GR1041" s="40"/>
      <c r="GS1041" s="40"/>
    </row>
    <row r="1042" spans="1:201" x14ac:dyDescent="0.2">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c r="CW1042" s="40"/>
      <c r="CX1042" s="40"/>
      <c r="CY1042" s="40"/>
      <c r="CZ1042" s="40"/>
      <c r="DA1042" s="40"/>
      <c r="DB1042" s="40"/>
      <c r="DC1042" s="40"/>
      <c r="DD1042" s="40"/>
      <c r="DE1042" s="40"/>
      <c r="DF1042" s="40"/>
      <c r="DG1042" s="40"/>
      <c r="DH1042" s="40"/>
      <c r="DI1042" s="40"/>
      <c r="DJ1042" s="40"/>
      <c r="DK1042" s="40"/>
      <c r="DL1042" s="40"/>
      <c r="DM1042" s="40"/>
      <c r="DN1042" s="40"/>
      <c r="DO1042" s="40"/>
      <c r="DP1042" s="40"/>
      <c r="DQ1042" s="40"/>
      <c r="DR1042" s="40"/>
      <c r="DS1042" s="40"/>
      <c r="DT1042" s="40"/>
      <c r="DU1042" s="40"/>
      <c r="DV1042" s="40"/>
      <c r="DW1042" s="40"/>
      <c r="DX1042" s="40"/>
      <c r="DY1042" s="40"/>
      <c r="DZ1042" s="40"/>
      <c r="EA1042" s="40"/>
      <c r="EB1042" s="40"/>
      <c r="EC1042" s="40"/>
      <c r="ED1042" s="40"/>
      <c r="EE1042" s="40"/>
      <c r="EF1042" s="40"/>
      <c r="EG1042" s="40"/>
      <c r="EH1042" s="40"/>
      <c r="EI1042" s="40"/>
      <c r="EJ1042" s="40"/>
      <c r="EK1042" s="40"/>
      <c r="EL1042" s="40"/>
      <c r="EM1042" s="40"/>
      <c r="EN1042" s="40"/>
      <c r="EO1042" s="40"/>
      <c r="EP1042" s="40"/>
      <c r="EQ1042" s="40"/>
      <c r="ER1042" s="40"/>
      <c r="ES1042" s="40"/>
      <c r="ET1042" s="40"/>
      <c r="EU1042" s="40"/>
      <c r="EV1042" s="40"/>
      <c r="EW1042" s="40"/>
      <c r="EX1042" s="40"/>
      <c r="EY1042" s="40"/>
      <c r="EZ1042" s="40"/>
      <c r="FA1042" s="40"/>
      <c r="FB1042" s="40"/>
      <c r="FC1042" s="40"/>
      <c r="FD1042" s="40"/>
      <c r="FE1042" s="40"/>
      <c r="FF1042" s="40"/>
      <c r="FG1042" s="40"/>
      <c r="FH1042" s="40"/>
      <c r="FI1042" s="40"/>
      <c r="FJ1042" s="40"/>
      <c r="FK1042" s="40"/>
      <c r="FL1042" s="40"/>
      <c r="FM1042" s="40"/>
      <c r="FN1042" s="40"/>
      <c r="FO1042" s="40"/>
      <c r="FP1042" s="40"/>
      <c r="FQ1042" s="40"/>
      <c r="FR1042" s="40"/>
      <c r="FS1042" s="40"/>
      <c r="FT1042" s="40"/>
      <c r="FU1042" s="40"/>
      <c r="FV1042" s="40"/>
      <c r="FW1042" s="40"/>
      <c r="FX1042" s="40"/>
      <c r="FY1042" s="40"/>
      <c r="FZ1042" s="40"/>
      <c r="GA1042" s="40"/>
      <c r="GB1042" s="40"/>
      <c r="GC1042" s="40"/>
      <c r="GD1042" s="40"/>
      <c r="GE1042" s="40"/>
      <c r="GF1042" s="40"/>
      <c r="GG1042" s="40"/>
      <c r="GH1042" s="40"/>
      <c r="GI1042" s="40"/>
      <c r="GJ1042" s="40"/>
      <c r="GK1042" s="40"/>
      <c r="GL1042" s="40"/>
      <c r="GM1042" s="40"/>
      <c r="GN1042" s="40"/>
      <c r="GO1042" s="40"/>
      <c r="GP1042" s="40"/>
      <c r="GQ1042" s="40"/>
      <c r="GR1042" s="40"/>
      <c r="GS1042" s="40"/>
    </row>
    <row r="1043" spans="1:201" x14ac:dyDescent="0.2">
      <c r="A1043" s="40"/>
      <c r="B1043" s="40"/>
      <c r="C1043" s="40"/>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c r="CV1043" s="40"/>
      <c r="CW1043" s="40"/>
      <c r="CX1043" s="40"/>
      <c r="CY1043" s="40"/>
      <c r="CZ1043" s="40"/>
      <c r="DA1043" s="40"/>
      <c r="DB1043" s="40"/>
      <c r="DC1043" s="40"/>
      <c r="DD1043" s="40"/>
      <c r="DE1043" s="40"/>
      <c r="DF1043" s="40"/>
      <c r="DG1043" s="40"/>
      <c r="DH1043" s="40"/>
      <c r="DI1043" s="40"/>
      <c r="DJ1043" s="40"/>
      <c r="DK1043" s="40"/>
      <c r="DL1043" s="40"/>
      <c r="DM1043" s="40"/>
      <c r="DN1043" s="40"/>
      <c r="DO1043" s="40"/>
      <c r="DP1043" s="40"/>
      <c r="DQ1043" s="40"/>
      <c r="DR1043" s="40"/>
      <c r="DS1043" s="40"/>
      <c r="DT1043" s="40"/>
      <c r="DU1043" s="40"/>
      <c r="DV1043" s="40"/>
      <c r="DW1043" s="40"/>
      <c r="DX1043" s="40"/>
      <c r="DY1043" s="40"/>
      <c r="DZ1043" s="40"/>
      <c r="EA1043" s="40"/>
      <c r="EB1043" s="40"/>
      <c r="EC1043" s="40"/>
      <c r="ED1043" s="40"/>
      <c r="EE1043" s="40"/>
      <c r="EF1043" s="40"/>
      <c r="EG1043" s="40"/>
      <c r="EH1043" s="40"/>
      <c r="EI1043" s="40"/>
      <c r="EJ1043" s="40"/>
      <c r="EK1043" s="40"/>
      <c r="EL1043" s="40"/>
      <c r="EM1043" s="40"/>
      <c r="EN1043" s="40"/>
      <c r="EO1043" s="40"/>
      <c r="EP1043" s="40"/>
      <c r="EQ1043" s="40"/>
      <c r="ER1043" s="40"/>
      <c r="ES1043" s="40"/>
      <c r="ET1043" s="40"/>
      <c r="EU1043" s="40"/>
      <c r="EV1043" s="40"/>
      <c r="EW1043" s="40"/>
      <c r="EX1043" s="40"/>
      <c r="EY1043" s="40"/>
      <c r="EZ1043" s="40"/>
      <c r="FA1043" s="40"/>
      <c r="FB1043" s="40"/>
      <c r="FC1043" s="40"/>
      <c r="FD1043" s="40"/>
      <c r="FE1043" s="40"/>
      <c r="FF1043" s="40"/>
      <c r="FG1043" s="40"/>
      <c r="FH1043" s="40"/>
      <c r="FI1043" s="40"/>
      <c r="FJ1043" s="40"/>
      <c r="FK1043" s="40"/>
      <c r="FL1043" s="40"/>
      <c r="FM1043" s="40"/>
      <c r="FN1043" s="40"/>
      <c r="FO1043" s="40"/>
      <c r="FP1043" s="40"/>
      <c r="FQ1043" s="40"/>
      <c r="FR1043" s="40"/>
      <c r="FS1043" s="40"/>
      <c r="FT1043" s="40"/>
      <c r="FU1043" s="40"/>
      <c r="FV1043" s="40"/>
      <c r="FW1043" s="40"/>
      <c r="FX1043" s="40"/>
      <c r="FY1043" s="40"/>
      <c r="FZ1043" s="40"/>
      <c r="GA1043" s="40"/>
      <c r="GB1043" s="40"/>
      <c r="GC1043" s="40"/>
      <c r="GD1043" s="40"/>
      <c r="GE1043" s="40"/>
      <c r="GF1043" s="40"/>
      <c r="GG1043" s="40"/>
      <c r="GH1043" s="40"/>
      <c r="GI1043" s="40"/>
      <c r="GJ1043" s="40"/>
      <c r="GK1043" s="40"/>
      <c r="GL1043" s="40"/>
      <c r="GM1043" s="40"/>
      <c r="GN1043" s="40"/>
      <c r="GO1043" s="40"/>
      <c r="GP1043" s="40"/>
      <c r="GQ1043" s="40"/>
      <c r="GR1043" s="40"/>
      <c r="GS1043" s="40"/>
    </row>
    <row r="1044" spans="1:201" x14ac:dyDescent="0.2">
      <c r="A1044" s="40"/>
      <c r="B1044" s="40"/>
      <c r="C1044" s="40"/>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c r="CV1044" s="40"/>
      <c r="CW1044" s="40"/>
      <c r="CX1044" s="40"/>
      <c r="CY1044" s="40"/>
      <c r="CZ1044" s="40"/>
      <c r="DA1044" s="40"/>
      <c r="DB1044" s="40"/>
      <c r="DC1044" s="40"/>
      <c r="DD1044" s="40"/>
      <c r="DE1044" s="40"/>
      <c r="DF1044" s="40"/>
      <c r="DG1044" s="40"/>
      <c r="DH1044" s="40"/>
      <c r="DI1044" s="40"/>
      <c r="DJ1044" s="40"/>
      <c r="DK1044" s="40"/>
      <c r="DL1044" s="40"/>
      <c r="DM1044" s="40"/>
      <c r="DN1044" s="40"/>
      <c r="DO1044" s="40"/>
      <c r="DP1044" s="40"/>
      <c r="DQ1044" s="40"/>
      <c r="DR1044" s="40"/>
      <c r="DS1044" s="40"/>
      <c r="DT1044" s="40"/>
      <c r="DU1044" s="40"/>
      <c r="DV1044" s="40"/>
      <c r="DW1044" s="40"/>
      <c r="DX1044" s="40"/>
      <c r="DY1044" s="40"/>
      <c r="DZ1044" s="40"/>
      <c r="EA1044" s="40"/>
      <c r="EB1044" s="40"/>
      <c r="EC1044" s="40"/>
      <c r="ED1044" s="40"/>
      <c r="EE1044" s="40"/>
      <c r="EF1044" s="40"/>
      <c r="EG1044" s="40"/>
      <c r="EH1044" s="40"/>
      <c r="EI1044" s="40"/>
      <c r="EJ1044" s="40"/>
      <c r="EK1044" s="40"/>
      <c r="EL1044" s="40"/>
      <c r="EM1044" s="40"/>
      <c r="EN1044" s="40"/>
      <c r="EO1044" s="40"/>
      <c r="EP1044" s="40"/>
      <c r="EQ1044" s="40"/>
      <c r="ER1044" s="40"/>
      <c r="ES1044" s="40"/>
      <c r="ET1044" s="40"/>
      <c r="EU1044" s="40"/>
      <c r="EV1044" s="40"/>
      <c r="EW1044" s="40"/>
      <c r="EX1044" s="40"/>
      <c r="EY1044" s="40"/>
      <c r="EZ1044" s="40"/>
      <c r="FA1044" s="40"/>
      <c r="FB1044" s="40"/>
      <c r="FC1044" s="40"/>
      <c r="FD1044" s="40"/>
      <c r="FE1044" s="40"/>
      <c r="FF1044" s="40"/>
      <c r="FG1044" s="40"/>
      <c r="FH1044" s="40"/>
      <c r="FI1044" s="40"/>
      <c r="FJ1044" s="40"/>
      <c r="FK1044" s="40"/>
      <c r="FL1044" s="40"/>
      <c r="FM1044" s="40"/>
      <c r="FN1044" s="40"/>
      <c r="FO1044" s="40"/>
      <c r="FP1044" s="40"/>
      <c r="FQ1044" s="40"/>
      <c r="FR1044" s="40"/>
      <c r="FS1044" s="40"/>
      <c r="FT1044" s="40"/>
      <c r="FU1044" s="40"/>
      <c r="FV1044" s="40"/>
      <c r="FW1044" s="40"/>
      <c r="FX1044" s="40"/>
      <c r="FY1044" s="40"/>
      <c r="FZ1044" s="40"/>
      <c r="GA1044" s="40"/>
      <c r="GB1044" s="40"/>
      <c r="GC1044" s="40"/>
      <c r="GD1044" s="40"/>
      <c r="GE1044" s="40"/>
      <c r="GF1044" s="40"/>
      <c r="GG1044" s="40"/>
      <c r="GH1044" s="40"/>
      <c r="GI1044" s="40"/>
      <c r="GJ1044" s="40"/>
      <c r="GK1044" s="40"/>
      <c r="GL1044" s="40"/>
      <c r="GM1044" s="40"/>
      <c r="GN1044" s="40"/>
      <c r="GO1044" s="40"/>
      <c r="GP1044" s="40"/>
      <c r="GQ1044" s="40"/>
      <c r="GR1044" s="40"/>
      <c r="GS1044" s="40"/>
    </row>
    <row r="1045" spans="1:201" x14ac:dyDescent="0.2">
      <c r="A1045" s="40"/>
      <c r="B1045" s="40"/>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c r="CV1045" s="40"/>
      <c r="CW1045" s="40"/>
      <c r="CX1045" s="40"/>
      <c r="CY1045" s="40"/>
      <c r="CZ1045" s="40"/>
      <c r="DA1045" s="40"/>
      <c r="DB1045" s="40"/>
      <c r="DC1045" s="40"/>
      <c r="DD1045" s="40"/>
      <c r="DE1045" s="40"/>
      <c r="DF1045" s="40"/>
      <c r="DG1045" s="40"/>
      <c r="DH1045" s="40"/>
      <c r="DI1045" s="40"/>
      <c r="DJ1045" s="40"/>
      <c r="DK1045" s="40"/>
      <c r="DL1045" s="40"/>
      <c r="DM1045" s="40"/>
      <c r="DN1045" s="40"/>
      <c r="DO1045" s="40"/>
      <c r="DP1045" s="40"/>
      <c r="DQ1045" s="40"/>
      <c r="DR1045" s="40"/>
      <c r="DS1045" s="40"/>
      <c r="DT1045" s="40"/>
      <c r="DU1045" s="40"/>
      <c r="DV1045" s="40"/>
      <c r="DW1045" s="40"/>
      <c r="DX1045" s="40"/>
      <c r="DY1045" s="40"/>
      <c r="DZ1045" s="40"/>
      <c r="EA1045" s="40"/>
      <c r="EB1045" s="40"/>
      <c r="EC1045" s="40"/>
      <c r="ED1045" s="40"/>
      <c r="EE1045" s="40"/>
      <c r="EF1045" s="40"/>
      <c r="EG1045" s="40"/>
      <c r="EH1045" s="40"/>
      <c r="EI1045" s="40"/>
      <c r="EJ1045" s="40"/>
      <c r="EK1045" s="40"/>
      <c r="EL1045" s="40"/>
      <c r="EM1045" s="40"/>
      <c r="EN1045" s="40"/>
      <c r="EO1045" s="40"/>
      <c r="EP1045" s="40"/>
      <c r="EQ1045" s="40"/>
      <c r="ER1045" s="40"/>
      <c r="ES1045" s="40"/>
      <c r="ET1045" s="40"/>
      <c r="EU1045" s="40"/>
      <c r="EV1045" s="40"/>
      <c r="EW1045" s="40"/>
      <c r="EX1045" s="40"/>
      <c r="EY1045" s="40"/>
      <c r="EZ1045" s="40"/>
      <c r="FA1045" s="40"/>
      <c r="FB1045" s="40"/>
      <c r="FC1045" s="40"/>
      <c r="FD1045" s="40"/>
      <c r="FE1045" s="40"/>
      <c r="FF1045" s="40"/>
      <c r="FG1045" s="40"/>
      <c r="FH1045" s="40"/>
      <c r="FI1045" s="40"/>
      <c r="FJ1045" s="40"/>
      <c r="FK1045" s="40"/>
      <c r="FL1045" s="40"/>
      <c r="FM1045" s="40"/>
      <c r="FN1045" s="40"/>
      <c r="FO1045" s="40"/>
      <c r="FP1045" s="40"/>
      <c r="FQ1045" s="40"/>
      <c r="FR1045" s="40"/>
      <c r="FS1045" s="40"/>
      <c r="FT1045" s="40"/>
      <c r="FU1045" s="40"/>
      <c r="FV1045" s="40"/>
      <c r="FW1045" s="40"/>
      <c r="FX1045" s="40"/>
      <c r="FY1045" s="40"/>
      <c r="FZ1045" s="40"/>
      <c r="GA1045" s="40"/>
      <c r="GB1045" s="40"/>
      <c r="GC1045" s="40"/>
      <c r="GD1045" s="40"/>
      <c r="GE1045" s="40"/>
      <c r="GF1045" s="40"/>
      <c r="GG1045" s="40"/>
      <c r="GH1045" s="40"/>
      <c r="GI1045" s="40"/>
      <c r="GJ1045" s="40"/>
      <c r="GK1045" s="40"/>
      <c r="GL1045" s="40"/>
      <c r="GM1045" s="40"/>
      <c r="GN1045" s="40"/>
      <c r="GO1045" s="40"/>
      <c r="GP1045" s="40"/>
      <c r="GQ1045" s="40"/>
      <c r="GR1045" s="40"/>
      <c r="GS1045" s="40"/>
    </row>
    <row r="1046" spans="1:201" x14ac:dyDescent="0.2">
      <c r="A1046" s="40"/>
      <c r="B1046" s="40"/>
      <c r="C1046" s="40"/>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c r="CV1046" s="40"/>
      <c r="CW1046" s="40"/>
      <c r="CX1046" s="40"/>
      <c r="CY1046" s="40"/>
      <c r="CZ1046" s="40"/>
      <c r="DA1046" s="40"/>
      <c r="DB1046" s="40"/>
      <c r="DC1046" s="40"/>
      <c r="DD1046" s="40"/>
      <c r="DE1046" s="40"/>
      <c r="DF1046" s="40"/>
      <c r="DG1046" s="40"/>
      <c r="DH1046" s="40"/>
      <c r="DI1046" s="40"/>
      <c r="DJ1046" s="40"/>
      <c r="DK1046" s="40"/>
      <c r="DL1046" s="40"/>
      <c r="DM1046" s="40"/>
      <c r="DN1046" s="40"/>
      <c r="DO1046" s="40"/>
      <c r="DP1046" s="40"/>
      <c r="DQ1046" s="40"/>
      <c r="DR1046" s="40"/>
      <c r="DS1046" s="40"/>
      <c r="DT1046" s="40"/>
      <c r="DU1046" s="40"/>
      <c r="DV1046" s="40"/>
      <c r="DW1046" s="40"/>
      <c r="DX1046" s="40"/>
      <c r="DY1046" s="40"/>
      <c r="DZ1046" s="40"/>
      <c r="EA1046" s="40"/>
      <c r="EB1046" s="40"/>
      <c r="EC1046" s="40"/>
      <c r="ED1046" s="40"/>
      <c r="EE1046" s="40"/>
      <c r="EF1046" s="40"/>
      <c r="EG1046" s="40"/>
      <c r="EH1046" s="40"/>
      <c r="EI1046" s="40"/>
      <c r="EJ1046" s="40"/>
      <c r="EK1046" s="40"/>
      <c r="EL1046" s="40"/>
      <c r="EM1046" s="40"/>
      <c r="EN1046" s="40"/>
      <c r="EO1046" s="40"/>
      <c r="EP1046" s="40"/>
      <c r="EQ1046" s="40"/>
      <c r="ER1046" s="40"/>
      <c r="ES1046" s="40"/>
      <c r="ET1046" s="40"/>
      <c r="EU1046" s="40"/>
      <c r="EV1046" s="40"/>
      <c r="EW1046" s="40"/>
      <c r="EX1046" s="40"/>
      <c r="EY1046" s="40"/>
      <c r="EZ1046" s="40"/>
      <c r="FA1046" s="40"/>
      <c r="FB1046" s="40"/>
      <c r="FC1046" s="40"/>
      <c r="FD1046" s="40"/>
      <c r="FE1046" s="40"/>
      <c r="FF1046" s="40"/>
      <c r="FG1046" s="40"/>
      <c r="FH1046" s="40"/>
      <c r="FI1046" s="40"/>
      <c r="FJ1046" s="40"/>
      <c r="FK1046" s="40"/>
      <c r="FL1046" s="40"/>
      <c r="FM1046" s="40"/>
      <c r="FN1046" s="40"/>
      <c r="FO1046" s="40"/>
      <c r="FP1046" s="40"/>
      <c r="FQ1046" s="40"/>
      <c r="FR1046" s="40"/>
      <c r="FS1046" s="40"/>
      <c r="FT1046" s="40"/>
      <c r="FU1046" s="40"/>
      <c r="FV1046" s="40"/>
      <c r="FW1046" s="40"/>
      <c r="FX1046" s="40"/>
      <c r="FY1046" s="40"/>
      <c r="FZ1046" s="40"/>
      <c r="GA1046" s="40"/>
      <c r="GB1046" s="40"/>
      <c r="GC1046" s="40"/>
      <c r="GD1046" s="40"/>
      <c r="GE1046" s="40"/>
      <c r="GF1046" s="40"/>
      <c r="GG1046" s="40"/>
      <c r="GH1046" s="40"/>
      <c r="GI1046" s="40"/>
      <c r="GJ1046" s="40"/>
      <c r="GK1046" s="40"/>
      <c r="GL1046" s="40"/>
      <c r="GM1046" s="40"/>
      <c r="GN1046" s="40"/>
      <c r="GO1046" s="40"/>
      <c r="GP1046" s="40"/>
      <c r="GQ1046" s="40"/>
      <c r="GR1046" s="40"/>
      <c r="GS1046" s="40"/>
    </row>
    <row r="1047" spans="1:201" x14ac:dyDescent="0.2">
      <c r="A1047" s="40"/>
      <c r="B1047" s="40"/>
      <c r="C1047" s="40"/>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c r="CV1047" s="40"/>
      <c r="CW1047" s="40"/>
      <c r="CX1047" s="40"/>
      <c r="CY1047" s="40"/>
      <c r="CZ1047" s="40"/>
      <c r="DA1047" s="40"/>
      <c r="DB1047" s="40"/>
      <c r="DC1047" s="40"/>
      <c r="DD1047" s="40"/>
      <c r="DE1047" s="40"/>
      <c r="DF1047" s="40"/>
      <c r="DG1047" s="40"/>
      <c r="DH1047" s="40"/>
      <c r="DI1047" s="40"/>
      <c r="DJ1047" s="40"/>
      <c r="DK1047" s="40"/>
      <c r="DL1047" s="40"/>
      <c r="DM1047" s="40"/>
      <c r="DN1047" s="40"/>
      <c r="DO1047" s="40"/>
      <c r="DP1047" s="40"/>
      <c r="DQ1047" s="40"/>
      <c r="DR1047" s="40"/>
      <c r="DS1047" s="40"/>
      <c r="DT1047" s="40"/>
      <c r="DU1047" s="40"/>
      <c r="DV1047" s="40"/>
      <c r="DW1047" s="40"/>
      <c r="DX1047" s="40"/>
      <c r="DY1047" s="40"/>
      <c r="DZ1047" s="40"/>
      <c r="EA1047" s="40"/>
      <c r="EB1047" s="40"/>
      <c r="EC1047" s="40"/>
      <c r="ED1047" s="40"/>
      <c r="EE1047" s="40"/>
      <c r="EF1047" s="40"/>
      <c r="EG1047" s="40"/>
      <c r="EH1047" s="40"/>
      <c r="EI1047" s="40"/>
      <c r="EJ1047" s="40"/>
      <c r="EK1047" s="40"/>
      <c r="EL1047" s="40"/>
      <c r="EM1047" s="40"/>
      <c r="EN1047" s="40"/>
      <c r="EO1047" s="40"/>
      <c r="EP1047" s="40"/>
      <c r="EQ1047" s="40"/>
      <c r="ER1047" s="40"/>
      <c r="ES1047" s="40"/>
      <c r="ET1047" s="40"/>
      <c r="EU1047" s="40"/>
      <c r="EV1047" s="40"/>
      <c r="EW1047" s="40"/>
      <c r="EX1047" s="40"/>
      <c r="EY1047" s="40"/>
      <c r="EZ1047" s="40"/>
      <c r="FA1047" s="40"/>
      <c r="FB1047" s="40"/>
      <c r="FC1047" s="40"/>
      <c r="FD1047" s="40"/>
      <c r="FE1047" s="40"/>
      <c r="FF1047" s="40"/>
      <c r="FG1047" s="40"/>
      <c r="FH1047" s="40"/>
      <c r="FI1047" s="40"/>
      <c r="FJ1047" s="40"/>
      <c r="FK1047" s="40"/>
      <c r="FL1047" s="40"/>
      <c r="FM1047" s="40"/>
      <c r="FN1047" s="40"/>
      <c r="FO1047" s="40"/>
      <c r="FP1047" s="40"/>
      <c r="FQ1047" s="40"/>
      <c r="FR1047" s="40"/>
      <c r="FS1047" s="40"/>
      <c r="FT1047" s="40"/>
      <c r="FU1047" s="40"/>
      <c r="FV1047" s="40"/>
      <c r="FW1047" s="40"/>
      <c r="FX1047" s="40"/>
      <c r="FY1047" s="40"/>
      <c r="FZ1047" s="40"/>
      <c r="GA1047" s="40"/>
      <c r="GB1047" s="40"/>
      <c r="GC1047" s="40"/>
      <c r="GD1047" s="40"/>
      <c r="GE1047" s="40"/>
      <c r="GF1047" s="40"/>
      <c r="GG1047" s="40"/>
      <c r="GH1047" s="40"/>
      <c r="GI1047" s="40"/>
      <c r="GJ1047" s="40"/>
      <c r="GK1047" s="40"/>
      <c r="GL1047" s="40"/>
      <c r="GM1047" s="40"/>
      <c r="GN1047" s="40"/>
      <c r="GO1047" s="40"/>
      <c r="GP1047" s="40"/>
      <c r="GQ1047" s="40"/>
      <c r="GR1047" s="40"/>
      <c r="GS1047" s="40"/>
    </row>
    <row r="1048" spans="1:201" x14ac:dyDescent="0.2">
      <c r="A1048" s="40"/>
      <c r="B1048" s="40"/>
      <c r="C1048" s="40"/>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c r="CV1048" s="40"/>
      <c r="CW1048" s="40"/>
      <c r="CX1048" s="40"/>
      <c r="CY1048" s="40"/>
      <c r="CZ1048" s="40"/>
      <c r="DA1048" s="40"/>
      <c r="DB1048" s="40"/>
      <c r="DC1048" s="40"/>
      <c r="DD1048" s="40"/>
      <c r="DE1048" s="40"/>
      <c r="DF1048" s="40"/>
      <c r="DG1048" s="40"/>
      <c r="DH1048" s="40"/>
      <c r="DI1048" s="40"/>
      <c r="DJ1048" s="40"/>
      <c r="DK1048" s="40"/>
      <c r="DL1048" s="40"/>
      <c r="DM1048" s="40"/>
      <c r="DN1048" s="40"/>
      <c r="DO1048" s="40"/>
      <c r="DP1048" s="40"/>
      <c r="DQ1048" s="40"/>
      <c r="DR1048" s="40"/>
      <c r="DS1048" s="40"/>
      <c r="DT1048" s="40"/>
      <c r="DU1048" s="40"/>
      <c r="DV1048" s="40"/>
      <c r="DW1048" s="40"/>
      <c r="DX1048" s="40"/>
      <c r="DY1048" s="40"/>
      <c r="DZ1048" s="40"/>
      <c r="EA1048" s="40"/>
      <c r="EB1048" s="40"/>
      <c r="EC1048" s="40"/>
      <c r="ED1048" s="40"/>
      <c r="EE1048" s="40"/>
      <c r="EF1048" s="40"/>
      <c r="EG1048" s="40"/>
      <c r="EH1048" s="40"/>
      <c r="EI1048" s="40"/>
      <c r="EJ1048" s="40"/>
      <c r="EK1048" s="40"/>
      <c r="EL1048" s="40"/>
      <c r="EM1048" s="40"/>
      <c r="EN1048" s="40"/>
      <c r="EO1048" s="40"/>
      <c r="EP1048" s="40"/>
      <c r="EQ1048" s="40"/>
      <c r="ER1048" s="40"/>
      <c r="ES1048" s="40"/>
      <c r="ET1048" s="40"/>
      <c r="EU1048" s="40"/>
      <c r="EV1048" s="40"/>
      <c r="EW1048" s="40"/>
      <c r="EX1048" s="40"/>
      <c r="EY1048" s="40"/>
      <c r="EZ1048" s="40"/>
      <c r="FA1048" s="40"/>
      <c r="FB1048" s="40"/>
      <c r="FC1048" s="40"/>
      <c r="FD1048" s="40"/>
      <c r="FE1048" s="40"/>
      <c r="FF1048" s="40"/>
      <c r="FG1048" s="40"/>
      <c r="FH1048" s="40"/>
      <c r="FI1048" s="40"/>
      <c r="FJ1048" s="40"/>
      <c r="FK1048" s="40"/>
      <c r="FL1048" s="40"/>
      <c r="FM1048" s="40"/>
      <c r="FN1048" s="40"/>
      <c r="FO1048" s="40"/>
      <c r="FP1048" s="40"/>
      <c r="FQ1048" s="40"/>
      <c r="FR1048" s="40"/>
      <c r="FS1048" s="40"/>
      <c r="FT1048" s="40"/>
      <c r="FU1048" s="40"/>
      <c r="FV1048" s="40"/>
      <c r="FW1048" s="40"/>
      <c r="FX1048" s="40"/>
      <c r="FY1048" s="40"/>
      <c r="FZ1048" s="40"/>
      <c r="GA1048" s="40"/>
      <c r="GB1048" s="40"/>
      <c r="GC1048" s="40"/>
      <c r="GD1048" s="40"/>
      <c r="GE1048" s="40"/>
      <c r="GF1048" s="40"/>
      <c r="GG1048" s="40"/>
      <c r="GH1048" s="40"/>
      <c r="GI1048" s="40"/>
      <c r="GJ1048" s="40"/>
      <c r="GK1048" s="40"/>
      <c r="GL1048" s="40"/>
      <c r="GM1048" s="40"/>
      <c r="GN1048" s="40"/>
      <c r="GO1048" s="40"/>
      <c r="GP1048" s="40"/>
      <c r="GQ1048" s="40"/>
      <c r="GR1048" s="40"/>
      <c r="GS1048" s="40"/>
    </row>
    <row r="1049" spans="1:201" x14ac:dyDescent="0.2">
      <c r="A1049" s="40"/>
      <c r="B1049" s="40"/>
      <c r="C1049" s="40"/>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c r="CV1049" s="40"/>
      <c r="CW1049" s="40"/>
      <c r="CX1049" s="40"/>
      <c r="CY1049" s="40"/>
      <c r="CZ1049" s="40"/>
      <c r="DA1049" s="40"/>
      <c r="DB1049" s="40"/>
      <c r="DC1049" s="40"/>
      <c r="DD1049" s="40"/>
      <c r="DE1049" s="40"/>
      <c r="DF1049" s="40"/>
      <c r="DG1049" s="40"/>
      <c r="DH1049" s="40"/>
      <c r="DI1049" s="40"/>
      <c r="DJ1049" s="40"/>
      <c r="DK1049" s="40"/>
      <c r="DL1049" s="40"/>
      <c r="DM1049" s="40"/>
      <c r="DN1049" s="40"/>
      <c r="DO1049" s="40"/>
      <c r="DP1049" s="40"/>
      <c r="DQ1049" s="40"/>
      <c r="DR1049" s="40"/>
      <c r="DS1049" s="40"/>
      <c r="DT1049" s="40"/>
      <c r="DU1049" s="40"/>
      <c r="DV1049" s="40"/>
      <c r="DW1049" s="40"/>
      <c r="DX1049" s="40"/>
      <c r="DY1049" s="40"/>
      <c r="DZ1049" s="40"/>
      <c r="EA1049" s="40"/>
      <c r="EB1049" s="40"/>
      <c r="EC1049" s="40"/>
      <c r="ED1049" s="40"/>
      <c r="EE1049" s="40"/>
      <c r="EF1049" s="40"/>
      <c r="EG1049" s="40"/>
      <c r="EH1049" s="40"/>
      <c r="EI1049" s="40"/>
      <c r="EJ1049" s="40"/>
      <c r="EK1049" s="40"/>
      <c r="EL1049" s="40"/>
      <c r="EM1049" s="40"/>
      <c r="EN1049" s="40"/>
      <c r="EO1049" s="40"/>
      <c r="EP1049" s="40"/>
      <c r="EQ1049" s="40"/>
      <c r="ER1049" s="40"/>
      <c r="ES1049" s="40"/>
      <c r="ET1049" s="40"/>
      <c r="EU1049" s="40"/>
      <c r="EV1049" s="40"/>
      <c r="EW1049" s="40"/>
      <c r="EX1049" s="40"/>
      <c r="EY1049" s="40"/>
      <c r="EZ1049" s="40"/>
      <c r="FA1049" s="40"/>
      <c r="FB1049" s="40"/>
      <c r="FC1049" s="40"/>
      <c r="FD1049" s="40"/>
      <c r="FE1049" s="40"/>
      <c r="FF1049" s="40"/>
      <c r="FG1049" s="40"/>
      <c r="FH1049" s="40"/>
      <c r="FI1049" s="40"/>
      <c r="FJ1049" s="40"/>
      <c r="FK1049" s="40"/>
      <c r="FL1049" s="40"/>
      <c r="FM1049" s="40"/>
      <c r="FN1049" s="40"/>
      <c r="FO1049" s="40"/>
      <c r="FP1049" s="40"/>
      <c r="FQ1049" s="40"/>
      <c r="FR1049" s="40"/>
      <c r="FS1049" s="40"/>
      <c r="FT1049" s="40"/>
      <c r="FU1049" s="40"/>
      <c r="FV1049" s="40"/>
      <c r="FW1049" s="40"/>
      <c r="FX1049" s="40"/>
      <c r="FY1049" s="40"/>
      <c r="FZ1049" s="40"/>
      <c r="GA1049" s="40"/>
      <c r="GB1049" s="40"/>
      <c r="GC1049" s="40"/>
      <c r="GD1049" s="40"/>
      <c r="GE1049" s="40"/>
      <c r="GF1049" s="40"/>
      <c r="GG1049" s="40"/>
      <c r="GH1049" s="40"/>
      <c r="GI1049" s="40"/>
      <c r="GJ1049" s="40"/>
      <c r="GK1049" s="40"/>
      <c r="GL1049" s="40"/>
      <c r="GM1049" s="40"/>
      <c r="GN1049" s="40"/>
      <c r="GO1049" s="40"/>
      <c r="GP1049" s="40"/>
      <c r="GQ1049" s="40"/>
      <c r="GR1049" s="40"/>
      <c r="GS1049" s="40"/>
    </row>
    <row r="1050" spans="1:201" x14ac:dyDescent="0.2">
      <c r="A1050" s="40"/>
      <c r="B1050" s="40"/>
      <c r="C1050" s="40"/>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c r="CV1050" s="40"/>
      <c r="CW1050" s="40"/>
      <c r="CX1050" s="40"/>
      <c r="CY1050" s="40"/>
      <c r="CZ1050" s="40"/>
      <c r="DA1050" s="40"/>
      <c r="DB1050" s="40"/>
      <c r="DC1050" s="40"/>
      <c r="DD1050" s="40"/>
      <c r="DE1050" s="40"/>
      <c r="DF1050" s="40"/>
      <c r="DG1050" s="40"/>
      <c r="DH1050" s="40"/>
      <c r="DI1050" s="40"/>
      <c r="DJ1050" s="40"/>
      <c r="DK1050" s="40"/>
      <c r="DL1050" s="40"/>
      <c r="DM1050" s="40"/>
      <c r="DN1050" s="40"/>
      <c r="DO1050" s="40"/>
      <c r="DP1050" s="40"/>
      <c r="DQ1050" s="40"/>
      <c r="DR1050" s="40"/>
      <c r="DS1050" s="40"/>
      <c r="DT1050" s="40"/>
      <c r="DU1050" s="40"/>
      <c r="DV1050" s="40"/>
      <c r="DW1050" s="40"/>
      <c r="DX1050" s="40"/>
      <c r="DY1050" s="40"/>
      <c r="DZ1050" s="40"/>
      <c r="EA1050" s="40"/>
      <c r="EB1050" s="40"/>
      <c r="EC1050" s="40"/>
      <c r="ED1050" s="40"/>
      <c r="EE1050" s="40"/>
      <c r="EF1050" s="40"/>
      <c r="EG1050" s="40"/>
      <c r="EH1050" s="40"/>
      <c r="EI1050" s="40"/>
      <c r="EJ1050" s="40"/>
      <c r="EK1050" s="40"/>
      <c r="EL1050" s="40"/>
      <c r="EM1050" s="40"/>
      <c r="EN1050" s="40"/>
      <c r="EO1050" s="40"/>
      <c r="EP1050" s="40"/>
      <c r="EQ1050" s="40"/>
      <c r="ER1050" s="40"/>
      <c r="ES1050" s="40"/>
      <c r="ET1050" s="40"/>
      <c r="EU1050" s="40"/>
      <c r="EV1050" s="40"/>
      <c r="EW1050" s="40"/>
      <c r="EX1050" s="40"/>
      <c r="EY1050" s="40"/>
      <c r="EZ1050" s="40"/>
      <c r="FA1050" s="40"/>
      <c r="FB1050" s="40"/>
      <c r="FC1050" s="40"/>
      <c r="FD1050" s="40"/>
      <c r="FE1050" s="40"/>
      <c r="FF1050" s="40"/>
      <c r="FG1050" s="40"/>
      <c r="FH1050" s="40"/>
      <c r="FI1050" s="40"/>
      <c r="FJ1050" s="40"/>
      <c r="FK1050" s="40"/>
      <c r="FL1050" s="40"/>
      <c r="FM1050" s="40"/>
      <c r="FN1050" s="40"/>
      <c r="FO1050" s="40"/>
      <c r="FP1050" s="40"/>
      <c r="FQ1050" s="40"/>
      <c r="FR1050" s="40"/>
      <c r="FS1050" s="40"/>
      <c r="FT1050" s="40"/>
      <c r="FU1050" s="40"/>
      <c r="FV1050" s="40"/>
      <c r="FW1050" s="40"/>
      <c r="FX1050" s="40"/>
      <c r="FY1050" s="40"/>
      <c r="FZ1050" s="40"/>
      <c r="GA1050" s="40"/>
      <c r="GB1050" s="40"/>
      <c r="GC1050" s="40"/>
      <c r="GD1050" s="40"/>
      <c r="GE1050" s="40"/>
      <c r="GF1050" s="40"/>
      <c r="GG1050" s="40"/>
      <c r="GH1050" s="40"/>
      <c r="GI1050" s="40"/>
      <c r="GJ1050" s="40"/>
      <c r="GK1050" s="40"/>
      <c r="GL1050" s="40"/>
      <c r="GM1050" s="40"/>
      <c r="GN1050" s="40"/>
      <c r="GO1050" s="40"/>
      <c r="GP1050" s="40"/>
      <c r="GQ1050" s="40"/>
      <c r="GR1050" s="40"/>
      <c r="GS1050" s="40"/>
    </row>
    <row r="1051" spans="1:201" x14ac:dyDescent="0.2">
      <c r="A1051" s="40"/>
      <c r="B1051" s="40"/>
      <c r="C1051" s="40"/>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c r="CV1051" s="40"/>
      <c r="CW1051" s="40"/>
      <c r="CX1051" s="40"/>
      <c r="CY1051" s="40"/>
      <c r="CZ1051" s="40"/>
      <c r="DA1051" s="40"/>
      <c r="DB1051" s="40"/>
      <c r="DC1051" s="40"/>
      <c r="DD1051" s="40"/>
      <c r="DE1051" s="40"/>
      <c r="DF1051" s="40"/>
      <c r="DG1051" s="40"/>
      <c r="DH1051" s="40"/>
      <c r="DI1051" s="40"/>
      <c r="DJ1051" s="40"/>
      <c r="DK1051" s="40"/>
      <c r="DL1051" s="40"/>
      <c r="DM1051" s="40"/>
      <c r="DN1051" s="40"/>
      <c r="DO1051" s="40"/>
      <c r="DP1051" s="40"/>
      <c r="DQ1051" s="40"/>
      <c r="DR1051" s="40"/>
      <c r="DS1051" s="40"/>
      <c r="DT1051" s="40"/>
      <c r="DU1051" s="40"/>
      <c r="DV1051" s="40"/>
      <c r="DW1051" s="40"/>
      <c r="DX1051" s="40"/>
      <c r="DY1051" s="40"/>
      <c r="DZ1051" s="40"/>
      <c r="EA1051" s="40"/>
      <c r="EB1051" s="40"/>
      <c r="EC1051" s="40"/>
      <c r="ED1051" s="40"/>
      <c r="EE1051" s="40"/>
      <c r="EF1051" s="40"/>
      <c r="EG1051" s="40"/>
      <c r="EH1051" s="40"/>
      <c r="EI1051" s="40"/>
      <c r="EJ1051" s="40"/>
      <c r="EK1051" s="40"/>
      <c r="EL1051" s="40"/>
      <c r="EM1051" s="40"/>
      <c r="EN1051" s="40"/>
      <c r="EO1051" s="40"/>
      <c r="EP1051" s="40"/>
      <c r="EQ1051" s="40"/>
      <c r="ER1051" s="40"/>
      <c r="ES1051" s="40"/>
      <c r="ET1051" s="40"/>
      <c r="EU1051" s="40"/>
      <c r="EV1051" s="40"/>
      <c r="EW1051" s="40"/>
      <c r="EX1051" s="40"/>
      <c r="EY1051" s="40"/>
      <c r="EZ1051" s="40"/>
      <c r="FA1051" s="40"/>
      <c r="FB1051" s="40"/>
      <c r="FC1051" s="40"/>
      <c r="FD1051" s="40"/>
      <c r="FE1051" s="40"/>
      <c r="FF1051" s="40"/>
      <c r="FG1051" s="40"/>
      <c r="FH1051" s="40"/>
      <c r="FI1051" s="40"/>
      <c r="FJ1051" s="40"/>
      <c r="FK1051" s="40"/>
      <c r="FL1051" s="40"/>
      <c r="FM1051" s="40"/>
      <c r="FN1051" s="40"/>
      <c r="FO1051" s="40"/>
      <c r="FP1051" s="40"/>
      <c r="FQ1051" s="40"/>
      <c r="FR1051" s="40"/>
      <c r="FS1051" s="40"/>
      <c r="FT1051" s="40"/>
      <c r="FU1051" s="40"/>
      <c r="FV1051" s="40"/>
      <c r="FW1051" s="40"/>
      <c r="FX1051" s="40"/>
      <c r="FY1051" s="40"/>
      <c r="FZ1051" s="40"/>
      <c r="GA1051" s="40"/>
      <c r="GB1051" s="40"/>
      <c r="GC1051" s="40"/>
      <c r="GD1051" s="40"/>
      <c r="GE1051" s="40"/>
      <c r="GF1051" s="40"/>
      <c r="GG1051" s="40"/>
      <c r="GH1051" s="40"/>
      <c r="GI1051" s="40"/>
      <c r="GJ1051" s="40"/>
      <c r="GK1051" s="40"/>
      <c r="GL1051" s="40"/>
      <c r="GM1051" s="40"/>
      <c r="GN1051" s="40"/>
      <c r="GO1051" s="40"/>
      <c r="GP1051" s="40"/>
      <c r="GQ1051" s="40"/>
      <c r="GR1051" s="40"/>
      <c r="GS1051" s="40"/>
    </row>
    <row r="1052" spans="1:201" x14ac:dyDescent="0.2">
      <c r="A1052" s="40"/>
      <c r="B1052" s="40"/>
      <c r="C1052" s="40"/>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c r="CV1052" s="40"/>
      <c r="CW1052" s="40"/>
      <c r="CX1052" s="40"/>
      <c r="CY1052" s="40"/>
      <c r="CZ1052" s="40"/>
      <c r="DA1052" s="40"/>
      <c r="DB1052" s="40"/>
      <c r="DC1052" s="40"/>
      <c r="DD1052" s="40"/>
      <c r="DE1052" s="40"/>
      <c r="DF1052" s="40"/>
      <c r="DG1052" s="40"/>
      <c r="DH1052" s="40"/>
      <c r="DI1052" s="40"/>
      <c r="DJ1052" s="40"/>
      <c r="DK1052" s="40"/>
      <c r="DL1052" s="40"/>
      <c r="DM1052" s="40"/>
      <c r="DN1052" s="40"/>
      <c r="DO1052" s="40"/>
      <c r="DP1052" s="40"/>
      <c r="DQ1052" s="40"/>
      <c r="DR1052" s="40"/>
      <c r="DS1052" s="40"/>
      <c r="DT1052" s="40"/>
      <c r="DU1052" s="40"/>
      <c r="DV1052" s="40"/>
      <c r="DW1052" s="40"/>
      <c r="DX1052" s="40"/>
      <c r="DY1052" s="40"/>
      <c r="DZ1052" s="40"/>
      <c r="EA1052" s="40"/>
      <c r="EB1052" s="40"/>
      <c r="EC1052" s="40"/>
      <c r="ED1052" s="40"/>
      <c r="EE1052" s="40"/>
      <c r="EF1052" s="40"/>
      <c r="EG1052" s="40"/>
      <c r="EH1052" s="40"/>
      <c r="EI1052" s="40"/>
      <c r="EJ1052" s="40"/>
      <c r="EK1052" s="40"/>
      <c r="EL1052" s="40"/>
      <c r="EM1052" s="40"/>
      <c r="EN1052" s="40"/>
      <c r="EO1052" s="40"/>
      <c r="EP1052" s="40"/>
      <c r="EQ1052" s="40"/>
      <c r="ER1052" s="40"/>
      <c r="ES1052" s="40"/>
      <c r="ET1052" s="40"/>
      <c r="EU1052" s="40"/>
      <c r="EV1052" s="40"/>
      <c r="EW1052" s="40"/>
      <c r="EX1052" s="40"/>
      <c r="EY1052" s="40"/>
      <c r="EZ1052" s="40"/>
      <c r="FA1052" s="40"/>
      <c r="FB1052" s="40"/>
      <c r="FC1052" s="40"/>
      <c r="FD1052" s="40"/>
      <c r="FE1052" s="40"/>
      <c r="FF1052" s="40"/>
      <c r="FG1052" s="40"/>
      <c r="FH1052" s="40"/>
      <c r="FI1052" s="40"/>
      <c r="FJ1052" s="40"/>
      <c r="FK1052" s="40"/>
      <c r="FL1052" s="40"/>
      <c r="FM1052" s="40"/>
      <c r="FN1052" s="40"/>
      <c r="FO1052" s="40"/>
      <c r="FP1052" s="40"/>
      <c r="FQ1052" s="40"/>
      <c r="FR1052" s="40"/>
      <c r="FS1052" s="40"/>
      <c r="FT1052" s="40"/>
      <c r="FU1052" s="40"/>
      <c r="FV1052" s="40"/>
      <c r="FW1052" s="40"/>
      <c r="FX1052" s="40"/>
      <c r="FY1052" s="40"/>
      <c r="FZ1052" s="40"/>
      <c r="GA1052" s="40"/>
      <c r="GB1052" s="40"/>
      <c r="GC1052" s="40"/>
      <c r="GD1052" s="40"/>
      <c r="GE1052" s="40"/>
      <c r="GF1052" s="40"/>
      <c r="GG1052" s="40"/>
      <c r="GH1052" s="40"/>
      <c r="GI1052" s="40"/>
      <c r="GJ1052" s="40"/>
      <c r="GK1052" s="40"/>
      <c r="GL1052" s="40"/>
      <c r="GM1052" s="40"/>
      <c r="GN1052" s="40"/>
      <c r="GO1052" s="40"/>
      <c r="GP1052" s="40"/>
      <c r="GQ1052" s="40"/>
      <c r="GR1052" s="40"/>
      <c r="GS1052" s="40"/>
    </row>
    <row r="1053" spans="1:201" x14ac:dyDescent="0.2">
      <c r="A1053" s="40"/>
      <c r="B1053" s="40"/>
      <c r="C1053" s="40"/>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c r="CV1053" s="40"/>
      <c r="CW1053" s="40"/>
      <c r="CX1053" s="40"/>
      <c r="CY1053" s="40"/>
      <c r="CZ1053" s="40"/>
      <c r="DA1053" s="40"/>
      <c r="DB1053" s="40"/>
      <c r="DC1053" s="40"/>
      <c r="DD1053" s="40"/>
      <c r="DE1053" s="40"/>
      <c r="DF1053" s="40"/>
      <c r="DG1053" s="40"/>
      <c r="DH1053" s="40"/>
      <c r="DI1053" s="40"/>
      <c r="DJ1053" s="40"/>
      <c r="DK1053" s="40"/>
      <c r="DL1053" s="40"/>
      <c r="DM1053" s="40"/>
      <c r="DN1053" s="40"/>
      <c r="DO1053" s="40"/>
      <c r="DP1053" s="40"/>
      <c r="DQ1053" s="40"/>
      <c r="DR1053" s="40"/>
      <c r="DS1053" s="40"/>
      <c r="DT1053" s="40"/>
      <c r="DU1053" s="40"/>
      <c r="DV1053" s="40"/>
      <c r="DW1053" s="40"/>
      <c r="DX1053" s="40"/>
      <c r="DY1053" s="40"/>
      <c r="DZ1053" s="40"/>
      <c r="EA1053" s="40"/>
      <c r="EB1053" s="40"/>
      <c r="EC1053" s="40"/>
      <c r="ED1053" s="40"/>
      <c r="EE1053" s="40"/>
      <c r="EF1053" s="40"/>
      <c r="EG1053" s="40"/>
      <c r="EH1053" s="40"/>
      <c r="EI1053" s="40"/>
      <c r="EJ1053" s="40"/>
      <c r="EK1053" s="40"/>
      <c r="EL1053" s="40"/>
      <c r="EM1053" s="40"/>
      <c r="EN1053" s="40"/>
      <c r="EO1053" s="40"/>
      <c r="EP1053" s="40"/>
      <c r="EQ1053" s="40"/>
      <c r="ER1053" s="40"/>
      <c r="ES1053" s="40"/>
      <c r="ET1053" s="40"/>
      <c r="EU1053" s="40"/>
      <c r="EV1053" s="40"/>
      <c r="EW1053" s="40"/>
      <c r="EX1053" s="40"/>
      <c r="EY1053" s="40"/>
      <c r="EZ1053" s="40"/>
      <c r="FA1053" s="40"/>
      <c r="FB1053" s="40"/>
      <c r="FC1053" s="40"/>
      <c r="FD1053" s="40"/>
      <c r="FE1053" s="40"/>
      <c r="FF1053" s="40"/>
      <c r="FG1053" s="40"/>
      <c r="FH1053" s="40"/>
      <c r="FI1053" s="40"/>
      <c r="FJ1053" s="40"/>
      <c r="FK1053" s="40"/>
      <c r="FL1053" s="40"/>
      <c r="FM1053" s="40"/>
      <c r="FN1053" s="40"/>
      <c r="FO1053" s="40"/>
      <c r="FP1053" s="40"/>
      <c r="FQ1053" s="40"/>
      <c r="FR1053" s="40"/>
      <c r="FS1053" s="40"/>
      <c r="FT1053" s="40"/>
      <c r="FU1053" s="40"/>
      <c r="FV1053" s="40"/>
      <c r="FW1053" s="40"/>
      <c r="FX1053" s="40"/>
      <c r="FY1053" s="40"/>
      <c r="FZ1053" s="40"/>
      <c r="GA1053" s="40"/>
      <c r="GB1053" s="40"/>
      <c r="GC1053" s="40"/>
      <c r="GD1053" s="40"/>
      <c r="GE1053" s="40"/>
      <c r="GF1053" s="40"/>
      <c r="GG1053" s="40"/>
      <c r="GH1053" s="40"/>
      <c r="GI1053" s="40"/>
      <c r="GJ1053" s="40"/>
      <c r="GK1053" s="40"/>
      <c r="GL1053" s="40"/>
      <c r="GM1053" s="40"/>
      <c r="GN1053" s="40"/>
      <c r="GO1053" s="40"/>
      <c r="GP1053" s="40"/>
      <c r="GQ1053" s="40"/>
      <c r="GR1053" s="40"/>
      <c r="GS1053" s="40"/>
    </row>
    <row r="1054" spans="1:201" x14ac:dyDescent="0.2">
      <c r="A1054" s="40"/>
      <c r="B1054" s="40"/>
      <c r="C1054" s="40"/>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c r="CV1054" s="40"/>
      <c r="CW1054" s="40"/>
      <c r="CX1054" s="40"/>
      <c r="CY1054" s="40"/>
      <c r="CZ1054" s="40"/>
      <c r="DA1054" s="40"/>
      <c r="DB1054" s="40"/>
      <c r="DC1054" s="40"/>
      <c r="DD1054" s="40"/>
      <c r="DE1054" s="40"/>
      <c r="DF1054" s="40"/>
      <c r="DG1054" s="40"/>
      <c r="DH1054" s="40"/>
      <c r="DI1054" s="40"/>
      <c r="DJ1054" s="40"/>
      <c r="DK1054" s="40"/>
      <c r="DL1054" s="40"/>
      <c r="DM1054" s="40"/>
      <c r="DN1054" s="40"/>
      <c r="DO1054" s="40"/>
      <c r="DP1054" s="40"/>
      <c r="DQ1054" s="40"/>
      <c r="DR1054" s="40"/>
      <c r="DS1054" s="40"/>
      <c r="DT1054" s="40"/>
      <c r="DU1054" s="40"/>
      <c r="DV1054" s="40"/>
      <c r="DW1054" s="40"/>
      <c r="DX1054" s="40"/>
      <c r="DY1054" s="40"/>
      <c r="DZ1054" s="40"/>
      <c r="EA1054" s="40"/>
      <c r="EB1054" s="40"/>
      <c r="EC1054" s="40"/>
      <c r="ED1054" s="40"/>
      <c r="EE1054" s="40"/>
      <c r="EF1054" s="40"/>
      <c r="EG1054" s="40"/>
      <c r="EH1054" s="40"/>
      <c r="EI1054" s="40"/>
      <c r="EJ1054" s="40"/>
      <c r="EK1054" s="40"/>
      <c r="EL1054" s="40"/>
      <c r="EM1054" s="40"/>
      <c r="EN1054" s="40"/>
      <c r="EO1054" s="40"/>
      <c r="EP1054" s="40"/>
      <c r="EQ1054" s="40"/>
      <c r="ER1054" s="40"/>
      <c r="ES1054" s="40"/>
      <c r="ET1054" s="40"/>
      <c r="EU1054" s="40"/>
      <c r="EV1054" s="40"/>
      <c r="EW1054" s="40"/>
      <c r="EX1054" s="40"/>
      <c r="EY1054" s="40"/>
      <c r="EZ1054" s="40"/>
      <c r="FA1054" s="40"/>
      <c r="FB1054" s="40"/>
      <c r="FC1054" s="40"/>
      <c r="FD1054" s="40"/>
      <c r="FE1054" s="40"/>
      <c r="FF1054" s="40"/>
      <c r="FG1054" s="40"/>
      <c r="FH1054" s="40"/>
      <c r="FI1054" s="40"/>
      <c r="FJ1054" s="40"/>
      <c r="FK1054" s="40"/>
      <c r="FL1054" s="40"/>
      <c r="FM1054" s="40"/>
      <c r="FN1054" s="40"/>
      <c r="FO1054" s="40"/>
      <c r="FP1054" s="40"/>
      <c r="FQ1054" s="40"/>
      <c r="FR1054" s="40"/>
      <c r="FS1054" s="40"/>
      <c r="FT1054" s="40"/>
      <c r="FU1054" s="40"/>
      <c r="FV1054" s="40"/>
      <c r="FW1054" s="40"/>
      <c r="FX1054" s="40"/>
      <c r="FY1054" s="40"/>
      <c r="FZ1054" s="40"/>
      <c r="GA1054" s="40"/>
      <c r="GB1054" s="40"/>
      <c r="GC1054" s="40"/>
      <c r="GD1054" s="40"/>
      <c r="GE1054" s="40"/>
      <c r="GF1054" s="40"/>
      <c r="GG1054" s="40"/>
      <c r="GH1054" s="40"/>
      <c r="GI1054" s="40"/>
      <c r="GJ1054" s="40"/>
      <c r="GK1054" s="40"/>
      <c r="GL1054" s="40"/>
      <c r="GM1054" s="40"/>
      <c r="GN1054" s="40"/>
      <c r="GO1054" s="40"/>
      <c r="GP1054" s="40"/>
      <c r="GQ1054" s="40"/>
      <c r="GR1054" s="40"/>
      <c r="GS1054" s="40"/>
    </row>
    <row r="1055" spans="1:201" x14ac:dyDescent="0.2">
      <c r="A1055" s="40"/>
      <c r="B1055" s="40"/>
      <c r="C1055" s="40"/>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c r="CV1055" s="40"/>
      <c r="CW1055" s="40"/>
      <c r="CX1055" s="40"/>
      <c r="CY1055" s="40"/>
      <c r="CZ1055" s="40"/>
      <c r="DA1055" s="40"/>
      <c r="DB1055" s="40"/>
      <c r="DC1055" s="40"/>
      <c r="DD1055" s="40"/>
      <c r="DE1055" s="40"/>
      <c r="DF1055" s="40"/>
      <c r="DG1055" s="40"/>
      <c r="DH1055" s="40"/>
      <c r="DI1055" s="40"/>
      <c r="DJ1055" s="40"/>
      <c r="DK1055" s="40"/>
      <c r="DL1055" s="40"/>
      <c r="DM1055" s="40"/>
      <c r="DN1055" s="40"/>
      <c r="DO1055" s="40"/>
      <c r="DP1055" s="40"/>
      <c r="DQ1055" s="40"/>
      <c r="DR1055" s="40"/>
      <c r="DS1055" s="40"/>
      <c r="DT1055" s="40"/>
      <c r="DU1055" s="40"/>
      <c r="DV1055" s="40"/>
      <c r="DW1055" s="40"/>
      <c r="DX1055" s="40"/>
      <c r="DY1055" s="40"/>
      <c r="DZ1055" s="40"/>
      <c r="EA1055" s="40"/>
      <c r="EB1055" s="40"/>
      <c r="EC1055" s="40"/>
      <c r="ED1055" s="40"/>
      <c r="EE1055" s="40"/>
      <c r="EF1055" s="40"/>
      <c r="EG1055" s="40"/>
      <c r="EH1055" s="40"/>
      <c r="EI1055" s="40"/>
      <c r="EJ1055" s="40"/>
      <c r="EK1055" s="40"/>
      <c r="EL1055" s="40"/>
      <c r="EM1055" s="40"/>
      <c r="EN1055" s="40"/>
      <c r="EO1055" s="40"/>
      <c r="EP1055" s="40"/>
      <c r="EQ1055" s="40"/>
      <c r="ER1055" s="40"/>
      <c r="ES1055" s="40"/>
      <c r="ET1055" s="40"/>
      <c r="EU1055" s="40"/>
      <c r="EV1055" s="40"/>
      <c r="EW1055" s="40"/>
      <c r="EX1055" s="40"/>
      <c r="EY1055" s="40"/>
      <c r="EZ1055" s="40"/>
      <c r="FA1055" s="40"/>
      <c r="FB1055" s="40"/>
      <c r="FC1055" s="40"/>
      <c r="FD1055" s="40"/>
      <c r="FE1055" s="40"/>
      <c r="FF1055" s="40"/>
      <c r="FG1055" s="40"/>
      <c r="FH1055" s="40"/>
      <c r="FI1055" s="40"/>
      <c r="FJ1055" s="40"/>
      <c r="FK1055" s="40"/>
      <c r="FL1055" s="40"/>
      <c r="FM1055" s="40"/>
      <c r="FN1055" s="40"/>
      <c r="FO1055" s="40"/>
      <c r="FP1055" s="40"/>
      <c r="FQ1055" s="40"/>
      <c r="FR1055" s="40"/>
      <c r="FS1055" s="40"/>
      <c r="FT1055" s="40"/>
      <c r="FU1055" s="40"/>
      <c r="FV1055" s="40"/>
      <c r="FW1055" s="40"/>
      <c r="FX1055" s="40"/>
      <c r="FY1055" s="40"/>
      <c r="FZ1055" s="40"/>
      <c r="GA1055" s="40"/>
      <c r="GB1055" s="40"/>
      <c r="GC1055" s="40"/>
      <c r="GD1055" s="40"/>
      <c r="GE1055" s="40"/>
      <c r="GF1055" s="40"/>
      <c r="GG1055" s="40"/>
      <c r="GH1055" s="40"/>
      <c r="GI1055" s="40"/>
      <c r="GJ1055" s="40"/>
      <c r="GK1055" s="40"/>
      <c r="GL1055" s="40"/>
      <c r="GM1055" s="40"/>
      <c r="GN1055" s="40"/>
      <c r="GO1055" s="40"/>
      <c r="GP1055" s="40"/>
      <c r="GQ1055" s="40"/>
      <c r="GR1055" s="40"/>
      <c r="GS1055" s="40"/>
    </row>
    <row r="1056" spans="1:201" x14ac:dyDescent="0.2">
      <c r="A1056" s="40"/>
      <c r="B1056" s="40"/>
      <c r="C1056" s="40"/>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c r="CV1056" s="40"/>
      <c r="CW1056" s="40"/>
      <c r="CX1056" s="40"/>
      <c r="CY1056" s="40"/>
      <c r="CZ1056" s="40"/>
      <c r="DA1056" s="40"/>
      <c r="DB1056" s="40"/>
      <c r="DC1056" s="40"/>
      <c r="DD1056" s="40"/>
      <c r="DE1056" s="40"/>
      <c r="DF1056" s="40"/>
      <c r="DG1056" s="40"/>
      <c r="DH1056" s="40"/>
      <c r="DI1056" s="40"/>
      <c r="DJ1056" s="40"/>
      <c r="DK1056" s="40"/>
      <c r="DL1056" s="40"/>
      <c r="DM1056" s="40"/>
      <c r="DN1056" s="40"/>
      <c r="DO1056" s="40"/>
      <c r="DP1056" s="40"/>
      <c r="DQ1056" s="40"/>
      <c r="DR1056" s="40"/>
      <c r="DS1056" s="40"/>
      <c r="DT1056" s="40"/>
      <c r="DU1056" s="40"/>
      <c r="DV1056" s="40"/>
      <c r="DW1056" s="40"/>
      <c r="DX1056" s="40"/>
      <c r="DY1056" s="40"/>
      <c r="DZ1056" s="40"/>
      <c r="EA1056" s="40"/>
      <c r="EB1056" s="40"/>
      <c r="EC1056" s="40"/>
      <c r="ED1056" s="40"/>
      <c r="EE1056" s="40"/>
      <c r="EF1056" s="40"/>
      <c r="EG1056" s="40"/>
      <c r="EH1056" s="40"/>
      <c r="EI1056" s="40"/>
      <c r="EJ1056" s="40"/>
      <c r="EK1056" s="40"/>
      <c r="EL1056" s="40"/>
      <c r="EM1056" s="40"/>
      <c r="EN1056" s="40"/>
      <c r="EO1056" s="40"/>
      <c r="EP1056" s="40"/>
      <c r="EQ1056" s="40"/>
      <c r="ER1056" s="40"/>
      <c r="ES1056" s="40"/>
      <c r="ET1056" s="40"/>
      <c r="EU1056" s="40"/>
      <c r="EV1056" s="40"/>
      <c r="EW1056" s="40"/>
      <c r="EX1056" s="40"/>
      <c r="EY1056" s="40"/>
      <c r="EZ1056" s="40"/>
      <c r="FA1056" s="40"/>
      <c r="FB1056" s="40"/>
      <c r="FC1056" s="40"/>
      <c r="FD1056" s="40"/>
      <c r="FE1056" s="40"/>
      <c r="FF1056" s="40"/>
      <c r="FG1056" s="40"/>
      <c r="FH1056" s="40"/>
      <c r="FI1056" s="40"/>
      <c r="FJ1056" s="40"/>
      <c r="FK1056" s="40"/>
      <c r="FL1056" s="40"/>
      <c r="FM1056" s="40"/>
      <c r="FN1056" s="40"/>
      <c r="FO1056" s="40"/>
      <c r="FP1056" s="40"/>
      <c r="FQ1056" s="40"/>
      <c r="FR1056" s="40"/>
      <c r="FS1056" s="40"/>
      <c r="FT1056" s="40"/>
      <c r="FU1056" s="40"/>
      <c r="FV1056" s="40"/>
      <c r="FW1056" s="40"/>
      <c r="FX1056" s="40"/>
      <c r="FY1056" s="40"/>
      <c r="FZ1056" s="40"/>
      <c r="GA1056" s="40"/>
      <c r="GB1056" s="40"/>
      <c r="GC1056" s="40"/>
      <c r="GD1056" s="40"/>
      <c r="GE1056" s="40"/>
      <c r="GF1056" s="40"/>
      <c r="GG1056" s="40"/>
      <c r="GH1056" s="40"/>
      <c r="GI1056" s="40"/>
      <c r="GJ1056" s="40"/>
      <c r="GK1056" s="40"/>
      <c r="GL1056" s="40"/>
      <c r="GM1056" s="40"/>
      <c r="GN1056" s="40"/>
      <c r="GO1056" s="40"/>
      <c r="GP1056" s="40"/>
      <c r="GQ1056" s="40"/>
      <c r="GR1056" s="40"/>
      <c r="GS1056" s="40"/>
    </row>
    <row r="1057" spans="1:201" x14ac:dyDescent="0.2">
      <c r="A1057" s="40"/>
      <c r="B1057" s="40"/>
      <c r="C1057" s="40"/>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c r="CV1057" s="40"/>
      <c r="CW1057" s="40"/>
      <c r="CX1057" s="40"/>
      <c r="CY1057" s="40"/>
      <c r="CZ1057" s="40"/>
      <c r="DA1057" s="40"/>
      <c r="DB1057" s="40"/>
      <c r="DC1057" s="40"/>
      <c r="DD1057" s="40"/>
      <c r="DE1057" s="40"/>
      <c r="DF1057" s="40"/>
      <c r="DG1057" s="40"/>
      <c r="DH1057" s="40"/>
      <c r="DI1057" s="40"/>
      <c r="DJ1057" s="40"/>
      <c r="DK1057" s="40"/>
      <c r="DL1057" s="40"/>
      <c r="DM1057" s="40"/>
      <c r="DN1057" s="40"/>
      <c r="DO1057" s="40"/>
      <c r="DP1057" s="40"/>
      <c r="DQ1057" s="40"/>
      <c r="DR1057" s="40"/>
      <c r="DS1057" s="40"/>
      <c r="DT1057" s="40"/>
      <c r="DU1057" s="40"/>
      <c r="DV1057" s="40"/>
      <c r="DW1057" s="40"/>
      <c r="DX1057" s="40"/>
      <c r="DY1057" s="40"/>
      <c r="DZ1057" s="40"/>
      <c r="EA1057" s="40"/>
      <c r="EB1057" s="40"/>
      <c r="EC1057" s="40"/>
      <c r="ED1057" s="40"/>
      <c r="EE1057" s="40"/>
      <c r="EF1057" s="40"/>
      <c r="EG1057" s="40"/>
      <c r="EH1057" s="40"/>
      <c r="EI1057" s="40"/>
      <c r="EJ1057" s="40"/>
      <c r="EK1057" s="40"/>
      <c r="EL1057" s="40"/>
      <c r="EM1057" s="40"/>
      <c r="EN1057" s="40"/>
      <c r="EO1057" s="40"/>
      <c r="EP1057" s="40"/>
      <c r="EQ1057" s="40"/>
      <c r="ER1057" s="40"/>
      <c r="ES1057" s="40"/>
      <c r="ET1057" s="40"/>
      <c r="EU1057" s="40"/>
      <c r="EV1057" s="40"/>
      <c r="EW1057" s="40"/>
      <c r="EX1057" s="40"/>
      <c r="EY1057" s="40"/>
      <c r="EZ1057" s="40"/>
      <c r="FA1057" s="40"/>
      <c r="FB1057" s="40"/>
      <c r="FC1057" s="40"/>
      <c r="FD1057" s="40"/>
      <c r="FE1057" s="40"/>
      <c r="FF1057" s="40"/>
      <c r="FG1057" s="40"/>
      <c r="FH1057" s="40"/>
      <c r="FI1057" s="40"/>
      <c r="FJ1057" s="40"/>
      <c r="FK1057" s="40"/>
      <c r="FL1057" s="40"/>
      <c r="FM1057" s="40"/>
      <c r="FN1057" s="40"/>
      <c r="FO1057" s="40"/>
      <c r="FP1057" s="40"/>
      <c r="FQ1057" s="40"/>
      <c r="FR1057" s="40"/>
      <c r="FS1057" s="40"/>
      <c r="FT1057" s="40"/>
      <c r="FU1057" s="40"/>
      <c r="FV1057" s="40"/>
      <c r="FW1057" s="40"/>
      <c r="FX1057" s="40"/>
      <c r="FY1057" s="40"/>
      <c r="FZ1057" s="40"/>
      <c r="GA1057" s="40"/>
      <c r="GB1057" s="40"/>
      <c r="GC1057" s="40"/>
      <c r="GD1057" s="40"/>
      <c r="GE1057" s="40"/>
      <c r="GF1057" s="40"/>
      <c r="GG1057" s="40"/>
      <c r="GH1057" s="40"/>
      <c r="GI1057" s="40"/>
      <c r="GJ1057" s="40"/>
      <c r="GK1057" s="40"/>
      <c r="GL1057" s="40"/>
      <c r="GM1057" s="40"/>
      <c r="GN1057" s="40"/>
      <c r="GO1057" s="40"/>
      <c r="GP1057" s="40"/>
      <c r="GQ1057" s="40"/>
      <c r="GR1057" s="40"/>
      <c r="GS1057" s="40"/>
    </row>
    <row r="1058" spans="1:201" x14ac:dyDescent="0.2">
      <c r="A1058" s="40"/>
      <c r="B1058" s="40"/>
      <c r="C1058" s="40"/>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c r="CV1058" s="40"/>
      <c r="CW1058" s="40"/>
      <c r="CX1058" s="40"/>
      <c r="CY1058" s="40"/>
      <c r="CZ1058" s="40"/>
      <c r="DA1058" s="40"/>
      <c r="DB1058" s="40"/>
      <c r="DC1058" s="40"/>
      <c r="DD1058" s="40"/>
      <c r="DE1058" s="40"/>
      <c r="DF1058" s="40"/>
      <c r="DG1058" s="40"/>
      <c r="DH1058" s="40"/>
      <c r="DI1058" s="40"/>
      <c r="DJ1058" s="40"/>
      <c r="DK1058" s="40"/>
      <c r="DL1058" s="40"/>
      <c r="DM1058" s="40"/>
      <c r="DN1058" s="40"/>
      <c r="DO1058" s="40"/>
      <c r="DP1058" s="40"/>
      <c r="DQ1058" s="40"/>
      <c r="DR1058" s="40"/>
      <c r="DS1058" s="40"/>
      <c r="DT1058" s="40"/>
      <c r="DU1058" s="40"/>
      <c r="DV1058" s="40"/>
      <c r="DW1058" s="40"/>
      <c r="DX1058" s="40"/>
      <c r="DY1058" s="40"/>
      <c r="DZ1058" s="40"/>
      <c r="EA1058" s="40"/>
      <c r="EB1058" s="40"/>
      <c r="EC1058" s="40"/>
      <c r="ED1058" s="40"/>
      <c r="EE1058" s="40"/>
      <c r="EF1058" s="40"/>
      <c r="EG1058" s="40"/>
      <c r="EH1058" s="40"/>
      <c r="EI1058" s="40"/>
      <c r="EJ1058" s="40"/>
      <c r="EK1058" s="40"/>
      <c r="EL1058" s="40"/>
      <c r="EM1058" s="40"/>
      <c r="EN1058" s="40"/>
      <c r="EO1058" s="40"/>
      <c r="EP1058" s="40"/>
      <c r="EQ1058" s="40"/>
      <c r="ER1058" s="40"/>
      <c r="ES1058" s="40"/>
      <c r="ET1058" s="40"/>
      <c r="EU1058" s="40"/>
      <c r="EV1058" s="40"/>
      <c r="EW1058" s="40"/>
      <c r="EX1058" s="40"/>
      <c r="EY1058" s="40"/>
      <c r="EZ1058" s="40"/>
      <c r="FA1058" s="40"/>
      <c r="FB1058" s="40"/>
      <c r="FC1058" s="40"/>
      <c r="FD1058" s="40"/>
      <c r="FE1058" s="40"/>
      <c r="FF1058" s="40"/>
      <c r="FG1058" s="40"/>
      <c r="FH1058" s="40"/>
      <c r="FI1058" s="40"/>
      <c r="FJ1058" s="40"/>
      <c r="FK1058" s="40"/>
      <c r="FL1058" s="40"/>
      <c r="FM1058" s="40"/>
      <c r="FN1058" s="40"/>
      <c r="FO1058" s="40"/>
      <c r="FP1058" s="40"/>
      <c r="FQ1058" s="40"/>
      <c r="FR1058" s="40"/>
      <c r="FS1058" s="40"/>
      <c r="FT1058" s="40"/>
      <c r="FU1058" s="40"/>
      <c r="FV1058" s="40"/>
      <c r="FW1058" s="40"/>
      <c r="FX1058" s="40"/>
      <c r="FY1058" s="40"/>
      <c r="FZ1058" s="40"/>
      <c r="GA1058" s="40"/>
      <c r="GB1058" s="40"/>
      <c r="GC1058" s="40"/>
      <c r="GD1058" s="40"/>
      <c r="GE1058" s="40"/>
      <c r="GF1058" s="40"/>
      <c r="GG1058" s="40"/>
      <c r="GH1058" s="40"/>
      <c r="GI1058" s="40"/>
      <c r="GJ1058" s="40"/>
      <c r="GK1058" s="40"/>
      <c r="GL1058" s="40"/>
      <c r="GM1058" s="40"/>
      <c r="GN1058" s="40"/>
      <c r="GO1058" s="40"/>
      <c r="GP1058" s="40"/>
      <c r="GQ1058" s="40"/>
      <c r="GR1058" s="40"/>
      <c r="GS1058" s="40"/>
    </row>
    <row r="1059" spans="1:201" x14ac:dyDescent="0.2">
      <c r="A1059" s="40"/>
      <c r="B1059" s="40"/>
      <c r="C1059" s="40"/>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c r="CV1059" s="40"/>
      <c r="CW1059" s="40"/>
      <c r="CX1059" s="40"/>
      <c r="CY1059" s="40"/>
      <c r="CZ1059" s="40"/>
      <c r="DA1059" s="40"/>
      <c r="DB1059" s="40"/>
      <c r="DC1059" s="40"/>
      <c r="DD1059" s="40"/>
      <c r="DE1059" s="40"/>
      <c r="DF1059" s="40"/>
      <c r="DG1059" s="40"/>
      <c r="DH1059" s="40"/>
      <c r="DI1059" s="40"/>
      <c r="DJ1059" s="40"/>
      <c r="DK1059" s="40"/>
      <c r="DL1059" s="40"/>
      <c r="DM1059" s="40"/>
      <c r="DN1059" s="40"/>
      <c r="DO1059" s="40"/>
      <c r="DP1059" s="40"/>
      <c r="DQ1059" s="40"/>
      <c r="DR1059" s="40"/>
      <c r="DS1059" s="40"/>
      <c r="DT1059" s="40"/>
      <c r="DU1059" s="40"/>
      <c r="DV1059" s="40"/>
      <c r="DW1059" s="40"/>
      <c r="DX1059" s="40"/>
      <c r="DY1059" s="40"/>
      <c r="DZ1059" s="40"/>
      <c r="EA1059" s="40"/>
      <c r="EB1059" s="40"/>
      <c r="EC1059" s="40"/>
      <c r="ED1059" s="40"/>
      <c r="EE1059" s="40"/>
      <c r="EF1059" s="40"/>
      <c r="EG1059" s="40"/>
      <c r="EH1059" s="40"/>
      <c r="EI1059" s="40"/>
      <c r="EJ1059" s="40"/>
      <c r="EK1059" s="40"/>
      <c r="EL1059" s="40"/>
      <c r="EM1059" s="40"/>
      <c r="EN1059" s="40"/>
      <c r="EO1059" s="40"/>
      <c r="EP1059" s="40"/>
      <c r="EQ1059" s="40"/>
      <c r="ER1059" s="40"/>
      <c r="ES1059" s="40"/>
      <c r="ET1059" s="40"/>
      <c r="EU1059" s="40"/>
      <c r="EV1059" s="40"/>
      <c r="EW1059" s="40"/>
      <c r="EX1059" s="40"/>
      <c r="EY1059" s="40"/>
      <c r="EZ1059" s="40"/>
      <c r="FA1059" s="40"/>
      <c r="FB1059" s="40"/>
      <c r="FC1059" s="40"/>
      <c r="FD1059" s="40"/>
      <c r="FE1059" s="40"/>
      <c r="FF1059" s="40"/>
      <c r="FG1059" s="40"/>
      <c r="FH1059" s="40"/>
      <c r="FI1059" s="40"/>
      <c r="FJ1059" s="40"/>
      <c r="FK1059" s="40"/>
      <c r="FL1059" s="40"/>
      <c r="FM1059" s="40"/>
      <c r="FN1059" s="40"/>
      <c r="FO1059" s="40"/>
      <c r="FP1059" s="40"/>
      <c r="FQ1059" s="40"/>
      <c r="FR1059" s="40"/>
      <c r="FS1059" s="40"/>
      <c r="FT1059" s="40"/>
      <c r="FU1059" s="40"/>
      <c r="FV1059" s="40"/>
      <c r="FW1059" s="40"/>
      <c r="FX1059" s="40"/>
      <c r="FY1059" s="40"/>
      <c r="FZ1059" s="40"/>
      <c r="GA1059" s="40"/>
      <c r="GB1059" s="40"/>
      <c r="GC1059" s="40"/>
      <c r="GD1059" s="40"/>
      <c r="GE1059" s="40"/>
      <c r="GF1059" s="40"/>
      <c r="GG1059" s="40"/>
      <c r="GH1059" s="40"/>
      <c r="GI1059" s="40"/>
      <c r="GJ1059" s="40"/>
      <c r="GK1059" s="40"/>
      <c r="GL1059" s="40"/>
      <c r="GM1059" s="40"/>
      <c r="GN1059" s="40"/>
      <c r="GO1059" s="40"/>
      <c r="GP1059" s="40"/>
      <c r="GQ1059" s="40"/>
      <c r="GR1059" s="40"/>
      <c r="GS1059" s="40"/>
    </row>
    <row r="1060" spans="1:201" x14ac:dyDescent="0.2">
      <c r="A1060" s="40"/>
      <c r="B1060" s="40"/>
      <c r="C1060" s="40"/>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c r="CV1060" s="40"/>
      <c r="CW1060" s="40"/>
      <c r="CX1060" s="40"/>
      <c r="CY1060" s="40"/>
      <c r="CZ1060" s="40"/>
      <c r="DA1060" s="40"/>
      <c r="DB1060" s="40"/>
      <c r="DC1060" s="40"/>
      <c r="DD1060" s="40"/>
      <c r="DE1060" s="40"/>
      <c r="DF1060" s="40"/>
      <c r="DG1060" s="40"/>
      <c r="DH1060" s="40"/>
      <c r="DI1060" s="40"/>
      <c r="DJ1060" s="40"/>
      <c r="DK1060" s="40"/>
      <c r="DL1060" s="40"/>
      <c r="DM1060" s="40"/>
      <c r="DN1060" s="40"/>
      <c r="DO1060" s="40"/>
      <c r="DP1060" s="40"/>
      <c r="DQ1060" s="40"/>
      <c r="DR1060" s="40"/>
      <c r="DS1060" s="40"/>
      <c r="DT1060" s="40"/>
      <c r="DU1060" s="40"/>
      <c r="DV1060" s="40"/>
      <c r="DW1060" s="40"/>
      <c r="DX1060" s="40"/>
      <c r="DY1060" s="40"/>
      <c r="DZ1060" s="40"/>
      <c r="EA1060" s="40"/>
      <c r="EB1060" s="40"/>
      <c r="EC1060" s="40"/>
      <c r="ED1060" s="40"/>
      <c r="EE1060" s="40"/>
      <c r="EF1060" s="40"/>
      <c r="EG1060" s="40"/>
      <c r="EH1060" s="40"/>
      <c r="EI1060" s="40"/>
      <c r="EJ1060" s="40"/>
      <c r="EK1060" s="40"/>
      <c r="EL1060" s="40"/>
      <c r="EM1060" s="40"/>
      <c r="EN1060" s="40"/>
      <c r="EO1060" s="40"/>
      <c r="EP1060" s="40"/>
      <c r="EQ1060" s="40"/>
      <c r="ER1060" s="40"/>
      <c r="ES1060" s="40"/>
      <c r="ET1060" s="40"/>
      <c r="EU1060" s="40"/>
      <c r="EV1060" s="40"/>
      <c r="EW1060" s="40"/>
      <c r="EX1060" s="40"/>
      <c r="EY1060" s="40"/>
      <c r="EZ1060" s="40"/>
      <c r="FA1060" s="40"/>
      <c r="FB1060" s="40"/>
      <c r="FC1060" s="40"/>
      <c r="FD1060" s="40"/>
      <c r="FE1060" s="40"/>
      <c r="FF1060" s="40"/>
      <c r="FG1060" s="40"/>
      <c r="FH1060" s="40"/>
      <c r="FI1060" s="40"/>
      <c r="FJ1060" s="40"/>
      <c r="FK1060" s="40"/>
      <c r="FL1060" s="40"/>
      <c r="FM1060" s="40"/>
      <c r="FN1060" s="40"/>
      <c r="FO1060" s="40"/>
      <c r="FP1060" s="40"/>
      <c r="FQ1060" s="40"/>
      <c r="FR1060" s="40"/>
      <c r="FS1060" s="40"/>
      <c r="FT1060" s="40"/>
      <c r="FU1060" s="40"/>
      <c r="FV1060" s="40"/>
      <c r="FW1060" s="40"/>
      <c r="FX1060" s="40"/>
      <c r="FY1060" s="40"/>
      <c r="FZ1060" s="40"/>
      <c r="GA1060" s="40"/>
      <c r="GB1060" s="40"/>
      <c r="GC1060" s="40"/>
      <c r="GD1060" s="40"/>
      <c r="GE1060" s="40"/>
      <c r="GF1060" s="40"/>
      <c r="GG1060" s="40"/>
      <c r="GH1060" s="40"/>
      <c r="GI1060" s="40"/>
      <c r="GJ1060" s="40"/>
      <c r="GK1060" s="40"/>
      <c r="GL1060" s="40"/>
      <c r="GM1060" s="40"/>
      <c r="GN1060" s="40"/>
      <c r="GO1060" s="40"/>
      <c r="GP1060" s="40"/>
      <c r="GQ1060" s="40"/>
      <c r="GR1060" s="40"/>
      <c r="GS1060" s="40"/>
    </row>
    <row r="1061" spans="1:201" x14ac:dyDescent="0.2">
      <c r="A1061" s="40"/>
      <c r="B1061" s="40"/>
      <c r="C1061" s="40"/>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c r="CV1061" s="40"/>
      <c r="CW1061" s="40"/>
      <c r="CX1061" s="40"/>
      <c r="CY1061" s="40"/>
      <c r="CZ1061" s="40"/>
      <c r="DA1061" s="40"/>
      <c r="DB1061" s="40"/>
      <c r="DC1061" s="40"/>
      <c r="DD1061" s="40"/>
      <c r="DE1061" s="40"/>
      <c r="DF1061" s="40"/>
      <c r="DG1061" s="40"/>
      <c r="DH1061" s="40"/>
      <c r="DI1061" s="40"/>
      <c r="DJ1061" s="40"/>
      <c r="DK1061" s="40"/>
      <c r="DL1061" s="40"/>
      <c r="DM1061" s="40"/>
      <c r="DN1061" s="40"/>
      <c r="DO1061" s="40"/>
      <c r="DP1061" s="40"/>
      <c r="DQ1061" s="40"/>
      <c r="DR1061" s="40"/>
      <c r="DS1061" s="40"/>
      <c r="DT1061" s="40"/>
      <c r="DU1061" s="40"/>
      <c r="DV1061" s="40"/>
      <c r="DW1061" s="40"/>
      <c r="DX1061" s="40"/>
      <c r="DY1061" s="40"/>
      <c r="DZ1061" s="40"/>
      <c r="EA1061" s="40"/>
      <c r="EB1061" s="40"/>
      <c r="EC1061" s="40"/>
      <c r="ED1061" s="40"/>
      <c r="EE1061" s="40"/>
      <c r="EF1061" s="40"/>
      <c r="EG1061" s="40"/>
      <c r="EH1061" s="40"/>
      <c r="EI1061" s="40"/>
      <c r="EJ1061" s="40"/>
      <c r="EK1061" s="40"/>
      <c r="EL1061" s="40"/>
      <c r="EM1061" s="40"/>
      <c r="EN1061" s="40"/>
      <c r="EO1061" s="40"/>
      <c r="EP1061" s="40"/>
      <c r="EQ1061" s="40"/>
      <c r="ER1061" s="40"/>
      <c r="ES1061" s="40"/>
      <c r="ET1061" s="40"/>
      <c r="EU1061" s="40"/>
      <c r="EV1061" s="40"/>
      <c r="EW1061" s="40"/>
      <c r="EX1061" s="40"/>
      <c r="EY1061" s="40"/>
      <c r="EZ1061" s="40"/>
      <c r="FA1061" s="40"/>
      <c r="FB1061" s="40"/>
      <c r="FC1061" s="40"/>
      <c r="FD1061" s="40"/>
      <c r="FE1061" s="40"/>
      <c r="FF1061" s="40"/>
      <c r="FG1061" s="40"/>
      <c r="FH1061" s="40"/>
      <c r="FI1061" s="40"/>
      <c r="FJ1061" s="40"/>
      <c r="FK1061" s="40"/>
      <c r="FL1061" s="40"/>
      <c r="FM1061" s="40"/>
      <c r="FN1061" s="40"/>
      <c r="FO1061" s="40"/>
      <c r="FP1061" s="40"/>
      <c r="FQ1061" s="40"/>
      <c r="FR1061" s="40"/>
      <c r="FS1061" s="40"/>
      <c r="FT1061" s="40"/>
      <c r="FU1061" s="40"/>
      <c r="FV1061" s="40"/>
      <c r="FW1061" s="40"/>
      <c r="FX1061" s="40"/>
      <c r="FY1061" s="40"/>
      <c r="FZ1061" s="40"/>
      <c r="GA1061" s="40"/>
      <c r="GB1061" s="40"/>
      <c r="GC1061" s="40"/>
      <c r="GD1061" s="40"/>
      <c r="GE1061" s="40"/>
      <c r="GF1061" s="40"/>
      <c r="GG1061" s="40"/>
      <c r="GH1061" s="40"/>
      <c r="GI1061" s="40"/>
      <c r="GJ1061" s="40"/>
      <c r="GK1061" s="40"/>
      <c r="GL1061" s="40"/>
      <c r="GM1061" s="40"/>
      <c r="GN1061" s="40"/>
      <c r="GO1061" s="40"/>
      <c r="GP1061" s="40"/>
      <c r="GQ1061" s="40"/>
      <c r="GR1061" s="40"/>
      <c r="GS1061" s="40"/>
    </row>
    <row r="1062" spans="1:201" x14ac:dyDescent="0.2">
      <c r="A1062" s="40"/>
      <c r="B1062" s="40"/>
      <c r="C1062" s="40"/>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c r="CV1062" s="40"/>
      <c r="CW1062" s="40"/>
      <c r="CX1062" s="40"/>
      <c r="CY1062" s="40"/>
      <c r="CZ1062" s="40"/>
      <c r="DA1062" s="40"/>
      <c r="DB1062" s="40"/>
      <c r="DC1062" s="40"/>
      <c r="DD1062" s="40"/>
      <c r="DE1062" s="40"/>
      <c r="DF1062" s="40"/>
      <c r="DG1062" s="40"/>
      <c r="DH1062" s="40"/>
      <c r="DI1062" s="40"/>
      <c r="DJ1062" s="40"/>
      <c r="DK1062" s="40"/>
      <c r="DL1062" s="40"/>
      <c r="DM1062" s="40"/>
      <c r="DN1062" s="40"/>
      <c r="DO1062" s="40"/>
      <c r="DP1062" s="40"/>
      <c r="DQ1062" s="40"/>
      <c r="DR1062" s="40"/>
      <c r="DS1062" s="40"/>
      <c r="DT1062" s="40"/>
      <c r="DU1062" s="40"/>
      <c r="DV1062" s="40"/>
      <c r="DW1062" s="40"/>
      <c r="DX1062" s="40"/>
      <c r="DY1062" s="40"/>
      <c r="DZ1062" s="40"/>
      <c r="EA1062" s="40"/>
      <c r="EB1062" s="40"/>
      <c r="EC1062" s="40"/>
      <c r="ED1062" s="40"/>
      <c r="EE1062" s="40"/>
      <c r="EF1062" s="40"/>
      <c r="EG1062" s="40"/>
      <c r="EH1062" s="40"/>
      <c r="EI1062" s="40"/>
      <c r="EJ1062" s="40"/>
      <c r="EK1062" s="40"/>
      <c r="EL1062" s="40"/>
      <c r="EM1062" s="40"/>
      <c r="EN1062" s="40"/>
      <c r="EO1062" s="40"/>
      <c r="EP1062" s="40"/>
      <c r="EQ1062" s="40"/>
      <c r="ER1062" s="40"/>
      <c r="ES1062" s="40"/>
      <c r="ET1062" s="40"/>
      <c r="EU1062" s="40"/>
      <c r="EV1062" s="40"/>
      <c r="EW1062" s="40"/>
      <c r="EX1062" s="40"/>
      <c r="EY1062" s="40"/>
      <c r="EZ1062" s="40"/>
      <c r="FA1062" s="40"/>
      <c r="FB1062" s="40"/>
      <c r="FC1062" s="40"/>
      <c r="FD1062" s="40"/>
      <c r="FE1062" s="40"/>
      <c r="FF1062" s="40"/>
      <c r="FG1062" s="40"/>
      <c r="FH1062" s="40"/>
      <c r="FI1062" s="40"/>
      <c r="FJ1062" s="40"/>
      <c r="FK1062" s="40"/>
      <c r="FL1062" s="40"/>
      <c r="FM1062" s="40"/>
      <c r="FN1062" s="40"/>
      <c r="FO1062" s="40"/>
      <c r="FP1062" s="40"/>
      <c r="FQ1062" s="40"/>
      <c r="FR1062" s="40"/>
      <c r="FS1062" s="40"/>
      <c r="FT1062" s="40"/>
      <c r="FU1062" s="40"/>
      <c r="FV1062" s="40"/>
      <c r="FW1062" s="40"/>
      <c r="FX1062" s="40"/>
      <c r="FY1062" s="40"/>
      <c r="FZ1062" s="40"/>
      <c r="GA1062" s="40"/>
      <c r="GB1062" s="40"/>
      <c r="GC1062" s="40"/>
      <c r="GD1062" s="40"/>
      <c r="GE1062" s="40"/>
      <c r="GF1062" s="40"/>
      <c r="GG1062" s="40"/>
      <c r="GH1062" s="40"/>
      <c r="GI1062" s="40"/>
      <c r="GJ1062" s="40"/>
      <c r="GK1062" s="40"/>
      <c r="GL1062" s="40"/>
      <c r="GM1062" s="40"/>
      <c r="GN1062" s="40"/>
      <c r="GO1062" s="40"/>
      <c r="GP1062" s="40"/>
      <c r="GQ1062" s="40"/>
      <c r="GR1062" s="40"/>
      <c r="GS1062" s="40"/>
    </row>
    <row r="1063" spans="1:201" x14ac:dyDescent="0.2">
      <c r="A1063" s="40"/>
      <c r="B1063" s="40"/>
      <c r="C1063" s="40"/>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c r="FH1063" s="40"/>
      <c r="FI1063" s="40"/>
      <c r="FJ1063" s="40"/>
      <c r="FK1063" s="40"/>
      <c r="FL1063" s="40"/>
      <c r="FM1063" s="40"/>
      <c r="FN1063" s="40"/>
      <c r="FO1063" s="40"/>
      <c r="FP1063" s="40"/>
      <c r="FQ1063" s="40"/>
      <c r="FR1063" s="40"/>
      <c r="FS1063" s="40"/>
      <c r="FT1063" s="40"/>
      <c r="FU1063" s="40"/>
      <c r="FV1063" s="40"/>
      <c r="FW1063" s="40"/>
      <c r="FX1063" s="40"/>
      <c r="FY1063" s="40"/>
      <c r="FZ1063" s="40"/>
      <c r="GA1063" s="40"/>
      <c r="GB1063" s="40"/>
      <c r="GC1063" s="40"/>
      <c r="GD1063" s="40"/>
      <c r="GE1063" s="40"/>
      <c r="GF1063" s="40"/>
      <c r="GG1063" s="40"/>
      <c r="GH1063" s="40"/>
      <c r="GI1063" s="40"/>
      <c r="GJ1063" s="40"/>
      <c r="GK1063" s="40"/>
      <c r="GL1063" s="40"/>
      <c r="GM1063" s="40"/>
      <c r="GN1063" s="40"/>
      <c r="GO1063" s="40"/>
      <c r="GP1063" s="40"/>
      <c r="GQ1063" s="40"/>
      <c r="GR1063" s="40"/>
      <c r="GS1063" s="40"/>
    </row>
    <row r="1064" spans="1:201" x14ac:dyDescent="0.2">
      <c r="A1064" s="40"/>
      <c r="B1064" s="40"/>
      <c r="C1064" s="40"/>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c r="CV1064" s="40"/>
      <c r="CW1064" s="40"/>
      <c r="CX1064" s="40"/>
      <c r="CY1064" s="40"/>
      <c r="CZ1064" s="40"/>
      <c r="DA1064" s="40"/>
      <c r="DB1064" s="40"/>
      <c r="DC1064" s="40"/>
      <c r="DD1064" s="40"/>
      <c r="DE1064" s="40"/>
      <c r="DF1064" s="40"/>
      <c r="DG1064" s="40"/>
      <c r="DH1064" s="40"/>
      <c r="DI1064" s="40"/>
      <c r="DJ1064" s="40"/>
      <c r="DK1064" s="40"/>
      <c r="DL1064" s="40"/>
      <c r="DM1064" s="40"/>
      <c r="DN1064" s="40"/>
      <c r="DO1064" s="40"/>
      <c r="DP1064" s="40"/>
      <c r="DQ1064" s="40"/>
      <c r="DR1064" s="40"/>
      <c r="DS1064" s="40"/>
      <c r="DT1064" s="40"/>
      <c r="DU1064" s="40"/>
      <c r="DV1064" s="40"/>
      <c r="DW1064" s="40"/>
      <c r="DX1064" s="40"/>
      <c r="DY1064" s="40"/>
      <c r="DZ1064" s="40"/>
      <c r="EA1064" s="40"/>
      <c r="EB1064" s="40"/>
      <c r="EC1064" s="40"/>
      <c r="ED1064" s="40"/>
      <c r="EE1064" s="40"/>
      <c r="EF1064" s="40"/>
      <c r="EG1064" s="40"/>
      <c r="EH1064" s="40"/>
      <c r="EI1064" s="40"/>
      <c r="EJ1064" s="40"/>
      <c r="EK1064" s="40"/>
      <c r="EL1064" s="40"/>
      <c r="EM1064" s="40"/>
      <c r="EN1064" s="40"/>
      <c r="EO1064" s="40"/>
      <c r="EP1064" s="40"/>
      <c r="EQ1064" s="40"/>
      <c r="ER1064" s="40"/>
      <c r="ES1064" s="40"/>
      <c r="ET1064" s="40"/>
      <c r="EU1064" s="40"/>
      <c r="EV1064" s="40"/>
      <c r="EW1064" s="40"/>
      <c r="EX1064" s="40"/>
      <c r="EY1064" s="40"/>
      <c r="EZ1064" s="40"/>
      <c r="FA1064" s="40"/>
      <c r="FB1064" s="40"/>
      <c r="FC1064" s="40"/>
      <c r="FD1064" s="40"/>
      <c r="FE1064" s="40"/>
      <c r="FF1064" s="40"/>
      <c r="FG1064" s="40"/>
      <c r="FH1064" s="40"/>
      <c r="FI1064" s="40"/>
      <c r="FJ1064" s="40"/>
      <c r="FK1064" s="40"/>
      <c r="FL1064" s="40"/>
      <c r="FM1064" s="40"/>
      <c r="FN1064" s="40"/>
      <c r="FO1064" s="40"/>
      <c r="FP1064" s="40"/>
      <c r="FQ1064" s="40"/>
      <c r="FR1064" s="40"/>
      <c r="FS1064" s="40"/>
      <c r="FT1064" s="40"/>
      <c r="FU1064" s="40"/>
      <c r="FV1064" s="40"/>
      <c r="FW1064" s="40"/>
      <c r="FX1064" s="40"/>
      <c r="FY1064" s="40"/>
      <c r="FZ1064" s="40"/>
      <c r="GA1064" s="40"/>
      <c r="GB1064" s="40"/>
      <c r="GC1064" s="40"/>
      <c r="GD1064" s="40"/>
      <c r="GE1064" s="40"/>
      <c r="GF1064" s="40"/>
      <c r="GG1064" s="40"/>
      <c r="GH1064" s="40"/>
      <c r="GI1064" s="40"/>
      <c r="GJ1064" s="40"/>
      <c r="GK1064" s="40"/>
      <c r="GL1064" s="40"/>
      <c r="GM1064" s="40"/>
      <c r="GN1064" s="40"/>
      <c r="GO1064" s="40"/>
      <c r="GP1064" s="40"/>
      <c r="GQ1064" s="40"/>
      <c r="GR1064" s="40"/>
      <c r="GS1064" s="40"/>
    </row>
    <row r="1065" spans="1:201" x14ac:dyDescent="0.2">
      <c r="A1065" s="40"/>
      <c r="B1065" s="40"/>
      <c r="C1065" s="40"/>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c r="CV1065" s="40"/>
      <c r="CW1065" s="40"/>
      <c r="CX1065" s="40"/>
      <c r="CY1065" s="40"/>
      <c r="CZ1065" s="40"/>
      <c r="DA1065" s="40"/>
      <c r="DB1065" s="40"/>
      <c r="DC1065" s="40"/>
      <c r="DD1065" s="40"/>
      <c r="DE1065" s="40"/>
      <c r="DF1065" s="40"/>
      <c r="DG1065" s="40"/>
      <c r="DH1065" s="40"/>
      <c r="DI1065" s="40"/>
      <c r="DJ1065" s="40"/>
      <c r="DK1065" s="40"/>
      <c r="DL1065" s="40"/>
      <c r="DM1065" s="40"/>
      <c r="DN1065" s="40"/>
      <c r="DO1065" s="40"/>
      <c r="DP1065" s="40"/>
      <c r="DQ1065" s="40"/>
      <c r="DR1065" s="40"/>
      <c r="DS1065" s="40"/>
      <c r="DT1065" s="40"/>
      <c r="DU1065" s="40"/>
      <c r="DV1065" s="40"/>
      <c r="DW1065" s="40"/>
      <c r="DX1065" s="40"/>
      <c r="DY1065" s="40"/>
      <c r="DZ1065" s="40"/>
      <c r="EA1065" s="40"/>
      <c r="EB1065" s="40"/>
      <c r="EC1065" s="40"/>
      <c r="ED1065" s="40"/>
      <c r="EE1065" s="40"/>
      <c r="EF1065" s="40"/>
      <c r="EG1065" s="40"/>
      <c r="EH1065" s="40"/>
      <c r="EI1065" s="40"/>
      <c r="EJ1065" s="40"/>
      <c r="EK1065" s="40"/>
      <c r="EL1065" s="40"/>
      <c r="EM1065" s="40"/>
      <c r="EN1065" s="40"/>
      <c r="EO1065" s="40"/>
      <c r="EP1065" s="40"/>
      <c r="EQ1065" s="40"/>
      <c r="ER1065" s="40"/>
      <c r="ES1065" s="40"/>
      <c r="ET1065" s="40"/>
      <c r="EU1065" s="40"/>
      <c r="EV1065" s="40"/>
      <c r="EW1065" s="40"/>
      <c r="EX1065" s="40"/>
      <c r="EY1065" s="40"/>
      <c r="EZ1065" s="40"/>
      <c r="FA1065" s="40"/>
      <c r="FB1065" s="40"/>
      <c r="FC1065" s="40"/>
      <c r="FD1065" s="40"/>
      <c r="FE1065" s="40"/>
      <c r="FF1065" s="40"/>
      <c r="FG1065" s="40"/>
      <c r="FH1065" s="40"/>
      <c r="FI1065" s="40"/>
      <c r="FJ1065" s="40"/>
      <c r="FK1065" s="40"/>
      <c r="FL1065" s="40"/>
      <c r="FM1065" s="40"/>
      <c r="FN1065" s="40"/>
      <c r="FO1065" s="40"/>
      <c r="FP1065" s="40"/>
      <c r="FQ1065" s="40"/>
      <c r="FR1065" s="40"/>
      <c r="FS1065" s="40"/>
      <c r="FT1065" s="40"/>
      <c r="FU1065" s="40"/>
      <c r="FV1065" s="40"/>
      <c r="FW1065" s="40"/>
      <c r="FX1065" s="40"/>
      <c r="FY1065" s="40"/>
      <c r="FZ1065" s="40"/>
      <c r="GA1065" s="40"/>
      <c r="GB1065" s="40"/>
      <c r="GC1065" s="40"/>
      <c r="GD1065" s="40"/>
      <c r="GE1065" s="40"/>
      <c r="GF1065" s="40"/>
      <c r="GG1065" s="40"/>
      <c r="GH1065" s="40"/>
      <c r="GI1065" s="40"/>
      <c r="GJ1065" s="40"/>
      <c r="GK1065" s="40"/>
      <c r="GL1065" s="40"/>
      <c r="GM1065" s="40"/>
      <c r="GN1065" s="40"/>
      <c r="GO1065" s="40"/>
      <c r="GP1065" s="40"/>
      <c r="GQ1065" s="40"/>
      <c r="GR1065" s="40"/>
      <c r="GS1065" s="40"/>
    </row>
    <row r="1066" spans="1:201" x14ac:dyDescent="0.2">
      <c r="A1066" s="40"/>
      <c r="B1066" s="40"/>
      <c r="C1066" s="40"/>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c r="CV1066" s="40"/>
      <c r="CW1066" s="40"/>
      <c r="CX1066" s="40"/>
      <c r="CY1066" s="40"/>
      <c r="CZ1066" s="40"/>
      <c r="DA1066" s="40"/>
      <c r="DB1066" s="40"/>
      <c r="DC1066" s="40"/>
      <c r="DD1066" s="40"/>
      <c r="DE1066" s="40"/>
      <c r="DF1066" s="40"/>
      <c r="DG1066" s="40"/>
      <c r="DH1066" s="40"/>
      <c r="DI1066" s="40"/>
      <c r="DJ1066" s="40"/>
      <c r="DK1066" s="40"/>
      <c r="DL1066" s="40"/>
      <c r="DM1066" s="40"/>
      <c r="DN1066" s="40"/>
      <c r="DO1066" s="40"/>
      <c r="DP1066" s="40"/>
      <c r="DQ1066" s="40"/>
      <c r="DR1066" s="40"/>
      <c r="DS1066" s="40"/>
      <c r="DT1066" s="40"/>
      <c r="DU1066" s="40"/>
      <c r="DV1066" s="40"/>
      <c r="DW1066" s="40"/>
      <c r="DX1066" s="40"/>
      <c r="DY1066" s="40"/>
      <c r="DZ1066" s="40"/>
      <c r="EA1066" s="40"/>
      <c r="EB1066" s="40"/>
      <c r="EC1066" s="40"/>
      <c r="ED1066" s="40"/>
      <c r="EE1066" s="40"/>
      <c r="EF1066" s="40"/>
      <c r="EG1066" s="40"/>
      <c r="EH1066" s="40"/>
      <c r="EI1066" s="40"/>
      <c r="EJ1066" s="40"/>
      <c r="EK1066" s="40"/>
      <c r="EL1066" s="40"/>
      <c r="EM1066" s="40"/>
      <c r="EN1066" s="40"/>
      <c r="EO1066" s="40"/>
      <c r="EP1066" s="40"/>
      <c r="EQ1066" s="40"/>
      <c r="ER1066" s="40"/>
      <c r="ES1066" s="40"/>
      <c r="ET1066" s="40"/>
      <c r="EU1066" s="40"/>
      <c r="EV1066" s="40"/>
      <c r="EW1066" s="40"/>
      <c r="EX1066" s="40"/>
      <c r="EY1066" s="40"/>
      <c r="EZ1066" s="40"/>
      <c r="FA1066" s="40"/>
      <c r="FB1066" s="40"/>
      <c r="FC1066" s="40"/>
      <c r="FD1066" s="40"/>
      <c r="FE1066" s="40"/>
      <c r="FF1066" s="40"/>
      <c r="FG1066" s="40"/>
      <c r="FH1066" s="40"/>
      <c r="FI1066" s="40"/>
      <c r="FJ1066" s="40"/>
      <c r="FK1066" s="40"/>
      <c r="FL1066" s="40"/>
      <c r="FM1066" s="40"/>
      <c r="FN1066" s="40"/>
      <c r="FO1066" s="40"/>
      <c r="FP1066" s="40"/>
      <c r="FQ1066" s="40"/>
      <c r="FR1066" s="40"/>
      <c r="FS1066" s="40"/>
      <c r="FT1066" s="40"/>
      <c r="FU1066" s="40"/>
      <c r="FV1066" s="40"/>
      <c r="FW1066" s="40"/>
      <c r="FX1066" s="40"/>
      <c r="FY1066" s="40"/>
      <c r="FZ1066" s="40"/>
      <c r="GA1066" s="40"/>
      <c r="GB1066" s="40"/>
      <c r="GC1066" s="40"/>
      <c r="GD1066" s="40"/>
      <c r="GE1066" s="40"/>
      <c r="GF1066" s="40"/>
      <c r="GG1066" s="40"/>
      <c r="GH1066" s="40"/>
      <c r="GI1066" s="40"/>
      <c r="GJ1066" s="40"/>
      <c r="GK1066" s="40"/>
      <c r="GL1066" s="40"/>
      <c r="GM1066" s="40"/>
      <c r="GN1066" s="40"/>
      <c r="GO1066" s="40"/>
      <c r="GP1066" s="40"/>
      <c r="GQ1066" s="40"/>
      <c r="GR1066" s="40"/>
      <c r="GS1066" s="40"/>
    </row>
    <row r="1067" spans="1:201" x14ac:dyDescent="0.2">
      <c r="A1067" s="40"/>
      <c r="B1067" s="40"/>
      <c r="C1067" s="40"/>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c r="FM1067" s="40"/>
      <c r="FN1067" s="40"/>
      <c r="FO1067" s="40"/>
      <c r="FP1067" s="40"/>
      <c r="FQ1067" s="40"/>
      <c r="FR1067" s="40"/>
      <c r="FS1067" s="40"/>
      <c r="FT1067" s="40"/>
      <c r="FU1067" s="40"/>
      <c r="FV1067" s="40"/>
      <c r="FW1067" s="40"/>
      <c r="FX1067" s="40"/>
      <c r="FY1067" s="40"/>
      <c r="FZ1067" s="40"/>
      <c r="GA1067" s="40"/>
      <c r="GB1067" s="40"/>
      <c r="GC1067" s="40"/>
      <c r="GD1067" s="40"/>
      <c r="GE1067" s="40"/>
      <c r="GF1067" s="40"/>
      <c r="GG1067" s="40"/>
      <c r="GH1067" s="40"/>
      <c r="GI1067" s="40"/>
      <c r="GJ1067" s="40"/>
      <c r="GK1067" s="40"/>
      <c r="GL1067" s="40"/>
      <c r="GM1067" s="40"/>
      <c r="GN1067" s="40"/>
      <c r="GO1067" s="40"/>
      <c r="GP1067" s="40"/>
      <c r="GQ1067" s="40"/>
      <c r="GR1067" s="40"/>
      <c r="GS1067" s="40"/>
    </row>
    <row r="1068" spans="1:201" x14ac:dyDescent="0.2">
      <c r="A1068" s="40"/>
      <c r="B1068" s="40"/>
      <c r="C1068" s="40"/>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c r="CV1068" s="40"/>
      <c r="CW1068" s="40"/>
      <c r="CX1068" s="40"/>
      <c r="CY1068" s="40"/>
      <c r="CZ1068" s="40"/>
      <c r="DA1068" s="40"/>
      <c r="DB1068" s="40"/>
      <c r="DC1068" s="40"/>
      <c r="DD1068" s="40"/>
      <c r="DE1068" s="40"/>
      <c r="DF1068" s="40"/>
      <c r="DG1068" s="40"/>
      <c r="DH1068" s="40"/>
      <c r="DI1068" s="40"/>
      <c r="DJ1068" s="40"/>
      <c r="DK1068" s="40"/>
      <c r="DL1068" s="40"/>
      <c r="DM1068" s="40"/>
      <c r="DN1068" s="40"/>
      <c r="DO1068" s="40"/>
      <c r="DP1068" s="40"/>
      <c r="DQ1068" s="40"/>
      <c r="DR1068" s="40"/>
      <c r="DS1068" s="40"/>
      <c r="DT1068" s="40"/>
      <c r="DU1068" s="40"/>
      <c r="DV1068" s="40"/>
      <c r="DW1068" s="40"/>
      <c r="DX1068" s="40"/>
      <c r="DY1068" s="40"/>
      <c r="DZ1068" s="40"/>
      <c r="EA1068" s="40"/>
      <c r="EB1068" s="40"/>
      <c r="EC1068" s="40"/>
      <c r="ED1068" s="40"/>
      <c r="EE1068" s="40"/>
      <c r="EF1068" s="40"/>
      <c r="EG1068" s="40"/>
      <c r="EH1068" s="40"/>
      <c r="EI1068" s="40"/>
      <c r="EJ1068" s="40"/>
      <c r="EK1068" s="40"/>
      <c r="EL1068" s="40"/>
      <c r="EM1068" s="40"/>
      <c r="EN1068" s="40"/>
      <c r="EO1068" s="40"/>
      <c r="EP1068" s="40"/>
      <c r="EQ1068" s="40"/>
      <c r="ER1068" s="40"/>
      <c r="ES1068" s="40"/>
      <c r="ET1068" s="40"/>
      <c r="EU1068" s="40"/>
      <c r="EV1068" s="40"/>
      <c r="EW1068" s="40"/>
      <c r="EX1068" s="40"/>
      <c r="EY1068" s="40"/>
      <c r="EZ1068" s="40"/>
      <c r="FA1068" s="40"/>
      <c r="FB1068" s="40"/>
      <c r="FC1068" s="40"/>
      <c r="FD1068" s="40"/>
      <c r="FE1068" s="40"/>
      <c r="FF1068" s="40"/>
      <c r="FG1068" s="40"/>
      <c r="FH1068" s="40"/>
      <c r="FI1068" s="40"/>
      <c r="FJ1068" s="40"/>
      <c r="FK1068" s="40"/>
      <c r="FL1068" s="40"/>
      <c r="FM1068" s="40"/>
      <c r="FN1068" s="40"/>
      <c r="FO1068" s="40"/>
      <c r="FP1068" s="40"/>
      <c r="FQ1068" s="40"/>
      <c r="FR1068" s="40"/>
      <c r="FS1068" s="40"/>
      <c r="FT1068" s="40"/>
      <c r="FU1068" s="40"/>
      <c r="FV1068" s="40"/>
      <c r="FW1068" s="40"/>
      <c r="FX1068" s="40"/>
      <c r="FY1068" s="40"/>
      <c r="FZ1068" s="40"/>
      <c r="GA1068" s="40"/>
      <c r="GB1068" s="40"/>
      <c r="GC1068" s="40"/>
      <c r="GD1068" s="40"/>
      <c r="GE1068" s="40"/>
      <c r="GF1068" s="40"/>
      <c r="GG1068" s="40"/>
      <c r="GH1068" s="40"/>
      <c r="GI1068" s="40"/>
      <c r="GJ1068" s="40"/>
      <c r="GK1068" s="40"/>
      <c r="GL1068" s="40"/>
      <c r="GM1068" s="40"/>
      <c r="GN1068" s="40"/>
      <c r="GO1068" s="40"/>
      <c r="GP1068" s="40"/>
      <c r="GQ1068" s="40"/>
      <c r="GR1068" s="40"/>
      <c r="GS1068" s="40"/>
    </row>
    <row r="1069" spans="1:201" x14ac:dyDescent="0.2">
      <c r="A1069" s="40"/>
      <c r="B1069" s="40"/>
      <c r="C1069" s="40"/>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c r="CV1069" s="40"/>
      <c r="CW1069" s="40"/>
      <c r="CX1069" s="40"/>
      <c r="CY1069" s="40"/>
      <c r="CZ1069" s="40"/>
      <c r="DA1069" s="40"/>
      <c r="DB1069" s="40"/>
      <c r="DC1069" s="40"/>
      <c r="DD1069" s="40"/>
      <c r="DE1069" s="40"/>
      <c r="DF1069" s="40"/>
      <c r="DG1069" s="40"/>
      <c r="DH1069" s="40"/>
      <c r="DI1069" s="40"/>
      <c r="DJ1069" s="40"/>
      <c r="DK1069" s="40"/>
      <c r="DL1069" s="40"/>
      <c r="DM1069" s="40"/>
      <c r="DN1069" s="40"/>
      <c r="DO1069" s="40"/>
      <c r="DP1069" s="40"/>
      <c r="DQ1069" s="40"/>
      <c r="DR1069" s="40"/>
      <c r="DS1069" s="40"/>
      <c r="DT1069" s="40"/>
      <c r="DU1069" s="40"/>
      <c r="DV1069" s="40"/>
      <c r="DW1069" s="40"/>
      <c r="DX1069" s="40"/>
      <c r="DY1069" s="40"/>
      <c r="DZ1069" s="40"/>
      <c r="EA1069" s="40"/>
      <c r="EB1069" s="40"/>
      <c r="EC1069" s="40"/>
      <c r="ED1069" s="40"/>
      <c r="EE1069" s="40"/>
      <c r="EF1069" s="40"/>
      <c r="EG1069" s="40"/>
      <c r="EH1069" s="40"/>
      <c r="EI1069" s="40"/>
      <c r="EJ1069" s="40"/>
      <c r="EK1069" s="40"/>
      <c r="EL1069" s="40"/>
      <c r="EM1069" s="40"/>
      <c r="EN1069" s="40"/>
      <c r="EO1069" s="40"/>
      <c r="EP1069" s="40"/>
      <c r="EQ1069" s="40"/>
      <c r="ER1069" s="40"/>
      <c r="ES1069" s="40"/>
      <c r="ET1069" s="40"/>
      <c r="EU1069" s="40"/>
      <c r="EV1069" s="40"/>
      <c r="EW1069" s="40"/>
      <c r="EX1069" s="40"/>
      <c r="EY1069" s="40"/>
      <c r="EZ1069" s="40"/>
      <c r="FA1069" s="40"/>
      <c r="FB1069" s="40"/>
      <c r="FC1069" s="40"/>
      <c r="FD1069" s="40"/>
      <c r="FE1069" s="40"/>
      <c r="FF1069" s="40"/>
      <c r="FG1069" s="40"/>
      <c r="FH1069" s="40"/>
      <c r="FI1069" s="40"/>
      <c r="FJ1069" s="40"/>
      <c r="FK1069" s="40"/>
      <c r="FL1069" s="40"/>
      <c r="FM1069" s="40"/>
      <c r="FN1069" s="40"/>
      <c r="FO1069" s="40"/>
      <c r="FP1069" s="40"/>
      <c r="FQ1069" s="40"/>
      <c r="FR1069" s="40"/>
      <c r="FS1069" s="40"/>
      <c r="FT1069" s="40"/>
      <c r="FU1069" s="40"/>
      <c r="FV1069" s="40"/>
      <c r="FW1069" s="40"/>
      <c r="FX1069" s="40"/>
      <c r="FY1069" s="40"/>
      <c r="FZ1069" s="40"/>
      <c r="GA1069" s="40"/>
      <c r="GB1069" s="40"/>
      <c r="GC1069" s="40"/>
      <c r="GD1069" s="40"/>
      <c r="GE1069" s="40"/>
      <c r="GF1069" s="40"/>
      <c r="GG1069" s="40"/>
      <c r="GH1069" s="40"/>
      <c r="GI1069" s="40"/>
      <c r="GJ1069" s="40"/>
      <c r="GK1069" s="40"/>
      <c r="GL1069" s="40"/>
      <c r="GM1069" s="40"/>
      <c r="GN1069" s="40"/>
      <c r="GO1069" s="40"/>
      <c r="GP1069" s="40"/>
      <c r="GQ1069" s="40"/>
      <c r="GR1069" s="40"/>
      <c r="GS1069" s="40"/>
    </row>
    <row r="1070" spans="1:201" x14ac:dyDescent="0.2">
      <c r="A1070" s="40"/>
      <c r="B1070" s="40"/>
      <c r="C1070" s="40"/>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c r="CV1070" s="40"/>
      <c r="CW1070" s="40"/>
      <c r="CX1070" s="40"/>
      <c r="CY1070" s="40"/>
      <c r="CZ1070" s="40"/>
      <c r="DA1070" s="40"/>
      <c r="DB1070" s="40"/>
      <c r="DC1070" s="40"/>
      <c r="DD1070" s="40"/>
      <c r="DE1070" s="40"/>
      <c r="DF1070" s="40"/>
      <c r="DG1070" s="40"/>
      <c r="DH1070" s="40"/>
      <c r="DI1070" s="40"/>
      <c r="DJ1070" s="40"/>
      <c r="DK1070" s="40"/>
      <c r="DL1070" s="40"/>
      <c r="DM1070" s="40"/>
      <c r="DN1070" s="40"/>
      <c r="DO1070" s="40"/>
      <c r="DP1070" s="40"/>
      <c r="DQ1070" s="40"/>
      <c r="DR1070" s="40"/>
      <c r="DS1070" s="40"/>
      <c r="DT1070" s="40"/>
      <c r="DU1070" s="40"/>
      <c r="DV1070" s="40"/>
      <c r="DW1070" s="40"/>
      <c r="DX1070" s="40"/>
      <c r="DY1070" s="40"/>
      <c r="DZ1070" s="40"/>
      <c r="EA1070" s="40"/>
      <c r="EB1070" s="40"/>
      <c r="EC1070" s="40"/>
      <c r="ED1070" s="40"/>
      <c r="EE1070" s="40"/>
      <c r="EF1070" s="40"/>
      <c r="EG1070" s="40"/>
      <c r="EH1070" s="40"/>
      <c r="EI1070" s="40"/>
      <c r="EJ1070" s="40"/>
      <c r="EK1070" s="40"/>
      <c r="EL1070" s="40"/>
      <c r="EM1070" s="40"/>
      <c r="EN1070" s="40"/>
      <c r="EO1070" s="40"/>
      <c r="EP1070" s="40"/>
      <c r="EQ1070" s="40"/>
      <c r="ER1070" s="40"/>
      <c r="ES1070" s="40"/>
      <c r="ET1070" s="40"/>
      <c r="EU1070" s="40"/>
      <c r="EV1070" s="40"/>
      <c r="EW1070" s="40"/>
      <c r="EX1070" s="40"/>
      <c r="EY1070" s="40"/>
      <c r="EZ1070" s="40"/>
      <c r="FA1070" s="40"/>
      <c r="FB1070" s="40"/>
      <c r="FC1070" s="40"/>
      <c r="FD1070" s="40"/>
      <c r="FE1070" s="40"/>
      <c r="FF1070" s="40"/>
      <c r="FG1070" s="40"/>
      <c r="FH1070" s="40"/>
      <c r="FI1070" s="40"/>
      <c r="FJ1070" s="40"/>
      <c r="FK1070" s="40"/>
      <c r="FL1070" s="40"/>
      <c r="FM1070" s="40"/>
      <c r="FN1070" s="40"/>
      <c r="FO1070" s="40"/>
      <c r="FP1070" s="40"/>
      <c r="FQ1070" s="40"/>
      <c r="FR1070" s="40"/>
      <c r="FS1070" s="40"/>
      <c r="FT1070" s="40"/>
      <c r="FU1070" s="40"/>
      <c r="FV1070" s="40"/>
      <c r="FW1070" s="40"/>
      <c r="FX1070" s="40"/>
      <c r="FY1070" s="40"/>
      <c r="FZ1070" s="40"/>
      <c r="GA1070" s="40"/>
      <c r="GB1070" s="40"/>
      <c r="GC1070" s="40"/>
      <c r="GD1070" s="40"/>
      <c r="GE1070" s="40"/>
      <c r="GF1070" s="40"/>
      <c r="GG1070" s="40"/>
      <c r="GH1070" s="40"/>
      <c r="GI1070" s="40"/>
      <c r="GJ1070" s="40"/>
      <c r="GK1070" s="40"/>
      <c r="GL1070" s="40"/>
      <c r="GM1070" s="40"/>
      <c r="GN1070" s="40"/>
      <c r="GO1070" s="40"/>
      <c r="GP1070" s="40"/>
      <c r="GQ1070" s="40"/>
      <c r="GR1070" s="40"/>
      <c r="GS1070" s="40"/>
    </row>
    <row r="1071" spans="1:201" x14ac:dyDescent="0.2">
      <c r="A1071" s="40"/>
      <c r="B1071" s="40"/>
      <c r="C1071" s="40"/>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c r="CV1071" s="40"/>
      <c r="CW1071" s="40"/>
      <c r="CX1071" s="40"/>
      <c r="CY1071" s="40"/>
      <c r="CZ1071" s="40"/>
      <c r="DA1071" s="40"/>
      <c r="DB1071" s="40"/>
      <c r="DC1071" s="40"/>
      <c r="DD1071" s="40"/>
      <c r="DE1071" s="40"/>
      <c r="DF1071" s="40"/>
      <c r="DG1071" s="40"/>
      <c r="DH1071" s="40"/>
      <c r="DI1071" s="40"/>
      <c r="DJ1071" s="40"/>
      <c r="DK1071" s="40"/>
      <c r="DL1071" s="40"/>
      <c r="DM1071" s="40"/>
      <c r="DN1071" s="40"/>
      <c r="DO1071" s="40"/>
      <c r="DP1071" s="40"/>
      <c r="DQ1071" s="40"/>
      <c r="DR1071" s="40"/>
      <c r="DS1071" s="40"/>
      <c r="DT1071" s="40"/>
      <c r="DU1071" s="40"/>
      <c r="DV1071" s="40"/>
      <c r="DW1071" s="40"/>
      <c r="DX1071" s="40"/>
      <c r="DY1071" s="40"/>
      <c r="DZ1071" s="40"/>
      <c r="EA1071" s="40"/>
      <c r="EB1071" s="40"/>
      <c r="EC1071" s="40"/>
      <c r="ED1071" s="40"/>
      <c r="EE1071" s="40"/>
      <c r="EF1071" s="40"/>
      <c r="EG1071" s="40"/>
      <c r="EH1071" s="40"/>
      <c r="EI1071" s="40"/>
      <c r="EJ1071" s="40"/>
      <c r="EK1071" s="40"/>
      <c r="EL1071" s="40"/>
      <c r="EM1071" s="40"/>
      <c r="EN1071" s="40"/>
      <c r="EO1071" s="40"/>
      <c r="EP1071" s="40"/>
      <c r="EQ1071" s="40"/>
      <c r="ER1071" s="40"/>
      <c r="ES1071" s="40"/>
      <c r="ET1071" s="40"/>
      <c r="EU1071" s="40"/>
      <c r="EV1071" s="40"/>
      <c r="EW1071" s="40"/>
      <c r="EX1071" s="40"/>
      <c r="EY1071" s="40"/>
      <c r="EZ1071" s="40"/>
      <c r="FA1071" s="40"/>
      <c r="FB1071" s="40"/>
      <c r="FC1071" s="40"/>
      <c r="FD1071" s="40"/>
      <c r="FE1071" s="40"/>
      <c r="FF1071" s="40"/>
      <c r="FG1071" s="40"/>
      <c r="FH1071" s="40"/>
      <c r="FI1071" s="40"/>
      <c r="FJ1071" s="40"/>
      <c r="FK1071" s="40"/>
      <c r="FL1071" s="40"/>
      <c r="FM1071" s="40"/>
      <c r="FN1071" s="40"/>
      <c r="FO1071" s="40"/>
      <c r="FP1071" s="40"/>
      <c r="FQ1071" s="40"/>
      <c r="FR1071" s="40"/>
      <c r="FS1071" s="40"/>
      <c r="FT1071" s="40"/>
      <c r="FU1071" s="40"/>
      <c r="FV1071" s="40"/>
      <c r="FW1071" s="40"/>
      <c r="FX1071" s="40"/>
      <c r="FY1071" s="40"/>
      <c r="FZ1071" s="40"/>
      <c r="GA1071" s="40"/>
      <c r="GB1071" s="40"/>
      <c r="GC1071" s="40"/>
      <c r="GD1071" s="40"/>
      <c r="GE1071" s="40"/>
      <c r="GF1071" s="40"/>
      <c r="GG1071" s="40"/>
      <c r="GH1071" s="40"/>
      <c r="GI1071" s="40"/>
      <c r="GJ1071" s="40"/>
      <c r="GK1071" s="40"/>
      <c r="GL1071" s="40"/>
      <c r="GM1071" s="40"/>
      <c r="GN1071" s="40"/>
      <c r="GO1071" s="40"/>
      <c r="GP1071" s="40"/>
      <c r="GQ1071" s="40"/>
      <c r="GR1071" s="40"/>
      <c r="GS1071" s="40"/>
    </row>
    <row r="1072" spans="1:201" x14ac:dyDescent="0.2">
      <c r="A1072" s="40"/>
      <c r="B1072" s="40"/>
      <c r="C1072" s="40"/>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c r="CV1072" s="40"/>
      <c r="CW1072" s="40"/>
      <c r="CX1072" s="40"/>
      <c r="CY1072" s="40"/>
      <c r="CZ1072" s="40"/>
      <c r="DA1072" s="40"/>
      <c r="DB1072" s="40"/>
      <c r="DC1072" s="40"/>
      <c r="DD1072" s="40"/>
      <c r="DE1072" s="40"/>
      <c r="DF1072" s="40"/>
      <c r="DG1072" s="40"/>
      <c r="DH1072" s="40"/>
      <c r="DI1072" s="40"/>
      <c r="DJ1072" s="40"/>
      <c r="DK1072" s="40"/>
      <c r="DL1072" s="40"/>
      <c r="DM1072" s="40"/>
      <c r="DN1072" s="40"/>
      <c r="DO1072" s="40"/>
      <c r="DP1072" s="40"/>
      <c r="DQ1072" s="40"/>
      <c r="DR1072" s="40"/>
      <c r="DS1072" s="40"/>
      <c r="DT1072" s="40"/>
      <c r="DU1072" s="40"/>
      <c r="DV1072" s="40"/>
      <c r="DW1072" s="40"/>
      <c r="DX1072" s="40"/>
      <c r="DY1072" s="40"/>
      <c r="DZ1072" s="40"/>
      <c r="EA1072" s="40"/>
      <c r="EB1072" s="40"/>
      <c r="EC1072" s="40"/>
      <c r="ED1072" s="40"/>
      <c r="EE1072" s="40"/>
      <c r="EF1072" s="40"/>
      <c r="EG1072" s="40"/>
      <c r="EH1072" s="40"/>
      <c r="EI1072" s="40"/>
      <c r="EJ1072" s="40"/>
      <c r="EK1072" s="40"/>
      <c r="EL1072" s="40"/>
      <c r="EM1072" s="40"/>
      <c r="EN1072" s="40"/>
      <c r="EO1072" s="40"/>
      <c r="EP1072" s="40"/>
      <c r="EQ1072" s="40"/>
      <c r="ER1072" s="40"/>
      <c r="ES1072" s="40"/>
      <c r="ET1072" s="40"/>
      <c r="EU1072" s="40"/>
      <c r="EV1072" s="40"/>
      <c r="EW1072" s="40"/>
      <c r="EX1072" s="40"/>
      <c r="EY1072" s="40"/>
      <c r="EZ1072" s="40"/>
      <c r="FA1072" s="40"/>
      <c r="FB1072" s="40"/>
      <c r="FC1072" s="40"/>
      <c r="FD1072" s="40"/>
      <c r="FE1072" s="40"/>
      <c r="FF1072" s="40"/>
      <c r="FG1072" s="40"/>
      <c r="FH1072" s="40"/>
      <c r="FI1072" s="40"/>
      <c r="FJ1072" s="40"/>
      <c r="FK1072" s="40"/>
      <c r="FL1072" s="40"/>
      <c r="FM1072" s="40"/>
      <c r="FN1072" s="40"/>
      <c r="FO1072" s="40"/>
      <c r="FP1072" s="40"/>
      <c r="FQ1072" s="40"/>
      <c r="FR1072" s="40"/>
      <c r="FS1072" s="40"/>
      <c r="FT1072" s="40"/>
      <c r="FU1072" s="40"/>
      <c r="FV1072" s="40"/>
      <c r="FW1072" s="40"/>
      <c r="FX1072" s="40"/>
      <c r="FY1072" s="40"/>
      <c r="FZ1072" s="40"/>
      <c r="GA1072" s="40"/>
      <c r="GB1072" s="40"/>
      <c r="GC1072" s="40"/>
      <c r="GD1072" s="40"/>
      <c r="GE1072" s="40"/>
      <c r="GF1072" s="40"/>
      <c r="GG1072" s="40"/>
      <c r="GH1072" s="40"/>
      <c r="GI1072" s="40"/>
      <c r="GJ1072" s="40"/>
      <c r="GK1072" s="40"/>
      <c r="GL1072" s="40"/>
      <c r="GM1072" s="40"/>
      <c r="GN1072" s="40"/>
      <c r="GO1072" s="40"/>
      <c r="GP1072" s="40"/>
      <c r="GQ1072" s="40"/>
      <c r="GR1072" s="40"/>
      <c r="GS1072" s="40"/>
    </row>
    <row r="1073" spans="1:201" x14ac:dyDescent="0.2">
      <c r="A1073" s="40"/>
      <c r="B1073" s="40"/>
      <c r="C1073" s="40"/>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c r="CV1073" s="40"/>
      <c r="CW1073" s="40"/>
      <c r="CX1073" s="40"/>
      <c r="CY1073" s="40"/>
      <c r="CZ1073" s="40"/>
      <c r="DA1073" s="40"/>
      <c r="DB1073" s="40"/>
      <c r="DC1073" s="40"/>
      <c r="DD1073" s="40"/>
      <c r="DE1073" s="40"/>
      <c r="DF1073" s="40"/>
      <c r="DG1073" s="40"/>
      <c r="DH1073" s="40"/>
      <c r="DI1073" s="40"/>
      <c r="DJ1073" s="40"/>
      <c r="DK1073" s="40"/>
      <c r="DL1073" s="40"/>
      <c r="DM1073" s="40"/>
      <c r="DN1073" s="40"/>
      <c r="DO1073" s="40"/>
      <c r="DP1073" s="40"/>
      <c r="DQ1073" s="40"/>
      <c r="DR1073" s="40"/>
      <c r="DS1073" s="40"/>
      <c r="DT1073" s="40"/>
      <c r="DU1073" s="40"/>
      <c r="DV1073" s="40"/>
      <c r="DW1073" s="40"/>
      <c r="DX1073" s="40"/>
      <c r="DY1073" s="40"/>
      <c r="DZ1073" s="40"/>
      <c r="EA1073" s="40"/>
      <c r="EB1073" s="40"/>
      <c r="EC1073" s="40"/>
      <c r="ED1073" s="40"/>
      <c r="EE1073" s="40"/>
      <c r="EF1073" s="40"/>
      <c r="EG1073" s="40"/>
      <c r="EH1073" s="40"/>
      <c r="EI1073" s="40"/>
      <c r="EJ1073" s="40"/>
      <c r="EK1073" s="40"/>
      <c r="EL1073" s="40"/>
      <c r="EM1073" s="40"/>
      <c r="EN1073" s="40"/>
      <c r="EO1073" s="40"/>
      <c r="EP1073" s="40"/>
      <c r="EQ1073" s="40"/>
      <c r="ER1073" s="40"/>
      <c r="ES1073" s="40"/>
      <c r="ET1073" s="40"/>
      <c r="EU1073" s="40"/>
      <c r="EV1073" s="40"/>
      <c r="EW1073" s="40"/>
      <c r="EX1073" s="40"/>
      <c r="EY1073" s="40"/>
      <c r="EZ1073" s="40"/>
      <c r="FA1073" s="40"/>
      <c r="FB1073" s="40"/>
      <c r="FC1073" s="40"/>
      <c r="FD1073" s="40"/>
      <c r="FE1073" s="40"/>
      <c r="FF1073" s="40"/>
      <c r="FG1073" s="40"/>
      <c r="FH1073" s="40"/>
      <c r="FI1073" s="40"/>
      <c r="FJ1073" s="40"/>
      <c r="FK1073" s="40"/>
      <c r="FL1073" s="40"/>
      <c r="FM1073" s="40"/>
      <c r="FN1073" s="40"/>
      <c r="FO1073" s="40"/>
      <c r="FP1073" s="40"/>
      <c r="FQ1073" s="40"/>
      <c r="FR1073" s="40"/>
      <c r="FS1073" s="40"/>
      <c r="FT1073" s="40"/>
      <c r="FU1073" s="40"/>
      <c r="FV1073" s="40"/>
      <c r="FW1073" s="40"/>
      <c r="FX1073" s="40"/>
      <c r="FY1073" s="40"/>
      <c r="FZ1073" s="40"/>
      <c r="GA1073" s="40"/>
      <c r="GB1073" s="40"/>
      <c r="GC1073" s="40"/>
      <c r="GD1073" s="40"/>
      <c r="GE1073" s="40"/>
      <c r="GF1073" s="40"/>
      <c r="GG1073" s="40"/>
      <c r="GH1073" s="40"/>
      <c r="GI1073" s="40"/>
      <c r="GJ1073" s="40"/>
      <c r="GK1073" s="40"/>
      <c r="GL1073" s="40"/>
      <c r="GM1073" s="40"/>
      <c r="GN1073" s="40"/>
      <c r="GO1073" s="40"/>
      <c r="GP1073" s="40"/>
      <c r="GQ1073" s="40"/>
      <c r="GR1073" s="40"/>
      <c r="GS1073" s="40"/>
    </row>
    <row r="1074" spans="1:201" x14ac:dyDescent="0.2">
      <c r="A1074" s="40"/>
      <c r="B1074" s="40"/>
      <c r="C1074" s="40"/>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c r="FM1074" s="40"/>
      <c r="FN1074" s="40"/>
      <c r="FO1074" s="40"/>
      <c r="FP1074" s="40"/>
      <c r="FQ1074" s="40"/>
      <c r="FR1074" s="40"/>
      <c r="FS1074" s="40"/>
      <c r="FT1074" s="40"/>
      <c r="FU1074" s="40"/>
      <c r="FV1074" s="40"/>
      <c r="FW1074" s="40"/>
      <c r="FX1074" s="40"/>
      <c r="FY1074" s="40"/>
      <c r="FZ1074" s="40"/>
      <c r="GA1074" s="40"/>
      <c r="GB1074" s="40"/>
      <c r="GC1074" s="40"/>
      <c r="GD1074" s="40"/>
      <c r="GE1074" s="40"/>
      <c r="GF1074" s="40"/>
      <c r="GG1074" s="40"/>
      <c r="GH1074" s="40"/>
      <c r="GI1074" s="40"/>
      <c r="GJ1074" s="40"/>
      <c r="GK1074" s="40"/>
      <c r="GL1074" s="40"/>
      <c r="GM1074" s="40"/>
      <c r="GN1074" s="40"/>
      <c r="GO1074" s="40"/>
      <c r="GP1074" s="40"/>
      <c r="GQ1074" s="40"/>
      <c r="GR1074" s="40"/>
      <c r="GS1074" s="40"/>
    </row>
    <row r="1075" spans="1:201" x14ac:dyDescent="0.2">
      <c r="A1075" s="40"/>
      <c r="B1075" s="40"/>
      <c r="C1075" s="40"/>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c r="FM1075" s="40"/>
      <c r="FN1075" s="40"/>
      <c r="FO1075" s="40"/>
      <c r="FP1075" s="40"/>
      <c r="FQ1075" s="40"/>
      <c r="FR1075" s="40"/>
      <c r="FS1075" s="40"/>
      <c r="FT1075" s="40"/>
      <c r="FU1075" s="40"/>
      <c r="FV1075" s="40"/>
      <c r="FW1075" s="40"/>
      <c r="FX1075" s="40"/>
      <c r="FY1075" s="40"/>
      <c r="FZ1075" s="40"/>
      <c r="GA1075" s="40"/>
      <c r="GB1075" s="40"/>
      <c r="GC1075" s="40"/>
      <c r="GD1075" s="40"/>
      <c r="GE1075" s="40"/>
      <c r="GF1075" s="40"/>
      <c r="GG1075" s="40"/>
      <c r="GH1075" s="40"/>
      <c r="GI1075" s="40"/>
      <c r="GJ1075" s="40"/>
      <c r="GK1075" s="40"/>
      <c r="GL1075" s="40"/>
      <c r="GM1075" s="40"/>
      <c r="GN1075" s="40"/>
      <c r="GO1075" s="40"/>
      <c r="GP1075" s="40"/>
      <c r="GQ1075" s="40"/>
      <c r="GR1075" s="40"/>
      <c r="GS1075" s="40"/>
    </row>
    <row r="1076" spans="1:201" x14ac:dyDescent="0.2">
      <c r="A1076" s="40"/>
      <c r="B1076" s="40"/>
      <c r="C1076" s="40"/>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c r="FM1076" s="40"/>
      <c r="FN1076" s="40"/>
      <c r="FO1076" s="40"/>
      <c r="FP1076" s="40"/>
      <c r="FQ1076" s="40"/>
      <c r="FR1076" s="40"/>
      <c r="FS1076" s="40"/>
      <c r="FT1076" s="40"/>
      <c r="FU1076" s="40"/>
      <c r="FV1076" s="40"/>
      <c r="FW1076" s="40"/>
      <c r="FX1076" s="40"/>
      <c r="FY1076" s="40"/>
      <c r="FZ1076" s="40"/>
      <c r="GA1076" s="40"/>
      <c r="GB1076" s="40"/>
      <c r="GC1076" s="40"/>
      <c r="GD1076" s="40"/>
      <c r="GE1076" s="40"/>
      <c r="GF1076" s="40"/>
      <c r="GG1076" s="40"/>
      <c r="GH1076" s="40"/>
      <c r="GI1076" s="40"/>
      <c r="GJ1076" s="40"/>
      <c r="GK1076" s="40"/>
      <c r="GL1076" s="40"/>
      <c r="GM1076" s="40"/>
      <c r="GN1076" s="40"/>
      <c r="GO1076" s="40"/>
      <c r="GP1076" s="40"/>
      <c r="GQ1076" s="40"/>
      <c r="GR1076" s="40"/>
      <c r="GS1076" s="40"/>
    </row>
    <row r="1077" spans="1:201" x14ac:dyDescent="0.2">
      <c r="A1077" s="40"/>
      <c r="B1077" s="40"/>
      <c r="C1077" s="40"/>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c r="FM1077" s="40"/>
      <c r="FN1077" s="40"/>
      <c r="FO1077" s="40"/>
      <c r="FP1077" s="40"/>
      <c r="FQ1077" s="40"/>
      <c r="FR1077" s="40"/>
      <c r="FS1077" s="40"/>
      <c r="FT1077" s="40"/>
      <c r="FU1077" s="40"/>
      <c r="FV1077" s="40"/>
      <c r="FW1077" s="40"/>
      <c r="FX1077" s="40"/>
      <c r="FY1077" s="40"/>
      <c r="FZ1077" s="40"/>
      <c r="GA1077" s="40"/>
      <c r="GB1077" s="40"/>
      <c r="GC1077" s="40"/>
      <c r="GD1077" s="40"/>
      <c r="GE1077" s="40"/>
      <c r="GF1077" s="40"/>
      <c r="GG1077" s="40"/>
      <c r="GH1077" s="40"/>
      <c r="GI1077" s="40"/>
      <c r="GJ1077" s="40"/>
      <c r="GK1077" s="40"/>
      <c r="GL1077" s="40"/>
      <c r="GM1077" s="40"/>
      <c r="GN1077" s="40"/>
      <c r="GO1077" s="40"/>
      <c r="GP1077" s="40"/>
      <c r="GQ1077" s="40"/>
      <c r="GR1077" s="40"/>
      <c r="GS1077" s="40"/>
    </row>
    <row r="1078" spans="1:201" x14ac:dyDescent="0.2">
      <c r="A1078" s="40"/>
      <c r="B1078" s="40"/>
      <c r="C1078" s="40"/>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c r="FM1078" s="40"/>
      <c r="FN1078" s="40"/>
      <c r="FO1078" s="40"/>
      <c r="FP1078" s="40"/>
      <c r="FQ1078" s="40"/>
      <c r="FR1078" s="40"/>
      <c r="FS1078" s="40"/>
      <c r="FT1078" s="40"/>
      <c r="FU1078" s="40"/>
      <c r="FV1078" s="40"/>
      <c r="FW1078" s="40"/>
      <c r="FX1078" s="40"/>
      <c r="FY1078" s="40"/>
      <c r="FZ1078" s="40"/>
      <c r="GA1078" s="40"/>
      <c r="GB1078" s="40"/>
      <c r="GC1078" s="40"/>
      <c r="GD1078" s="40"/>
      <c r="GE1078" s="40"/>
      <c r="GF1078" s="40"/>
      <c r="GG1078" s="40"/>
      <c r="GH1078" s="40"/>
      <c r="GI1078" s="40"/>
      <c r="GJ1078" s="40"/>
      <c r="GK1078" s="40"/>
      <c r="GL1078" s="40"/>
      <c r="GM1078" s="40"/>
      <c r="GN1078" s="40"/>
      <c r="GO1078" s="40"/>
      <c r="GP1078" s="40"/>
      <c r="GQ1078" s="40"/>
      <c r="GR1078" s="40"/>
      <c r="GS1078" s="40"/>
    </row>
    <row r="1079" spans="1:201" x14ac:dyDescent="0.2">
      <c r="A1079" s="40"/>
      <c r="B1079" s="40"/>
      <c r="C1079" s="40"/>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c r="FM1079" s="40"/>
      <c r="FN1079" s="40"/>
      <c r="FO1079" s="40"/>
      <c r="FP1079" s="40"/>
      <c r="FQ1079" s="40"/>
      <c r="FR1079" s="40"/>
      <c r="FS1079" s="40"/>
      <c r="FT1079" s="40"/>
      <c r="FU1079" s="40"/>
      <c r="FV1079" s="40"/>
      <c r="FW1079" s="40"/>
      <c r="FX1079" s="40"/>
      <c r="FY1079" s="40"/>
      <c r="FZ1079" s="40"/>
      <c r="GA1079" s="40"/>
      <c r="GB1079" s="40"/>
      <c r="GC1079" s="40"/>
      <c r="GD1079" s="40"/>
      <c r="GE1079" s="40"/>
      <c r="GF1079" s="40"/>
      <c r="GG1079" s="40"/>
      <c r="GH1079" s="40"/>
      <c r="GI1079" s="40"/>
      <c r="GJ1079" s="40"/>
      <c r="GK1079" s="40"/>
      <c r="GL1079" s="40"/>
      <c r="GM1079" s="40"/>
      <c r="GN1079" s="40"/>
      <c r="GO1079" s="40"/>
      <c r="GP1079" s="40"/>
      <c r="GQ1079" s="40"/>
      <c r="GR1079" s="40"/>
      <c r="GS1079" s="40"/>
    </row>
    <row r="1080" spans="1:201" x14ac:dyDescent="0.2">
      <c r="A1080" s="40"/>
      <c r="B1080" s="40"/>
      <c r="C1080" s="40"/>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c r="FM1080" s="40"/>
      <c r="FN1080" s="40"/>
      <c r="FO1080" s="40"/>
      <c r="FP1080" s="40"/>
      <c r="FQ1080" s="40"/>
      <c r="FR1080" s="40"/>
      <c r="FS1080" s="40"/>
      <c r="FT1080" s="40"/>
      <c r="FU1080" s="40"/>
      <c r="FV1080" s="40"/>
      <c r="FW1080" s="40"/>
      <c r="FX1080" s="40"/>
      <c r="FY1080" s="40"/>
      <c r="FZ1080" s="40"/>
      <c r="GA1080" s="40"/>
      <c r="GB1080" s="40"/>
      <c r="GC1080" s="40"/>
      <c r="GD1080" s="40"/>
      <c r="GE1080" s="40"/>
      <c r="GF1080" s="40"/>
      <c r="GG1080" s="40"/>
      <c r="GH1080" s="40"/>
      <c r="GI1080" s="40"/>
      <c r="GJ1080" s="40"/>
      <c r="GK1080" s="40"/>
      <c r="GL1080" s="40"/>
      <c r="GM1080" s="40"/>
      <c r="GN1080" s="40"/>
      <c r="GO1080" s="40"/>
      <c r="GP1080" s="40"/>
      <c r="GQ1080" s="40"/>
      <c r="GR1080" s="40"/>
      <c r="GS1080" s="40"/>
    </row>
    <row r="1081" spans="1:201" x14ac:dyDescent="0.2">
      <c r="A1081" s="40"/>
      <c r="B1081" s="40"/>
      <c r="C1081" s="40"/>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c r="FM1081" s="40"/>
      <c r="FN1081" s="40"/>
      <c r="FO1081" s="40"/>
      <c r="FP1081" s="40"/>
      <c r="FQ1081" s="40"/>
      <c r="FR1081" s="40"/>
      <c r="FS1081" s="40"/>
      <c r="FT1081" s="40"/>
      <c r="FU1081" s="40"/>
      <c r="FV1081" s="40"/>
      <c r="FW1081" s="40"/>
      <c r="FX1081" s="40"/>
      <c r="FY1081" s="40"/>
      <c r="FZ1081" s="40"/>
      <c r="GA1081" s="40"/>
      <c r="GB1081" s="40"/>
      <c r="GC1081" s="40"/>
      <c r="GD1081" s="40"/>
      <c r="GE1081" s="40"/>
      <c r="GF1081" s="40"/>
      <c r="GG1081" s="40"/>
      <c r="GH1081" s="40"/>
      <c r="GI1081" s="40"/>
      <c r="GJ1081" s="40"/>
      <c r="GK1081" s="40"/>
      <c r="GL1081" s="40"/>
      <c r="GM1081" s="40"/>
      <c r="GN1081" s="40"/>
      <c r="GO1081" s="40"/>
      <c r="GP1081" s="40"/>
      <c r="GQ1081" s="40"/>
      <c r="GR1081" s="40"/>
      <c r="GS1081" s="40"/>
    </row>
    <row r="1082" spans="1:201" x14ac:dyDescent="0.2">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c r="FM1082" s="40"/>
      <c r="FN1082" s="40"/>
      <c r="FO1082" s="40"/>
      <c r="FP1082" s="40"/>
      <c r="FQ1082" s="40"/>
      <c r="FR1082" s="40"/>
      <c r="FS1082" s="40"/>
      <c r="FT1082" s="40"/>
      <c r="FU1082" s="40"/>
      <c r="FV1082" s="40"/>
      <c r="FW1082" s="40"/>
      <c r="FX1082" s="40"/>
      <c r="FY1082" s="40"/>
      <c r="FZ1082" s="40"/>
      <c r="GA1082" s="40"/>
      <c r="GB1082" s="40"/>
      <c r="GC1082" s="40"/>
      <c r="GD1082" s="40"/>
      <c r="GE1082" s="40"/>
      <c r="GF1082" s="40"/>
      <c r="GG1082" s="40"/>
      <c r="GH1082" s="40"/>
      <c r="GI1082" s="40"/>
      <c r="GJ1082" s="40"/>
      <c r="GK1082" s="40"/>
      <c r="GL1082" s="40"/>
      <c r="GM1082" s="40"/>
      <c r="GN1082" s="40"/>
      <c r="GO1082" s="40"/>
      <c r="GP1082" s="40"/>
      <c r="GQ1082" s="40"/>
      <c r="GR1082" s="40"/>
      <c r="GS1082" s="40"/>
    </row>
    <row r="1083" spans="1:201" x14ac:dyDescent="0.2">
      <c r="A1083" s="40"/>
      <c r="B1083" s="40"/>
      <c r="C1083" s="40"/>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c r="FM1083" s="40"/>
      <c r="FN1083" s="40"/>
      <c r="FO1083" s="40"/>
      <c r="FP1083" s="40"/>
      <c r="FQ1083" s="40"/>
      <c r="FR1083" s="40"/>
      <c r="FS1083" s="40"/>
      <c r="FT1083" s="40"/>
      <c r="FU1083" s="40"/>
      <c r="FV1083" s="40"/>
      <c r="FW1083" s="40"/>
      <c r="FX1083" s="40"/>
      <c r="FY1083" s="40"/>
      <c r="FZ1083" s="40"/>
      <c r="GA1083" s="40"/>
      <c r="GB1083" s="40"/>
      <c r="GC1083" s="40"/>
      <c r="GD1083" s="40"/>
      <c r="GE1083" s="40"/>
      <c r="GF1083" s="40"/>
      <c r="GG1083" s="40"/>
      <c r="GH1083" s="40"/>
      <c r="GI1083" s="40"/>
      <c r="GJ1083" s="40"/>
      <c r="GK1083" s="40"/>
      <c r="GL1083" s="40"/>
      <c r="GM1083" s="40"/>
      <c r="GN1083" s="40"/>
      <c r="GO1083" s="40"/>
      <c r="GP1083" s="40"/>
      <c r="GQ1083" s="40"/>
      <c r="GR1083" s="40"/>
      <c r="GS1083" s="40"/>
    </row>
    <row r="1084" spans="1:201" x14ac:dyDescent="0.2">
      <c r="A1084" s="40"/>
      <c r="B1084" s="40"/>
      <c r="C1084" s="40"/>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c r="FM1084" s="40"/>
      <c r="FN1084" s="40"/>
      <c r="FO1084" s="40"/>
      <c r="FP1084" s="40"/>
      <c r="FQ1084" s="40"/>
      <c r="FR1084" s="40"/>
      <c r="FS1084" s="40"/>
      <c r="FT1084" s="40"/>
      <c r="FU1084" s="40"/>
      <c r="FV1084" s="40"/>
      <c r="FW1084" s="40"/>
      <c r="FX1084" s="40"/>
      <c r="FY1084" s="40"/>
      <c r="FZ1084" s="40"/>
      <c r="GA1084" s="40"/>
      <c r="GB1084" s="40"/>
      <c r="GC1084" s="40"/>
      <c r="GD1084" s="40"/>
      <c r="GE1084" s="40"/>
      <c r="GF1084" s="40"/>
      <c r="GG1084" s="40"/>
      <c r="GH1084" s="40"/>
      <c r="GI1084" s="40"/>
      <c r="GJ1084" s="40"/>
      <c r="GK1084" s="40"/>
      <c r="GL1084" s="40"/>
      <c r="GM1084" s="40"/>
      <c r="GN1084" s="40"/>
      <c r="GO1084" s="40"/>
      <c r="GP1084" s="40"/>
      <c r="GQ1084" s="40"/>
      <c r="GR1084" s="40"/>
      <c r="GS1084" s="40"/>
    </row>
    <row r="1085" spans="1:201" x14ac:dyDescent="0.2">
      <c r="A1085" s="40"/>
      <c r="B1085" s="40"/>
      <c r="C1085" s="40"/>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c r="FM1085" s="40"/>
      <c r="FN1085" s="40"/>
      <c r="FO1085" s="40"/>
      <c r="FP1085" s="40"/>
      <c r="FQ1085" s="40"/>
      <c r="FR1085" s="40"/>
      <c r="FS1085" s="40"/>
      <c r="FT1085" s="40"/>
      <c r="FU1085" s="40"/>
      <c r="FV1085" s="40"/>
      <c r="FW1085" s="40"/>
      <c r="FX1085" s="40"/>
      <c r="FY1085" s="40"/>
      <c r="FZ1085" s="40"/>
      <c r="GA1085" s="40"/>
      <c r="GB1085" s="40"/>
      <c r="GC1085" s="40"/>
      <c r="GD1085" s="40"/>
      <c r="GE1085" s="40"/>
      <c r="GF1085" s="40"/>
      <c r="GG1085" s="40"/>
      <c r="GH1085" s="40"/>
      <c r="GI1085" s="40"/>
      <c r="GJ1085" s="40"/>
      <c r="GK1085" s="40"/>
      <c r="GL1085" s="40"/>
      <c r="GM1085" s="40"/>
      <c r="GN1085" s="40"/>
      <c r="GO1085" s="40"/>
      <c r="GP1085" s="40"/>
      <c r="GQ1085" s="40"/>
      <c r="GR1085" s="40"/>
      <c r="GS1085" s="40"/>
    </row>
    <row r="1086" spans="1:201" x14ac:dyDescent="0.2">
      <c r="A1086" s="40"/>
      <c r="B1086" s="40"/>
      <c r="C1086" s="40"/>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c r="FM1086" s="40"/>
      <c r="FN1086" s="40"/>
      <c r="FO1086" s="40"/>
      <c r="FP1086" s="40"/>
      <c r="FQ1086" s="40"/>
      <c r="FR1086" s="40"/>
      <c r="FS1086" s="40"/>
      <c r="FT1086" s="40"/>
      <c r="FU1086" s="40"/>
      <c r="FV1086" s="40"/>
      <c r="FW1086" s="40"/>
      <c r="FX1086" s="40"/>
      <c r="FY1086" s="40"/>
      <c r="FZ1086" s="40"/>
      <c r="GA1086" s="40"/>
      <c r="GB1086" s="40"/>
      <c r="GC1086" s="40"/>
      <c r="GD1086" s="40"/>
      <c r="GE1086" s="40"/>
      <c r="GF1086" s="40"/>
      <c r="GG1086" s="40"/>
      <c r="GH1086" s="40"/>
      <c r="GI1086" s="40"/>
      <c r="GJ1086" s="40"/>
      <c r="GK1086" s="40"/>
      <c r="GL1086" s="40"/>
      <c r="GM1086" s="40"/>
      <c r="GN1086" s="40"/>
      <c r="GO1086" s="40"/>
      <c r="GP1086" s="40"/>
      <c r="GQ1086" s="40"/>
      <c r="GR1086" s="40"/>
      <c r="GS1086" s="40"/>
    </row>
    <row r="1087" spans="1:201" x14ac:dyDescent="0.2">
      <c r="A1087" s="40"/>
      <c r="B1087" s="40"/>
      <c r="C1087" s="40"/>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c r="FM1087" s="40"/>
      <c r="FN1087" s="40"/>
      <c r="FO1087" s="40"/>
      <c r="FP1087" s="40"/>
      <c r="FQ1087" s="40"/>
      <c r="FR1087" s="40"/>
      <c r="FS1087" s="40"/>
      <c r="FT1087" s="40"/>
      <c r="FU1087" s="40"/>
      <c r="FV1087" s="40"/>
      <c r="FW1087" s="40"/>
      <c r="FX1087" s="40"/>
      <c r="FY1087" s="40"/>
      <c r="FZ1087" s="40"/>
      <c r="GA1087" s="40"/>
      <c r="GB1087" s="40"/>
      <c r="GC1087" s="40"/>
      <c r="GD1087" s="40"/>
      <c r="GE1087" s="40"/>
      <c r="GF1087" s="40"/>
      <c r="GG1087" s="40"/>
      <c r="GH1087" s="40"/>
      <c r="GI1087" s="40"/>
      <c r="GJ1087" s="40"/>
      <c r="GK1087" s="40"/>
      <c r="GL1087" s="40"/>
      <c r="GM1087" s="40"/>
      <c r="GN1087" s="40"/>
      <c r="GO1087" s="40"/>
      <c r="GP1087" s="40"/>
      <c r="GQ1087" s="40"/>
      <c r="GR1087" s="40"/>
      <c r="GS1087" s="40"/>
    </row>
    <row r="1088" spans="1:201" x14ac:dyDescent="0.2">
      <c r="A1088" s="40"/>
      <c r="B1088" s="40"/>
      <c r="C1088" s="40"/>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c r="FM1088" s="40"/>
      <c r="FN1088" s="40"/>
      <c r="FO1088" s="40"/>
      <c r="FP1088" s="40"/>
      <c r="FQ1088" s="40"/>
      <c r="FR1088" s="40"/>
      <c r="FS1088" s="40"/>
      <c r="FT1088" s="40"/>
      <c r="FU1088" s="40"/>
      <c r="FV1088" s="40"/>
      <c r="FW1088" s="40"/>
      <c r="FX1088" s="40"/>
      <c r="FY1088" s="40"/>
      <c r="FZ1088" s="40"/>
      <c r="GA1088" s="40"/>
      <c r="GB1088" s="40"/>
      <c r="GC1088" s="40"/>
      <c r="GD1088" s="40"/>
      <c r="GE1088" s="40"/>
      <c r="GF1088" s="40"/>
      <c r="GG1088" s="40"/>
      <c r="GH1088" s="40"/>
      <c r="GI1088" s="40"/>
      <c r="GJ1088" s="40"/>
      <c r="GK1088" s="40"/>
      <c r="GL1088" s="40"/>
      <c r="GM1088" s="40"/>
      <c r="GN1088" s="40"/>
      <c r="GO1088" s="40"/>
      <c r="GP1088" s="40"/>
      <c r="GQ1088" s="40"/>
      <c r="GR1088" s="40"/>
      <c r="GS1088" s="40"/>
    </row>
    <row r="1089" spans="1:201" x14ac:dyDescent="0.2">
      <c r="A1089" s="40"/>
      <c r="B1089" s="40"/>
      <c r="C1089" s="40"/>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c r="FM1089" s="40"/>
      <c r="FN1089" s="40"/>
      <c r="FO1089" s="40"/>
      <c r="FP1089" s="40"/>
      <c r="FQ1089" s="40"/>
      <c r="FR1089" s="40"/>
      <c r="FS1089" s="40"/>
      <c r="FT1089" s="40"/>
      <c r="FU1089" s="40"/>
      <c r="FV1089" s="40"/>
      <c r="FW1089" s="40"/>
      <c r="FX1089" s="40"/>
      <c r="FY1089" s="40"/>
      <c r="FZ1089" s="40"/>
      <c r="GA1089" s="40"/>
      <c r="GB1089" s="40"/>
      <c r="GC1089" s="40"/>
      <c r="GD1089" s="40"/>
      <c r="GE1089" s="40"/>
      <c r="GF1089" s="40"/>
      <c r="GG1089" s="40"/>
      <c r="GH1089" s="40"/>
      <c r="GI1089" s="40"/>
      <c r="GJ1089" s="40"/>
      <c r="GK1089" s="40"/>
      <c r="GL1089" s="40"/>
      <c r="GM1089" s="40"/>
      <c r="GN1089" s="40"/>
      <c r="GO1089" s="40"/>
      <c r="GP1089" s="40"/>
      <c r="GQ1089" s="40"/>
      <c r="GR1089" s="40"/>
      <c r="GS1089" s="40"/>
    </row>
    <row r="1090" spans="1:201" x14ac:dyDescent="0.2">
      <c r="A1090" s="40"/>
      <c r="B1090" s="40"/>
      <c r="C1090" s="40"/>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c r="CV1090" s="40"/>
      <c r="CW1090" s="40"/>
      <c r="CX1090" s="40"/>
      <c r="CY1090" s="40"/>
      <c r="CZ1090" s="40"/>
      <c r="DA1090" s="40"/>
      <c r="DB1090" s="40"/>
      <c r="DC1090" s="40"/>
      <c r="DD1090" s="40"/>
      <c r="DE1090" s="40"/>
      <c r="DF1090" s="40"/>
      <c r="DG1090" s="40"/>
      <c r="DH1090" s="40"/>
      <c r="DI1090" s="40"/>
      <c r="DJ1090" s="40"/>
      <c r="DK1090" s="40"/>
      <c r="DL1090" s="40"/>
      <c r="DM1090" s="40"/>
      <c r="DN1090" s="40"/>
      <c r="DO1090" s="40"/>
      <c r="DP1090" s="40"/>
      <c r="DQ1090" s="40"/>
      <c r="DR1090" s="40"/>
      <c r="DS1090" s="40"/>
      <c r="DT1090" s="40"/>
      <c r="DU1090" s="40"/>
      <c r="DV1090" s="40"/>
      <c r="DW1090" s="40"/>
      <c r="DX1090" s="40"/>
      <c r="DY1090" s="40"/>
      <c r="DZ1090" s="40"/>
      <c r="EA1090" s="40"/>
      <c r="EB1090" s="40"/>
      <c r="EC1090" s="40"/>
      <c r="ED1090" s="40"/>
      <c r="EE1090" s="40"/>
      <c r="EF1090" s="40"/>
      <c r="EG1090" s="40"/>
      <c r="EH1090" s="40"/>
      <c r="EI1090" s="40"/>
      <c r="EJ1090" s="40"/>
      <c r="EK1090" s="40"/>
      <c r="EL1090" s="40"/>
      <c r="EM1090" s="40"/>
      <c r="EN1090" s="40"/>
      <c r="EO1090" s="40"/>
      <c r="EP1090" s="40"/>
      <c r="EQ1090" s="40"/>
      <c r="ER1090" s="40"/>
      <c r="ES1090" s="40"/>
      <c r="ET1090" s="40"/>
      <c r="EU1090" s="40"/>
      <c r="EV1090" s="40"/>
      <c r="EW1090" s="40"/>
      <c r="EX1090" s="40"/>
      <c r="EY1090" s="40"/>
      <c r="EZ1090" s="40"/>
      <c r="FA1090" s="40"/>
      <c r="FB1090" s="40"/>
      <c r="FC1090" s="40"/>
      <c r="FD1090" s="40"/>
      <c r="FE1090" s="40"/>
      <c r="FF1090" s="40"/>
      <c r="FG1090" s="40"/>
      <c r="FH1090" s="40"/>
      <c r="FI1090" s="40"/>
      <c r="FJ1090" s="40"/>
      <c r="FK1090" s="40"/>
      <c r="FL1090" s="40"/>
      <c r="FM1090" s="40"/>
      <c r="FN1090" s="40"/>
      <c r="FO1090" s="40"/>
      <c r="FP1090" s="40"/>
      <c r="FQ1090" s="40"/>
      <c r="FR1090" s="40"/>
      <c r="FS1090" s="40"/>
      <c r="FT1090" s="40"/>
      <c r="FU1090" s="40"/>
      <c r="FV1090" s="40"/>
      <c r="FW1090" s="40"/>
      <c r="FX1090" s="40"/>
      <c r="FY1090" s="40"/>
      <c r="FZ1090" s="40"/>
      <c r="GA1090" s="40"/>
      <c r="GB1090" s="40"/>
      <c r="GC1090" s="40"/>
      <c r="GD1090" s="40"/>
      <c r="GE1090" s="40"/>
      <c r="GF1090" s="40"/>
      <c r="GG1090" s="40"/>
      <c r="GH1090" s="40"/>
      <c r="GI1090" s="40"/>
      <c r="GJ1090" s="40"/>
      <c r="GK1090" s="40"/>
      <c r="GL1090" s="40"/>
      <c r="GM1090" s="40"/>
      <c r="GN1090" s="40"/>
      <c r="GO1090" s="40"/>
      <c r="GP1090" s="40"/>
      <c r="GQ1090" s="40"/>
      <c r="GR1090" s="40"/>
      <c r="GS1090" s="40"/>
    </row>
    <row r="1091" spans="1:201" x14ac:dyDescent="0.2">
      <c r="A1091" s="40"/>
      <c r="B1091" s="40"/>
      <c r="C1091" s="40"/>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c r="CV1091" s="40"/>
      <c r="CW1091" s="40"/>
      <c r="CX1091" s="40"/>
      <c r="CY1091" s="40"/>
      <c r="CZ1091" s="40"/>
      <c r="DA1091" s="40"/>
      <c r="DB1091" s="40"/>
      <c r="DC1091" s="40"/>
      <c r="DD1091" s="40"/>
      <c r="DE1091" s="40"/>
      <c r="DF1091" s="40"/>
      <c r="DG1091" s="40"/>
      <c r="DH1091" s="40"/>
      <c r="DI1091" s="40"/>
      <c r="DJ1091" s="40"/>
      <c r="DK1091" s="40"/>
      <c r="DL1091" s="40"/>
      <c r="DM1091" s="40"/>
      <c r="DN1091" s="40"/>
      <c r="DO1091" s="40"/>
      <c r="DP1091" s="40"/>
      <c r="DQ1091" s="40"/>
      <c r="DR1091" s="40"/>
      <c r="DS1091" s="40"/>
      <c r="DT1091" s="40"/>
      <c r="DU1091" s="40"/>
      <c r="DV1091" s="40"/>
      <c r="DW1091" s="40"/>
      <c r="DX1091" s="40"/>
      <c r="DY1091" s="40"/>
      <c r="DZ1091" s="40"/>
      <c r="EA1091" s="40"/>
      <c r="EB1091" s="40"/>
      <c r="EC1091" s="40"/>
      <c r="ED1091" s="40"/>
      <c r="EE1091" s="40"/>
      <c r="EF1091" s="40"/>
      <c r="EG1091" s="40"/>
      <c r="EH1091" s="40"/>
      <c r="EI1091" s="40"/>
      <c r="EJ1091" s="40"/>
      <c r="EK1091" s="40"/>
      <c r="EL1091" s="40"/>
      <c r="EM1091" s="40"/>
      <c r="EN1091" s="40"/>
      <c r="EO1091" s="40"/>
      <c r="EP1091" s="40"/>
      <c r="EQ1091" s="40"/>
      <c r="ER1091" s="40"/>
      <c r="ES1091" s="40"/>
      <c r="ET1091" s="40"/>
      <c r="EU1091" s="40"/>
      <c r="EV1091" s="40"/>
      <c r="EW1091" s="40"/>
      <c r="EX1091" s="40"/>
      <c r="EY1091" s="40"/>
      <c r="EZ1091" s="40"/>
      <c r="FA1091" s="40"/>
      <c r="FB1091" s="40"/>
      <c r="FC1091" s="40"/>
      <c r="FD1091" s="40"/>
      <c r="FE1091" s="40"/>
      <c r="FF1091" s="40"/>
      <c r="FG1091" s="40"/>
      <c r="FH1091" s="40"/>
      <c r="FI1091" s="40"/>
      <c r="FJ1091" s="40"/>
      <c r="FK1091" s="40"/>
      <c r="FL1091" s="40"/>
      <c r="FM1091" s="40"/>
      <c r="FN1091" s="40"/>
      <c r="FO1091" s="40"/>
      <c r="FP1091" s="40"/>
      <c r="FQ1091" s="40"/>
      <c r="FR1091" s="40"/>
      <c r="FS1091" s="40"/>
      <c r="FT1091" s="40"/>
      <c r="FU1091" s="40"/>
      <c r="FV1091" s="40"/>
      <c r="FW1091" s="40"/>
      <c r="FX1091" s="40"/>
      <c r="FY1091" s="40"/>
      <c r="FZ1091" s="40"/>
      <c r="GA1091" s="40"/>
      <c r="GB1091" s="40"/>
      <c r="GC1091" s="40"/>
      <c r="GD1091" s="40"/>
      <c r="GE1091" s="40"/>
      <c r="GF1091" s="40"/>
      <c r="GG1091" s="40"/>
      <c r="GH1091" s="40"/>
      <c r="GI1091" s="40"/>
      <c r="GJ1091" s="40"/>
      <c r="GK1091" s="40"/>
      <c r="GL1091" s="40"/>
      <c r="GM1091" s="40"/>
      <c r="GN1091" s="40"/>
      <c r="GO1091" s="40"/>
      <c r="GP1091" s="40"/>
      <c r="GQ1091" s="40"/>
      <c r="GR1091" s="40"/>
      <c r="GS1091" s="40"/>
    </row>
    <row r="1092" spans="1:201" x14ac:dyDescent="0.2">
      <c r="A1092" s="40"/>
      <c r="B1092" s="40"/>
      <c r="C1092" s="40"/>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c r="CV1092" s="40"/>
      <c r="CW1092" s="40"/>
      <c r="CX1092" s="40"/>
      <c r="CY1092" s="40"/>
      <c r="CZ1092" s="40"/>
      <c r="DA1092" s="40"/>
      <c r="DB1092" s="40"/>
      <c r="DC1092" s="40"/>
      <c r="DD1092" s="40"/>
      <c r="DE1092" s="40"/>
      <c r="DF1092" s="40"/>
      <c r="DG1092" s="40"/>
      <c r="DH1092" s="40"/>
      <c r="DI1092" s="40"/>
      <c r="DJ1092" s="40"/>
      <c r="DK1092" s="40"/>
      <c r="DL1092" s="40"/>
      <c r="DM1092" s="40"/>
      <c r="DN1092" s="40"/>
      <c r="DO1092" s="40"/>
      <c r="DP1092" s="40"/>
      <c r="DQ1092" s="40"/>
      <c r="DR1092" s="40"/>
      <c r="DS1092" s="40"/>
      <c r="DT1092" s="40"/>
      <c r="DU1092" s="40"/>
      <c r="DV1092" s="40"/>
      <c r="DW1092" s="40"/>
      <c r="DX1092" s="40"/>
      <c r="DY1092" s="40"/>
      <c r="DZ1092" s="40"/>
      <c r="EA1092" s="40"/>
      <c r="EB1092" s="40"/>
      <c r="EC1092" s="40"/>
      <c r="ED1092" s="40"/>
      <c r="EE1092" s="40"/>
      <c r="EF1092" s="40"/>
      <c r="EG1092" s="40"/>
      <c r="EH1092" s="40"/>
      <c r="EI1092" s="40"/>
      <c r="EJ1092" s="40"/>
      <c r="EK1092" s="40"/>
      <c r="EL1092" s="40"/>
      <c r="EM1092" s="40"/>
      <c r="EN1092" s="40"/>
      <c r="EO1092" s="40"/>
      <c r="EP1092" s="40"/>
      <c r="EQ1092" s="40"/>
      <c r="ER1092" s="40"/>
      <c r="ES1092" s="40"/>
      <c r="ET1092" s="40"/>
      <c r="EU1092" s="40"/>
      <c r="EV1092" s="40"/>
      <c r="EW1092" s="40"/>
      <c r="EX1092" s="40"/>
      <c r="EY1092" s="40"/>
      <c r="EZ1092" s="40"/>
      <c r="FA1092" s="40"/>
      <c r="FB1092" s="40"/>
      <c r="FC1092" s="40"/>
      <c r="FD1092" s="40"/>
      <c r="FE1092" s="40"/>
      <c r="FF1092" s="40"/>
      <c r="FG1092" s="40"/>
      <c r="FH1092" s="40"/>
      <c r="FI1092" s="40"/>
      <c r="FJ1092" s="40"/>
      <c r="FK1092" s="40"/>
      <c r="FL1092" s="40"/>
      <c r="FM1092" s="40"/>
      <c r="FN1092" s="40"/>
      <c r="FO1092" s="40"/>
      <c r="FP1092" s="40"/>
      <c r="FQ1092" s="40"/>
      <c r="FR1092" s="40"/>
      <c r="FS1092" s="40"/>
      <c r="FT1092" s="40"/>
      <c r="FU1092" s="40"/>
      <c r="FV1092" s="40"/>
      <c r="FW1092" s="40"/>
      <c r="FX1092" s="40"/>
      <c r="FY1092" s="40"/>
      <c r="FZ1092" s="40"/>
      <c r="GA1092" s="40"/>
      <c r="GB1092" s="40"/>
      <c r="GC1092" s="40"/>
      <c r="GD1092" s="40"/>
      <c r="GE1092" s="40"/>
      <c r="GF1092" s="40"/>
      <c r="GG1092" s="40"/>
      <c r="GH1092" s="40"/>
      <c r="GI1092" s="40"/>
      <c r="GJ1092" s="40"/>
      <c r="GK1092" s="40"/>
      <c r="GL1092" s="40"/>
      <c r="GM1092" s="40"/>
      <c r="GN1092" s="40"/>
      <c r="GO1092" s="40"/>
      <c r="GP1092" s="40"/>
      <c r="GQ1092" s="40"/>
      <c r="GR1092" s="40"/>
      <c r="GS1092" s="40"/>
    </row>
    <row r="1093" spans="1:201" x14ac:dyDescent="0.2">
      <c r="A1093" s="40"/>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c r="CV1093" s="40"/>
      <c r="CW1093" s="40"/>
      <c r="CX1093" s="40"/>
      <c r="CY1093" s="40"/>
      <c r="CZ1093" s="40"/>
      <c r="DA1093" s="40"/>
      <c r="DB1093" s="40"/>
      <c r="DC1093" s="40"/>
      <c r="DD1093" s="40"/>
      <c r="DE1093" s="40"/>
      <c r="DF1093" s="40"/>
      <c r="DG1093" s="40"/>
      <c r="DH1093" s="40"/>
      <c r="DI1093" s="40"/>
      <c r="DJ1093" s="40"/>
      <c r="DK1093" s="40"/>
      <c r="DL1093" s="40"/>
      <c r="DM1093" s="40"/>
      <c r="DN1093" s="40"/>
      <c r="DO1093" s="40"/>
      <c r="DP1093" s="40"/>
      <c r="DQ1093" s="40"/>
      <c r="DR1093" s="40"/>
      <c r="DS1093" s="40"/>
      <c r="DT1093" s="40"/>
      <c r="DU1093" s="40"/>
      <c r="DV1093" s="40"/>
      <c r="DW1093" s="40"/>
      <c r="DX1093" s="40"/>
      <c r="DY1093" s="40"/>
      <c r="DZ1093" s="40"/>
      <c r="EA1093" s="40"/>
      <c r="EB1093" s="40"/>
      <c r="EC1093" s="40"/>
      <c r="ED1093" s="40"/>
      <c r="EE1093" s="40"/>
      <c r="EF1093" s="40"/>
      <c r="EG1093" s="40"/>
      <c r="EH1093" s="40"/>
      <c r="EI1093" s="40"/>
      <c r="EJ1093" s="40"/>
      <c r="EK1093" s="40"/>
      <c r="EL1093" s="40"/>
      <c r="EM1093" s="40"/>
      <c r="EN1093" s="40"/>
      <c r="EO1093" s="40"/>
      <c r="EP1093" s="40"/>
      <c r="EQ1093" s="40"/>
      <c r="ER1093" s="40"/>
      <c r="ES1093" s="40"/>
      <c r="ET1093" s="40"/>
      <c r="EU1093" s="40"/>
      <c r="EV1093" s="40"/>
      <c r="EW1093" s="40"/>
      <c r="EX1093" s="40"/>
      <c r="EY1093" s="40"/>
      <c r="EZ1093" s="40"/>
      <c r="FA1093" s="40"/>
      <c r="FB1093" s="40"/>
      <c r="FC1093" s="40"/>
      <c r="FD1093" s="40"/>
      <c r="FE1093" s="40"/>
      <c r="FF1093" s="40"/>
      <c r="FG1093" s="40"/>
      <c r="FH1093" s="40"/>
      <c r="FI1093" s="40"/>
      <c r="FJ1093" s="40"/>
      <c r="FK1093" s="40"/>
      <c r="FL1093" s="40"/>
      <c r="FM1093" s="40"/>
      <c r="FN1093" s="40"/>
      <c r="FO1093" s="40"/>
      <c r="FP1093" s="40"/>
      <c r="FQ1093" s="40"/>
      <c r="FR1093" s="40"/>
      <c r="FS1093" s="40"/>
      <c r="FT1093" s="40"/>
      <c r="FU1093" s="40"/>
      <c r="FV1093" s="40"/>
      <c r="FW1093" s="40"/>
      <c r="FX1093" s="40"/>
      <c r="FY1093" s="40"/>
      <c r="FZ1093" s="40"/>
      <c r="GA1093" s="40"/>
      <c r="GB1093" s="40"/>
      <c r="GC1093" s="40"/>
      <c r="GD1093" s="40"/>
      <c r="GE1093" s="40"/>
      <c r="GF1093" s="40"/>
      <c r="GG1093" s="40"/>
      <c r="GH1093" s="40"/>
      <c r="GI1093" s="40"/>
      <c r="GJ1093" s="40"/>
      <c r="GK1093" s="40"/>
      <c r="GL1093" s="40"/>
      <c r="GM1093" s="40"/>
      <c r="GN1093" s="40"/>
      <c r="GO1093" s="40"/>
      <c r="GP1093" s="40"/>
      <c r="GQ1093" s="40"/>
      <c r="GR1093" s="40"/>
      <c r="GS1093" s="40"/>
    </row>
    <row r="1094" spans="1:201" x14ac:dyDescent="0.2">
      <c r="A1094" s="40"/>
      <c r="B1094" s="40"/>
      <c r="C1094" s="40"/>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c r="CV1094" s="40"/>
      <c r="CW1094" s="40"/>
      <c r="CX1094" s="40"/>
      <c r="CY1094" s="40"/>
      <c r="CZ1094" s="40"/>
      <c r="DA1094" s="40"/>
      <c r="DB1094" s="40"/>
      <c r="DC1094" s="40"/>
      <c r="DD1094" s="40"/>
      <c r="DE1094" s="40"/>
      <c r="DF1094" s="40"/>
      <c r="DG1094" s="40"/>
      <c r="DH1094" s="40"/>
      <c r="DI1094" s="40"/>
      <c r="DJ1094" s="40"/>
      <c r="DK1094" s="40"/>
      <c r="DL1094" s="40"/>
      <c r="DM1094" s="40"/>
      <c r="DN1094" s="40"/>
      <c r="DO1094" s="40"/>
      <c r="DP1094" s="40"/>
      <c r="DQ1094" s="40"/>
      <c r="DR1094" s="40"/>
      <c r="DS1094" s="40"/>
      <c r="DT1094" s="40"/>
      <c r="DU1094" s="40"/>
      <c r="DV1094" s="40"/>
      <c r="DW1094" s="40"/>
      <c r="DX1094" s="40"/>
      <c r="DY1094" s="40"/>
      <c r="DZ1094" s="40"/>
      <c r="EA1094" s="40"/>
      <c r="EB1094" s="40"/>
      <c r="EC1094" s="40"/>
      <c r="ED1094" s="40"/>
      <c r="EE1094" s="40"/>
      <c r="EF1094" s="40"/>
      <c r="EG1094" s="40"/>
      <c r="EH1094" s="40"/>
      <c r="EI1094" s="40"/>
      <c r="EJ1094" s="40"/>
      <c r="EK1094" s="40"/>
      <c r="EL1094" s="40"/>
      <c r="EM1094" s="40"/>
      <c r="EN1094" s="40"/>
      <c r="EO1094" s="40"/>
      <c r="EP1094" s="40"/>
      <c r="EQ1094" s="40"/>
      <c r="ER1094" s="40"/>
      <c r="ES1094" s="40"/>
      <c r="ET1094" s="40"/>
      <c r="EU1094" s="40"/>
      <c r="EV1094" s="40"/>
      <c r="EW1094" s="40"/>
      <c r="EX1094" s="40"/>
      <c r="EY1094" s="40"/>
      <c r="EZ1094" s="40"/>
      <c r="FA1094" s="40"/>
      <c r="FB1094" s="40"/>
      <c r="FC1094" s="40"/>
      <c r="FD1094" s="40"/>
      <c r="FE1094" s="40"/>
      <c r="FF1094" s="40"/>
      <c r="FG1094" s="40"/>
      <c r="FH1094" s="40"/>
      <c r="FI1094" s="40"/>
      <c r="FJ1094" s="40"/>
      <c r="FK1094" s="40"/>
      <c r="FL1094" s="40"/>
      <c r="FM1094" s="40"/>
      <c r="FN1094" s="40"/>
      <c r="FO1094" s="40"/>
      <c r="FP1094" s="40"/>
      <c r="FQ1094" s="40"/>
      <c r="FR1094" s="40"/>
      <c r="FS1094" s="40"/>
      <c r="FT1094" s="40"/>
      <c r="FU1094" s="40"/>
      <c r="FV1094" s="40"/>
      <c r="FW1094" s="40"/>
      <c r="FX1094" s="40"/>
      <c r="FY1094" s="40"/>
      <c r="FZ1094" s="40"/>
      <c r="GA1094" s="40"/>
      <c r="GB1094" s="40"/>
      <c r="GC1094" s="40"/>
      <c r="GD1094" s="40"/>
      <c r="GE1094" s="40"/>
      <c r="GF1094" s="40"/>
      <c r="GG1094" s="40"/>
      <c r="GH1094" s="40"/>
      <c r="GI1094" s="40"/>
      <c r="GJ1094" s="40"/>
      <c r="GK1094" s="40"/>
      <c r="GL1094" s="40"/>
      <c r="GM1094" s="40"/>
      <c r="GN1094" s="40"/>
      <c r="GO1094" s="40"/>
      <c r="GP1094" s="40"/>
      <c r="GQ1094" s="40"/>
      <c r="GR1094" s="40"/>
      <c r="GS1094" s="40"/>
    </row>
    <row r="1095" spans="1:201" x14ac:dyDescent="0.2">
      <c r="A1095" s="40"/>
      <c r="B1095" s="40"/>
      <c r="C1095" s="40"/>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c r="CV1095" s="40"/>
      <c r="CW1095" s="40"/>
      <c r="CX1095" s="40"/>
      <c r="CY1095" s="40"/>
      <c r="CZ1095" s="40"/>
      <c r="DA1095" s="40"/>
      <c r="DB1095" s="40"/>
      <c r="DC1095" s="40"/>
      <c r="DD1095" s="40"/>
      <c r="DE1095" s="40"/>
      <c r="DF1095" s="40"/>
      <c r="DG1095" s="40"/>
      <c r="DH1095" s="40"/>
      <c r="DI1095" s="40"/>
      <c r="DJ1095" s="40"/>
      <c r="DK1095" s="40"/>
      <c r="DL1095" s="40"/>
      <c r="DM1095" s="40"/>
      <c r="DN1095" s="40"/>
      <c r="DO1095" s="40"/>
      <c r="DP1095" s="40"/>
      <c r="DQ1095" s="40"/>
      <c r="DR1095" s="40"/>
      <c r="DS1095" s="40"/>
      <c r="DT1095" s="40"/>
      <c r="DU1095" s="40"/>
      <c r="DV1095" s="40"/>
      <c r="DW1095" s="40"/>
      <c r="DX1095" s="40"/>
      <c r="DY1095" s="40"/>
      <c r="DZ1095" s="40"/>
      <c r="EA1095" s="40"/>
      <c r="EB1095" s="40"/>
      <c r="EC1095" s="40"/>
      <c r="ED1095" s="40"/>
      <c r="EE1095" s="40"/>
      <c r="EF1095" s="40"/>
      <c r="EG1095" s="40"/>
      <c r="EH1095" s="40"/>
      <c r="EI1095" s="40"/>
      <c r="EJ1095" s="40"/>
      <c r="EK1095" s="40"/>
      <c r="EL1095" s="40"/>
      <c r="EM1095" s="40"/>
      <c r="EN1095" s="40"/>
      <c r="EO1095" s="40"/>
      <c r="EP1095" s="40"/>
      <c r="EQ1095" s="40"/>
      <c r="ER1095" s="40"/>
      <c r="ES1095" s="40"/>
      <c r="ET1095" s="40"/>
      <c r="EU1095" s="40"/>
      <c r="EV1095" s="40"/>
      <c r="EW1095" s="40"/>
      <c r="EX1095" s="40"/>
      <c r="EY1095" s="40"/>
      <c r="EZ1095" s="40"/>
      <c r="FA1095" s="40"/>
      <c r="FB1095" s="40"/>
      <c r="FC1095" s="40"/>
      <c r="FD1095" s="40"/>
      <c r="FE1095" s="40"/>
      <c r="FF1095" s="40"/>
      <c r="FG1095" s="40"/>
      <c r="FH1095" s="40"/>
      <c r="FI1095" s="40"/>
      <c r="FJ1095" s="40"/>
      <c r="FK1095" s="40"/>
      <c r="FL1095" s="40"/>
      <c r="FM1095" s="40"/>
      <c r="FN1095" s="40"/>
      <c r="FO1095" s="40"/>
      <c r="FP1095" s="40"/>
      <c r="FQ1095" s="40"/>
      <c r="FR1095" s="40"/>
      <c r="FS1095" s="40"/>
      <c r="FT1095" s="40"/>
      <c r="FU1095" s="40"/>
      <c r="FV1095" s="40"/>
      <c r="FW1095" s="40"/>
      <c r="FX1095" s="40"/>
      <c r="FY1095" s="40"/>
      <c r="FZ1095" s="40"/>
      <c r="GA1095" s="40"/>
      <c r="GB1095" s="40"/>
      <c r="GC1095" s="40"/>
      <c r="GD1095" s="40"/>
      <c r="GE1095" s="40"/>
      <c r="GF1095" s="40"/>
      <c r="GG1095" s="40"/>
      <c r="GH1095" s="40"/>
      <c r="GI1095" s="40"/>
      <c r="GJ1095" s="40"/>
      <c r="GK1095" s="40"/>
      <c r="GL1095" s="40"/>
      <c r="GM1095" s="40"/>
      <c r="GN1095" s="40"/>
      <c r="GO1095" s="40"/>
      <c r="GP1095" s="40"/>
      <c r="GQ1095" s="40"/>
      <c r="GR1095" s="40"/>
      <c r="GS1095" s="40"/>
    </row>
    <row r="1096" spans="1:201" x14ac:dyDescent="0.2">
      <c r="A1096" s="40"/>
      <c r="B1096" s="40"/>
      <c r="C1096" s="40"/>
      <c r="D1096" s="40"/>
      <c r="E1096" s="40"/>
      <c r="F1096" s="40"/>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c r="CV1096" s="40"/>
      <c r="CW1096" s="40"/>
      <c r="CX1096" s="40"/>
      <c r="CY1096" s="40"/>
      <c r="CZ1096" s="40"/>
      <c r="DA1096" s="40"/>
      <c r="DB1096" s="40"/>
      <c r="DC1096" s="40"/>
      <c r="DD1096" s="40"/>
      <c r="DE1096" s="40"/>
      <c r="DF1096" s="40"/>
      <c r="DG1096" s="40"/>
      <c r="DH1096" s="40"/>
      <c r="DI1096" s="40"/>
      <c r="DJ1096" s="40"/>
      <c r="DK1096" s="40"/>
      <c r="DL1096" s="40"/>
      <c r="DM1096" s="40"/>
      <c r="DN1096" s="40"/>
      <c r="DO1096" s="40"/>
      <c r="DP1096" s="40"/>
      <c r="DQ1096" s="40"/>
      <c r="DR1096" s="40"/>
      <c r="DS1096" s="40"/>
      <c r="DT1096" s="40"/>
      <c r="DU1096" s="40"/>
      <c r="DV1096" s="40"/>
      <c r="DW1096" s="40"/>
      <c r="DX1096" s="40"/>
      <c r="DY1096" s="40"/>
      <c r="DZ1096" s="40"/>
      <c r="EA1096" s="40"/>
      <c r="EB1096" s="40"/>
      <c r="EC1096" s="40"/>
      <c r="ED1096" s="40"/>
      <c r="EE1096" s="40"/>
      <c r="EF1096" s="40"/>
      <c r="EG1096" s="40"/>
      <c r="EH1096" s="40"/>
      <c r="EI1096" s="40"/>
      <c r="EJ1096" s="40"/>
      <c r="EK1096" s="40"/>
      <c r="EL1096" s="40"/>
      <c r="EM1096" s="40"/>
      <c r="EN1096" s="40"/>
      <c r="EO1096" s="40"/>
      <c r="EP1096" s="40"/>
      <c r="EQ1096" s="40"/>
      <c r="ER1096" s="40"/>
      <c r="ES1096" s="40"/>
      <c r="ET1096" s="40"/>
      <c r="EU1096" s="40"/>
      <c r="EV1096" s="40"/>
      <c r="EW1096" s="40"/>
      <c r="EX1096" s="40"/>
      <c r="EY1096" s="40"/>
      <c r="EZ1096" s="40"/>
      <c r="FA1096" s="40"/>
      <c r="FB1096" s="40"/>
      <c r="FC1096" s="40"/>
      <c r="FD1096" s="40"/>
      <c r="FE1096" s="40"/>
      <c r="FF1096" s="40"/>
      <c r="FG1096" s="40"/>
      <c r="FH1096" s="40"/>
      <c r="FI1096" s="40"/>
      <c r="FJ1096" s="40"/>
      <c r="FK1096" s="40"/>
      <c r="FL1096" s="40"/>
      <c r="FM1096" s="40"/>
      <c r="FN1096" s="40"/>
      <c r="FO1096" s="40"/>
      <c r="FP1096" s="40"/>
      <c r="FQ1096" s="40"/>
      <c r="FR1096" s="40"/>
      <c r="FS1096" s="40"/>
      <c r="FT1096" s="40"/>
      <c r="FU1096" s="40"/>
      <c r="FV1096" s="40"/>
      <c r="FW1096" s="40"/>
      <c r="FX1096" s="40"/>
      <c r="FY1096" s="40"/>
      <c r="FZ1096" s="40"/>
      <c r="GA1096" s="40"/>
      <c r="GB1096" s="40"/>
      <c r="GC1096" s="40"/>
      <c r="GD1096" s="40"/>
      <c r="GE1096" s="40"/>
      <c r="GF1096" s="40"/>
      <c r="GG1096" s="40"/>
      <c r="GH1096" s="40"/>
      <c r="GI1096" s="40"/>
      <c r="GJ1096" s="40"/>
      <c r="GK1096" s="40"/>
      <c r="GL1096" s="40"/>
      <c r="GM1096" s="40"/>
      <c r="GN1096" s="40"/>
      <c r="GO1096" s="40"/>
      <c r="GP1096" s="40"/>
      <c r="GQ1096" s="40"/>
      <c r="GR1096" s="40"/>
      <c r="GS1096" s="40"/>
    </row>
    <row r="1097" spans="1:201" x14ac:dyDescent="0.2">
      <c r="A1097" s="40"/>
      <c r="B1097" s="40"/>
      <c r="C1097" s="40"/>
      <c r="D1097" s="40"/>
      <c r="E1097" s="40"/>
      <c r="F1097" s="40"/>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c r="CV1097" s="40"/>
      <c r="CW1097" s="40"/>
      <c r="CX1097" s="40"/>
      <c r="CY1097" s="40"/>
      <c r="CZ1097" s="40"/>
      <c r="DA1097" s="40"/>
      <c r="DB1097" s="40"/>
      <c r="DC1097" s="40"/>
      <c r="DD1097" s="40"/>
      <c r="DE1097" s="40"/>
      <c r="DF1097" s="40"/>
      <c r="DG1097" s="40"/>
      <c r="DH1097" s="40"/>
      <c r="DI1097" s="40"/>
      <c r="DJ1097" s="40"/>
      <c r="DK1097" s="40"/>
      <c r="DL1097" s="40"/>
      <c r="DM1097" s="40"/>
      <c r="DN1097" s="40"/>
      <c r="DO1097" s="40"/>
      <c r="DP1097" s="40"/>
      <c r="DQ1097" s="40"/>
      <c r="DR1097" s="40"/>
      <c r="DS1097" s="40"/>
      <c r="DT1097" s="40"/>
      <c r="DU1097" s="40"/>
      <c r="DV1097" s="40"/>
      <c r="DW1097" s="40"/>
      <c r="DX1097" s="40"/>
      <c r="DY1097" s="40"/>
      <c r="DZ1097" s="40"/>
      <c r="EA1097" s="40"/>
      <c r="EB1097" s="40"/>
      <c r="EC1097" s="40"/>
      <c r="ED1097" s="40"/>
      <c r="EE1097" s="40"/>
      <c r="EF1097" s="40"/>
      <c r="EG1097" s="40"/>
      <c r="EH1097" s="40"/>
      <c r="EI1097" s="40"/>
      <c r="EJ1097" s="40"/>
      <c r="EK1097" s="40"/>
      <c r="EL1097" s="40"/>
      <c r="EM1097" s="40"/>
      <c r="EN1097" s="40"/>
      <c r="EO1097" s="40"/>
      <c r="EP1097" s="40"/>
      <c r="EQ1097" s="40"/>
      <c r="ER1097" s="40"/>
      <c r="ES1097" s="40"/>
      <c r="ET1097" s="40"/>
      <c r="EU1097" s="40"/>
      <c r="EV1097" s="40"/>
      <c r="EW1097" s="40"/>
      <c r="EX1097" s="40"/>
      <c r="EY1097" s="40"/>
      <c r="EZ1097" s="40"/>
      <c r="FA1097" s="40"/>
      <c r="FB1097" s="40"/>
      <c r="FC1097" s="40"/>
      <c r="FD1097" s="40"/>
      <c r="FE1097" s="40"/>
      <c r="FF1097" s="40"/>
      <c r="FG1097" s="40"/>
      <c r="FH1097" s="40"/>
      <c r="FI1097" s="40"/>
      <c r="FJ1097" s="40"/>
      <c r="FK1097" s="40"/>
      <c r="FL1097" s="40"/>
      <c r="FM1097" s="40"/>
      <c r="FN1097" s="40"/>
      <c r="FO1097" s="40"/>
      <c r="FP1097" s="40"/>
      <c r="FQ1097" s="40"/>
      <c r="FR1097" s="40"/>
      <c r="FS1097" s="40"/>
      <c r="FT1097" s="40"/>
      <c r="FU1097" s="40"/>
      <c r="FV1097" s="40"/>
      <c r="FW1097" s="40"/>
      <c r="FX1097" s="40"/>
      <c r="FY1097" s="40"/>
      <c r="FZ1097" s="40"/>
      <c r="GA1097" s="40"/>
      <c r="GB1097" s="40"/>
      <c r="GC1097" s="40"/>
      <c r="GD1097" s="40"/>
      <c r="GE1097" s="40"/>
      <c r="GF1097" s="40"/>
      <c r="GG1097" s="40"/>
      <c r="GH1097" s="40"/>
      <c r="GI1097" s="40"/>
      <c r="GJ1097" s="40"/>
      <c r="GK1097" s="40"/>
      <c r="GL1097" s="40"/>
      <c r="GM1097" s="40"/>
      <c r="GN1097" s="40"/>
      <c r="GO1097" s="40"/>
      <c r="GP1097" s="40"/>
      <c r="GQ1097" s="40"/>
      <c r="GR1097" s="40"/>
      <c r="GS1097" s="40"/>
    </row>
    <row r="1098" spans="1:201" x14ac:dyDescent="0.2">
      <c r="A1098" s="40"/>
      <c r="B1098" s="40"/>
      <c r="C1098" s="40"/>
      <c r="D1098" s="40"/>
      <c r="E1098" s="40"/>
      <c r="F1098" s="40"/>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c r="CV1098" s="40"/>
      <c r="CW1098" s="40"/>
      <c r="CX1098" s="40"/>
      <c r="CY1098" s="40"/>
      <c r="CZ1098" s="40"/>
      <c r="DA1098" s="40"/>
      <c r="DB1098" s="40"/>
      <c r="DC1098" s="40"/>
      <c r="DD1098" s="40"/>
      <c r="DE1098" s="40"/>
      <c r="DF1098" s="40"/>
      <c r="DG1098" s="40"/>
      <c r="DH1098" s="40"/>
      <c r="DI1098" s="40"/>
      <c r="DJ1098" s="40"/>
      <c r="DK1098" s="40"/>
      <c r="DL1098" s="40"/>
      <c r="DM1098" s="40"/>
      <c r="DN1098" s="40"/>
      <c r="DO1098" s="40"/>
      <c r="DP1098" s="40"/>
      <c r="DQ1098" s="40"/>
      <c r="DR1098" s="40"/>
      <c r="DS1098" s="40"/>
      <c r="DT1098" s="40"/>
      <c r="DU1098" s="40"/>
      <c r="DV1098" s="40"/>
      <c r="DW1098" s="40"/>
      <c r="DX1098" s="40"/>
      <c r="DY1098" s="40"/>
      <c r="DZ1098" s="40"/>
      <c r="EA1098" s="40"/>
      <c r="EB1098" s="40"/>
      <c r="EC1098" s="40"/>
      <c r="ED1098" s="40"/>
      <c r="EE1098" s="40"/>
      <c r="EF1098" s="40"/>
      <c r="EG1098" s="40"/>
      <c r="EH1098" s="40"/>
      <c r="EI1098" s="40"/>
      <c r="EJ1098" s="40"/>
      <c r="EK1098" s="40"/>
      <c r="EL1098" s="40"/>
      <c r="EM1098" s="40"/>
      <c r="EN1098" s="40"/>
      <c r="EO1098" s="40"/>
      <c r="EP1098" s="40"/>
      <c r="EQ1098" s="40"/>
      <c r="ER1098" s="40"/>
      <c r="ES1098" s="40"/>
      <c r="ET1098" s="40"/>
      <c r="EU1098" s="40"/>
      <c r="EV1098" s="40"/>
      <c r="EW1098" s="40"/>
      <c r="EX1098" s="40"/>
      <c r="EY1098" s="40"/>
      <c r="EZ1098" s="40"/>
      <c r="FA1098" s="40"/>
      <c r="FB1098" s="40"/>
      <c r="FC1098" s="40"/>
      <c r="FD1098" s="40"/>
      <c r="FE1098" s="40"/>
      <c r="FF1098" s="40"/>
      <c r="FG1098" s="40"/>
      <c r="FH1098" s="40"/>
      <c r="FI1098" s="40"/>
      <c r="FJ1098" s="40"/>
      <c r="FK1098" s="40"/>
      <c r="FL1098" s="40"/>
      <c r="FM1098" s="40"/>
      <c r="FN1098" s="40"/>
      <c r="FO1098" s="40"/>
      <c r="FP1098" s="40"/>
      <c r="FQ1098" s="40"/>
      <c r="FR1098" s="40"/>
      <c r="FS1098" s="40"/>
      <c r="FT1098" s="40"/>
      <c r="FU1098" s="40"/>
      <c r="FV1098" s="40"/>
      <c r="FW1098" s="40"/>
      <c r="FX1098" s="40"/>
      <c r="FY1098" s="40"/>
      <c r="FZ1098" s="40"/>
      <c r="GA1098" s="40"/>
      <c r="GB1098" s="40"/>
      <c r="GC1098" s="40"/>
      <c r="GD1098" s="40"/>
      <c r="GE1098" s="40"/>
      <c r="GF1098" s="40"/>
      <c r="GG1098" s="40"/>
      <c r="GH1098" s="40"/>
      <c r="GI1098" s="40"/>
      <c r="GJ1098" s="40"/>
      <c r="GK1098" s="40"/>
      <c r="GL1098" s="40"/>
      <c r="GM1098" s="40"/>
      <c r="GN1098" s="40"/>
      <c r="GO1098" s="40"/>
      <c r="GP1098" s="40"/>
      <c r="GQ1098" s="40"/>
      <c r="GR1098" s="40"/>
      <c r="GS1098" s="40"/>
    </row>
    <row r="1099" spans="1:201" x14ac:dyDescent="0.2">
      <c r="A1099" s="40"/>
      <c r="B1099" s="40"/>
      <c r="C1099" s="40"/>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c r="CV1099" s="40"/>
      <c r="CW1099" s="40"/>
      <c r="CX1099" s="40"/>
      <c r="CY1099" s="40"/>
      <c r="CZ1099" s="40"/>
      <c r="DA1099" s="40"/>
      <c r="DB1099" s="40"/>
      <c r="DC1099" s="40"/>
      <c r="DD1099" s="40"/>
      <c r="DE1099" s="40"/>
      <c r="DF1099" s="40"/>
      <c r="DG1099" s="40"/>
      <c r="DH1099" s="40"/>
      <c r="DI1099" s="40"/>
      <c r="DJ1099" s="40"/>
      <c r="DK1099" s="40"/>
      <c r="DL1099" s="40"/>
      <c r="DM1099" s="40"/>
      <c r="DN1099" s="40"/>
      <c r="DO1099" s="40"/>
      <c r="DP1099" s="40"/>
      <c r="DQ1099" s="40"/>
      <c r="DR1099" s="40"/>
      <c r="DS1099" s="40"/>
      <c r="DT1099" s="40"/>
      <c r="DU1099" s="40"/>
      <c r="DV1099" s="40"/>
      <c r="DW1099" s="40"/>
      <c r="DX1099" s="40"/>
      <c r="DY1099" s="40"/>
      <c r="DZ1099" s="40"/>
      <c r="EA1099" s="40"/>
      <c r="EB1099" s="40"/>
      <c r="EC1099" s="40"/>
      <c r="ED1099" s="40"/>
      <c r="EE1099" s="40"/>
      <c r="EF1099" s="40"/>
      <c r="EG1099" s="40"/>
      <c r="EH1099" s="40"/>
      <c r="EI1099" s="40"/>
      <c r="EJ1099" s="40"/>
      <c r="EK1099" s="40"/>
      <c r="EL1099" s="40"/>
      <c r="EM1099" s="40"/>
      <c r="EN1099" s="40"/>
      <c r="EO1099" s="40"/>
      <c r="EP1099" s="40"/>
      <c r="EQ1099" s="40"/>
      <c r="ER1099" s="40"/>
      <c r="ES1099" s="40"/>
      <c r="ET1099" s="40"/>
      <c r="EU1099" s="40"/>
      <c r="EV1099" s="40"/>
      <c r="EW1099" s="40"/>
      <c r="EX1099" s="40"/>
      <c r="EY1099" s="40"/>
      <c r="EZ1099" s="40"/>
      <c r="FA1099" s="40"/>
      <c r="FB1099" s="40"/>
      <c r="FC1099" s="40"/>
      <c r="FD1099" s="40"/>
      <c r="FE1099" s="40"/>
      <c r="FF1099" s="40"/>
      <c r="FG1099" s="40"/>
      <c r="FH1099" s="40"/>
      <c r="FI1099" s="40"/>
      <c r="FJ1099" s="40"/>
      <c r="FK1099" s="40"/>
      <c r="FL1099" s="40"/>
      <c r="FM1099" s="40"/>
      <c r="FN1099" s="40"/>
      <c r="FO1099" s="40"/>
      <c r="FP1099" s="40"/>
      <c r="FQ1099" s="40"/>
      <c r="FR1099" s="40"/>
      <c r="FS1099" s="40"/>
      <c r="FT1099" s="40"/>
      <c r="FU1099" s="40"/>
      <c r="FV1099" s="40"/>
      <c r="FW1099" s="40"/>
      <c r="FX1099" s="40"/>
      <c r="FY1099" s="40"/>
      <c r="FZ1099" s="40"/>
      <c r="GA1099" s="40"/>
      <c r="GB1099" s="40"/>
      <c r="GC1099" s="40"/>
      <c r="GD1099" s="40"/>
      <c r="GE1099" s="40"/>
      <c r="GF1099" s="40"/>
      <c r="GG1099" s="40"/>
      <c r="GH1099" s="40"/>
      <c r="GI1099" s="40"/>
      <c r="GJ1099" s="40"/>
      <c r="GK1099" s="40"/>
      <c r="GL1099" s="40"/>
      <c r="GM1099" s="40"/>
      <c r="GN1099" s="40"/>
      <c r="GO1099" s="40"/>
      <c r="GP1099" s="40"/>
      <c r="GQ1099" s="40"/>
      <c r="GR1099" s="40"/>
      <c r="GS1099" s="40"/>
    </row>
    <row r="1100" spans="1:201" x14ac:dyDescent="0.2">
      <c r="A1100" s="40"/>
      <c r="B1100" s="40"/>
      <c r="C1100" s="40"/>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c r="CV1100" s="40"/>
      <c r="CW1100" s="40"/>
      <c r="CX1100" s="40"/>
      <c r="CY1100" s="40"/>
      <c r="CZ1100" s="40"/>
      <c r="DA1100" s="40"/>
      <c r="DB1100" s="40"/>
      <c r="DC1100" s="40"/>
      <c r="DD1100" s="40"/>
      <c r="DE1100" s="40"/>
      <c r="DF1100" s="40"/>
      <c r="DG1100" s="40"/>
      <c r="DH1100" s="40"/>
      <c r="DI1100" s="40"/>
      <c r="DJ1100" s="40"/>
      <c r="DK1100" s="40"/>
      <c r="DL1100" s="40"/>
      <c r="DM1100" s="40"/>
      <c r="DN1100" s="40"/>
      <c r="DO1100" s="40"/>
      <c r="DP1100" s="40"/>
      <c r="DQ1100" s="40"/>
      <c r="DR1100" s="40"/>
      <c r="DS1100" s="40"/>
      <c r="DT1100" s="40"/>
      <c r="DU1100" s="40"/>
      <c r="DV1100" s="40"/>
      <c r="DW1100" s="40"/>
      <c r="DX1100" s="40"/>
      <c r="DY1100" s="40"/>
      <c r="DZ1100" s="40"/>
      <c r="EA1100" s="40"/>
      <c r="EB1100" s="40"/>
      <c r="EC1100" s="40"/>
      <c r="ED1100" s="40"/>
      <c r="EE1100" s="40"/>
      <c r="EF1100" s="40"/>
      <c r="EG1100" s="40"/>
      <c r="EH1100" s="40"/>
      <c r="EI1100" s="40"/>
      <c r="EJ1100" s="40"/>
      <c r="EK1100" s="40"/>
      <c r="EL1100" s="40"/>
      <c r="EM1100" s="40"/>
      <c r="EN1100" s="40"/>
      <c r="EO1100" s="40"/>
      <c r="EP1100" s="40"/>
      <c r="EQ1100" s="40"/>
      <c r="ER1100" s="40"/>
      <c r="ES1100" s="40"/>
      <c r="ET1100" s="40"/>
      <c r="EU1100" s="40"/>
      <c r="EV1100" s="40"/>
      <c r="EW1100" s="40"/>
      <c r="EX1100" s="40"/>
      <c r="EY1100" s="40"/>
      <c r="EZ1100" s="40"/>
      <c r="FA1100" s="40"/>
      <c r="FB1100" s="40"/>
      <c r="FC1100" s="40"/>
      <c r="FD1100" s="40"/>
      <c r="FE1100" s="40"/>
      <c r="FF1100" s="40"/>
      <c r="FG1100" s="40"/>
      <c r="FH1100" s="40"/>
      <c r="FI1100" s="40"/>
      <c r="FJ1100" s="40"/>
      <c r="FK1100" s="40"/>
      <c r="FL1100" s="40"/>
      <c r="FM1100" s="40"/>
      <c r="FN1100" s="40"/>
      <c r="FO1100" s="40"/>
      <c r="FP1100" s="40"/>
      <c r="FQ1100" s="40"/>
      <c r="FR1100" s="40"/>
      <c r="FS1100" s="40"/>
      <c r="FT1100" s="40"/>
      <c r="FU1100" s="40"/>
      <c r="FV1100" s="40"/>
      <c r="FW1100" s="40"/>
      <c r="FX1100" s="40"/>
      <c r="FY1100" s="40"/>
      <c r="FZ1100" s="40"/>
      <c r="GA1100" s="40"/>
      <c r="GB1100" s="40"/>
      <c r="GC1100" s="40"/>
      <c r="GD1100" s="40"/>
      <c r="GE1100" s="40"/>
      <c r="GF1100" s="40"/>
      <c r="GG1100" s="40"/>
      <c r="GH1100" s="40"/>
      <c r="GI1100" s="40"/>
      <c r="GJ1100" s="40"/>
      <c r="GK1100" s="40"/>
      <c r="GL1100" s="40"/>
      <c r="GM1100" s="40"/>
      <c r="GN1100" s="40"/>
      <c r="GO1100" s="40"/>
      <c r="GP1100" s="40"/>
      <c r="GQ1100" s="40"/>
      <c r="GR1100" s="40"/>
      <c r="GS1100" s="40"/>
    </row>
    <row r="1101" spans="1:201" x14ac:dyDescent="0.2">
      <c r="A1101" s="40"/>
      <c r="B1101" s="40"/>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c r="CV1101" s="40"/>
      <c r="CW1101" s="40"/>
      <c r="CX1101" s="40"/>
      <c r="CY1101" s="40"/>
      <c r="CZ1101" s="40"/>
      <c r="DA1101" s="40"/>
      <c r="DB1101" s="40"/>
      <c r="DC1101" s="40"/>
      <c r="DD1101" s="40"/>
      <c r="DE1101" s="40"/>
      <c r="DF1101" s="40"/>
      <c r="DG1101" s="40"/>
      <c r="DH1101" s="40"/>
      <c r="DI1101" s="40"/>
      <c r="DJ1101" s="40"/>
      <c r="DK1101" s="40"/>
      <c r="DL1101" s="40"/>
      <c r="DM1101" s="40"/>
      <c r="DN1101" s="40"/>
      <c r="DO1101" s="40"/>
      <c r="DP1101" s="40"/>
      <c r="DQ1101" s="40"/>
      <c r="DR1101" s="40"/>
      <c r="DS1101" s="40"/>
      <c r="DT1101" s="40"/>
      <c r="DU1101" s="40"/>
      <c r="DV1101" s="40"/>
      <c r="DW1101" s="40"/>
      <c r="DX1101" s="40"/>
      <c r="DY1101" s="40"/>
      <c r="DZ1101" s="40"/>
      <c r="EA1101" s="40"/>
      <c r="EB1101" s="40"/>
      <c r="EC1101" s="40"/>
      <c r="ED1101" s="40"/>
      <c r="EE1101" s="40"/>
      <c r="EF1101" s="40"/>
      <c r="EG1101" s="40"/>
      <c r="EH1101" s="40"/>
      <c r="EI1101" s="40"/>
      <c r="EJ1101" s="40"/>
      <c r="EK1101" s="40"/>
      <c r="EL1101" s="40"/>
      <c r="EM1101" s="40"/>
      <c r="EN1101" s="40"/>
      <c r="EO1101" s="40"/>
      <c r="EP1101" s="40"/>
      <c r="EQ1101" s="40"/>
      <c r="ER1101" s="40"/>
      <c r="ES1101" s="40"/>
      <c r="ET1101" s="40"/>
      <c r="EU1101" s="40"/>
      <c r="EV1101" s="40"/>
      <c r="EW1101" s="40"/>
      <c r="EX1101" s="40"/>
      <c r="EY1101" s="40"/>
      <c r="EZ1101" s="40"/>
      <c r="FA1101" s="40"/>
      <c r="FB1101" s="40"/>
      <c r="FC1101" s="40"/>
      <c r="FD1101" s="40"/>
      <c r="FE1101" s="40"/>
      <c r="FF1101" s="40"/>
      <c r="FG1101" s="40"/>
      <c r="FH1101" s="40"/>
      <c r="FI1101" s="40"/>
      <c r="FJ1101" s="40"/>
      <c r="FK1101" s="40"/>
      <c r="FL1101" s="40"/>
      <c r="FM1101" s="40"/>
      <c r="FN1101" s="40"/>
      <c r="FO1101" s="40"/>
      <c r="FP1101" s="40"/>
      <c r="FQ1101" s="40"/>
      <c r="FR1101" s="40"/>
      <c r="FS1101" s="40"/>
      <c r="FT1101" s="40"/>
      <c r="FU1101" s="40"/>
      <c r="FV1101" s="40"/>
      <c r="FW1101" s="40"/>
      <c r="FX1101" s="40"/>
      <c r="FY1101" s="40"/>
      <c r="FZ1101" s="40"/>
      <c r="GA1101" s="40"/>
      <c r="GB1101" s="40"/>
      <c r="GC1101" s="40"/>
      <c r="GD1101" s="40"/>
      <c r="GE1101" s="40"/>
      <c r="GF1101" s="40"/>
      <c r="GG1101" s="40"/>
      <c r="GH1101" s="40"/>
      <c r="GI1101" s="40"/>
      <c r="GJ1101" s="40"/>
      <c r="GK1101" s="40"/>
      <c r="GL1101" s="40"/>
      <c r="GM1101" s="40"/>
      <c r="GN1101" s="40"/>
      <c r="GO1101" s="40"/>
      <c r="GP1101" s="40"/>
      <c r="GQ1101" s="40"/>
      <c r="GR1101" s="40"/>
      <c r="GS1101" s="40"/>
    </row>
    <row r="1102" spans="1:201" x14ac:dyDescent="0.2">
      <c r="A1102" s="40"/>
      <c r="B1102" s="40"/>
      <c r="C1102" s="40"/>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c r="CV1102" s="40"/>
      <c r="CW1102" s="40"/>
      <c r="CX1102" s="40"/>
      <c r="CY1102" s="40"/>
      <c r="CZ1102" s="40"/>
      <c r="DA1102" s="40"/>
      <c r="DB1102" s="40"/>
      <c r="DC1102" s="40"/>
      <c r="DD1102" s="40"/>
      <c r="DE1102" s="40"/>
      <c r="DF1102" s="40"/>
      <c r="DG1102" s="40"/>
      <c r="DH1102" s="40"/>
      <c r="DI1102" s="40"/>
      <c r="DJ1102" s="40"/>
      <c r="DK1102" s="40"/>
      <c r="DL1102" s="40"/>
      <c r="DM1102" s="40"/>
      <c r="DN1102" s="40"/>
      <c r="DO1102" s="40"/>
      <c r="DP1102" s="40"/>
      <c r="DQ1102" s="40"/>
      <c r="DR1102" s="40"/>
      <c r="DS1102" s="40"/>
      <c r="DT1102" s="40"/>
      <c r="DU1102" s="40"/>
      <c r="DV1102" s="40"/>
      <c r="DW1102" s="40"/>
      <c r="DX1102" s="40"/>
      <c r="DY1102" s="40"/>
      <c r="DZ1102" s="40"/>
      <c r="EA1102" s="40"/>
      <c r="EB1102" s="40"/>
      <c r="EC1102" s="40"/>
      <c r="ED1102" s="40"/>
      <c r="EE1102" s="40"/>
      <c r="EF1102" s="40"/>
      <c r="EG1102" s="40"/>
      <c r="EH1102" s="40"/>
      <c r="EI1102" s="40"/>
      <c r="EJ1102" s="40"/>
      <c r="EK1102" s="40"/>
      <c r="EL1102" s="40"/>
      <c r="EM1102" s="40"/>
      <c r="EN1102" s="40"/>
      <c r="EO1102" s="40"/>
      <c r="EP1102" s="40"/>
      <c r="EQ1102" s="40"/>
      <c r="ER1102" s="40"/>
      <c r="ES1102" s="40"/>
      <c r="ET1102" s="40"/>
      <c r="EU1102" s="40"/>
      <c r="EV1102" s="40"/>
      <c r="EW1102" s="40"/>
      <c r="EX1102" s="40"/>
      <c r="EY1102" s="40"/>
      <c r="EZ1102" s="40"/>
      <c r="FA1102" s="40"/>
      <c r="FB1102" s="40"/>
      <c r="FC1102" s="40"/>
      <c r="FD1102" s="40"/>
      <c r="FE1102" s="40"/>
      <c r="FF1102" s="40"/>
      <c r="FG1102" s="40"/>
      <c r="FH1102" s="40"/>
      <c r="FI1102" s="40"/>
      <c r="FJ1102" s="40"/>
      <c r="FK1102" s="40"/>
      <c r="FL1102" s="40"/>
      <c r="FM1102" s="40"/>
      <c r="FN1102" s="40"/>
      <c r="FO1102" s="40"/>
      <c r="FP1102" s="40"/>
      <c r="FQ1102" s="40"/>
      <c r="FR1102" s="40"/>
      <c r="FS1102" s="40"/>
      <c r="FT1102" s="40"/>
      <c r="FU1102" s="40"/>
      <c r="FV1102" s="40"/>
      <c r="FW1102" s="40"/>
      <c r="FX1102" s="40"/>
      <c r="FY1102" s="40"/>
      <c r="FZ1102" s="40"/>
      <c r="GA1102" s="40"/>
      <c r="GB1102" s="40"/>
      <c r="GC1102" s="40"/>
      <c r="GD1102" s="40"/>
      <c r="GE1102" s="40"/>
      <c r="GF1102" s="40"/>
      <c r="GG1102" s="40"/>
      <c r="GH1102" s="40"/>
      <c r="GI1102" s="40"/>
      <c r="GJ1102" s="40"/>
      <c r="GK1102" s="40"/>
      <c r="GL1102" s="40"/>
      <c r="GM1102" s="40"/>
      <c r="GN1102" s="40"/>
      <c r="GO1102" s="40"/>
      <c r="GP1102" s="40"/>
      <c r="GQ1102" s="40"/>
      <c r="GR1102" s="40"/>
      <c r="GS1102" s="40"/>
    </row>
    <row r="1103" spans="1:201" x14ac:dyDescent="0.2">
      <c r="A1103" s="40"/>
      <c r="B1103" s="40"/>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c r="CV1103" s="40"/>
      <c r="CW1103" s="40"/>
      <c r="CX1103" s="40"/>
      <c r="CY1103" s="40"/>
      <c r="CZ1103" s="40"/>
      <c r="DA1103" s="40"/>
      <c r="DB1103" s="40"/>
      <c r="DC1103" s="40"/>
      <c r="DD1103" s="40"/>
      <c r="DE1103" s="40"/>
      <c r="DF1103" s="40"/>
      <c r="DG1103" s="40"/>
      <c r="DH1103" s="40"/>
      <c r="DI1103" s="40"/>
      <c r="DJ1103" s="40"/>
      <c r="DK1103" s="40"/>
      <c r="DL1103" s="40"/>
      <c r="DM1103" s="40"/>
      <c r="DN1103" s="40"/>
      <c r="DO1103" s="40"/>
      <c r="DP1103" s="40"/>
      <c r="DQ1103" s="40"/>
      <c r="DR1103" s="40"/>
      <c r="DS1103" s="40"/>
      <c r="DT1103" s="40"/>
      <c r="DU1103" s="40"/>
      <c r="DV1103" s="40"/>
      <c r="DW1103" s="40"/>
      <c r="DX1103" s="40"/>
      <c r="DY1103" s="40"/>
      <c r="DZ1103" s="40"/>
      <c r="EA1103" s="40"/>
      <c r="EB1103" s="40"/>
      <c r="EC1103" s="40"/>
      <c r="ED1103" s="40"/>
      <c r="EE1103" s="40"/>
      <c r="EF1103" s="40"/>
      <c r="EG1103" s="40"/>
      <c r="EH1103" s="40"/>
      <c r="EI1103" s="40"/>
      <c r="EJ1103" s="40"/>
      <c r="EK1103" s="40"/>
      <c r="EL1103" s="40"/>
      <c r="EM1103" s="40"/>
      <c r="EN1103" s="40"/>
      <c r="EO1103" s="40"/>
      <c r="EP1103" s="40"/>
      <c r="EQ1103" s="40"/>
      <c r="ER1103" s="40"/>
      <c r="ES1103" s="40"/>
      <c r="ET1103" s="40"/>
      <c r="EU1103" s="40"/>
      <c r="EV1103" s="40"/>
      <c r="EW1103" s="40"/>
      <c r="EX1103" s="40"/>
      <c r="EY1103" s="40"/>
      <c r="EZ1103" s="40"/>
      <c r="FA1103" s="40"/>
      <c r="FB1103" s="40"/>
      <c r="FC1103" s="40"/>
      <c r="FD1103" s="40"/>
      <c r="FE1103" s="40"/>
      <c r="FF1103" s="40"/>
      <c r="FG1103" s="40"/>
      <c r="FH1103" s="40"/>
      <c r="FI1103" s="40"/>
      <c r="FJ1103" s="40"/>
      <c r="FK1103" s="40"/>
      <c r="FL1103" s="40"/>
      <c r="FM1103" s="40"/>
      <c r="FN1103" s="40"/>
      <c r="FO1103" s="40"/>
      <c r="FP1103" s="40"/>
      <c r="FQ1103" s="40"/>
      <c r="FR1103" s="40"/>
      <c r="FS1103" s="40"/>
      <c r="FT1103" s="40"/>
      <c r="FU1103" s="40"/>
      <c r="FV1103" s="40"/>
      <c r="FW1103" s="40"/>
      <c r="FX1103" s="40"/>
      <c r="FY1103" s="40"/>
      <c r="FZ1103" s="40"/>
      <c r="GA1103" s="40"/>
      <c r="GB1103" s="40"/>
      <c r="GC1103" s="40"/>
      <c r="GD1103" s="40"/>
      <c r="GE1103" s="40"/>
      <c r="GF1103" s="40"/>
      <c r="GG1103" s="40"/>
      <c r="GH1103" s="40"/>
      <c r="GI1103" s="40"/>
      <c r="GJ1103" s="40"/>
      <c r="GK1103" s="40"/>
      <c r="GL1103" s="40"/>
      <c r="GM1103" s="40"/>
      <c r="GN1103" s="40"/>
      <c r="GO1103" s="40"/>
      <c r="GP1103" s="40"/>
      <c r="GQ1103" s="40"/>
      <c r="GR1103" s="40"/>
      <c r="GS1103" s="40"/>
    </row>
    <row r="1104" spans="1:201" x14ac:dyDescent="0.2">
      <c r="A1104" s="40"/>
      <c r="B1104" s="40"/>
      <c r="C1104" s="40"/>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c r="CV1104" s="40"/>
      <c r="CW1104" s="40"/>
      <c r="CX1104" s="40"/>
      <c r="CY1104" s="40"/>
      <c r="CZ1104" s="40"/>
      <c r="DA1104" s="40"/>
      <c r="DB1104" s="40"/>
      <c r="DC1104" s="40"/>
      <c r="DD1104" s="40"/>
      <c r="DE1104" s="40"/>
      <c r="DF1104" s="40"/>
      <c r="DG1104" s="40"/>
      <c r="DH1104" s="40"/>
      <c r="DI1104" s="40"/>
      <c r="DJ1104" s="40"/>
      <c r="DK1104" s="40"/>
      <c r="DL1104" s="40"/>
      <c r="DM1104" s="40"/>
      <c r="DN1104" s="40"/>
      <c r="DO1104" s="40"/>
      <c r="DP1104" s="40"/>
      <c r="DQ1104" s="40"/>
      <c r="DR1104" s="40"/>
      <c r="DS1104" s="40"/>
      <c r="DT1104" s="40"/>
      <c r="DU1104" s="40"/>
      <c r="DV1104" s="40"/>
      <c r="DW1104" s="40"/>
      <c r="DX1104" s="40"/>
      <c r="DY1104" s="40"/>
      <c r="DZ1104" s="40"/>
      <c r="EA1104" s="40"/>
      <c r="EB1104" s="40"/>
      <c r="EC1104" s="40"/>
      <c r="ED1104" s="40"/>
      <c r="EE1104" s="40"/>
      <c r="EF1104" s="40"/>
      <c r="EG1104" s="40"/>
      <c r="EH1104" s="40"/>
      <c r="EI1104" s="40"/>
      <c r="EJ1104" s="40"/>
      <c r="EK1104" s="40"/>
      <c r="EL1104" s="40"/>
      <c r="EM1104" s="40"/>
      <c r="EN1104" s="40"/>
      <c r="EO1104" s="40"/>
      <c r="EP1104" s="40"/>
      <c r="EQ1104" s="40"/>
      <c r="ER1104" s="40"/>
      <c r="ES1104" s="40"/>
      <c r="ET1104" s="40"/>
      <c r="EU1104" s="40"/>
      <c r="EV1104" s="40"/>
      <c r="EW1104" s="40"/>
      <c r="EX1104" s="40"/>
      <c r="EY1104" s="40"/>
      <c r="EZ1104" s="40"/>
      <c r="FA1104" s="40"/>
      <c r="FB1104" s="40"/>
      <c r="FC1104" s="40"/>
      <c r="FD1104" s="40"/>
      <c r="FE1104" s="40"/>
      <c r="FF1104" s="40"/>
      <c r="FG1104" s="40"/>
      <c r="FH1104" s="40"/>
      <c r="FI1104" s="40"/>
      <c r="FJ1104" s="40"/>
      <c r="FK1104" s="40"/>
      <c r="FL1104" s="40"/>
      <c r="FM1104" s="40"/>
      <c r="FN1104" s="40"/>
      <c r="FO1104" s="40"/>
      <c r="FP1104" s="40"/>
      <c r="FQ1104" s="40"/>
      <c r="FR1104" s="40"/>
      <c r="FS1104" s="40"/>
      <c r="FT1104" s="40"/>
      <c r="FU1104" s="40"/>
      <c r="FV1104" s="40"/>
      <c r="FW1104" s="40"/>
      <c r="FX1104" s="40"/>
      <c r="FY1104" s="40"/>
      <c r="FZ1104" s="40"/>
      <c r="GA1104" s="40"/>
      <c r="GB1104" s="40"/>
      <c r="GC1104" s="40"/>
      <c r="GD1104" s="40"/>
      <c r="GE1104" s="40"/>
      <c r="GF1104" s="40"/>
      <c r="GG1104" s="40"/>
      <c r="GH1104" s="40"/>
      <c r="GI1104" s="40"/>
      <c r="GJ1104" s="40"/>
      <c r="GK1104" s="40"/>
      <c r="GL1104" s="40"/>
      <c r="GM1104" s="40"/>
      <c r="GN1104" s="40"/>
      <c r="GO1104" s="40"/>
      <c r="GP1104" s="40"/>
      <c r="GQ1104" s="40"/>
      <c r="GR1104" s="40"/>
      <c r="GS1104" s="40"/>
    </row>
    <row r="1105" spans="1:201" x14ac:dyDescent="0.2">
      <c r="A1105" s="40"/>
      <c r="B1105" s="40"/>
      <c r="C1105" s="40"/>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c r="CV1105" s="40"/>
      <c r="CW1105" s="40"/>
      <c r="CX1105" s="40"/>
      <c r="CY1105" s="40"/>
      <c r="CZ1105" s="40"/>
      <c r="DA1105" s="40"/>
      <c r="DB1105" s="40"/>
      <c r="DC1105" s="40"/>
      <c r="DD1105" s="40"/>
      <c r="DE1105" s="40"/>
      <c r="DF1105" s="40"/>
      <c r="DG1105" s="40"/>
      <c r="DH1105" s="40"/>
      <c r="DI1105" s="40"/>
      <c r="DJ1105" s="40"/>
      <c r="DK1105" s="40"/>
      <c r="DL1105" s="40"/>
      <c r="DM1105" s="40"/>
      <c r="DN1105" s="40"/>
      <c r="DO1105" s="40"/>
      <c r="DP1105" s="40"/>
      <c r="DQ1105" s="40"/>
      <c r="DR1105" s="40"/>
      <c r="DS1105" s="40"/>
      <c r="DT1105" s="40"/>
      <c r="DU1105" s="40"/>
      <c r="DV1105" s="40"/>
      <c r="DW1105" s="40"/>
      <c r="DX1105" s="40"/>
      <c r="DY1105" s="40"/>
      <c r="DZ1105" s="40"/>
      <c r="EA1105" s="40"/>
      <c r="EB1105" s="40"/>
      <c r="EC1105" s="40"/>
      <c r="ED1105" s="40"/>
      <c r="EE1105" s="40"/>
      <c r="EF1105" s="40"/>
      <c r="EG1105" s="40"/>
      <c r="EH1105" s="40"/>
      <c r="EI1105" s="40"/>
      <c r="EJ1105" s="40"/>
      <c r="EK1105" s="40"/>
      <c r="EL1105" s="40"/>
      <c r="EM1105" s="40"/>
      <c r="EN1105" s="40"/>
      <c r="EO1105" s="40"/>
      <c r="EP1105" s="40"/>
      <c r="EQ1105" s="40"/>
      <c r="ER1105" s="40"/>
      <c r="ES1105" s="40"/>
      <c r="ET1105" s="40"/>
      <c r="EU1105" s="40"/>
      <c r="EV1105" s="40"/>
      <c r="EW1105" s="40"/>
      <c r="EX1105" s="40"/>
      <c r="EY1105" s="40"/>
      <c r="EZ1105" s="40"/>
      <c r="FA1105" s="40"/>
      <c r="FB1105" s="40"/>
      <c r="FC1105" s="40"/>
      <c r="FD1105" s="40"/>
      <c r="FE1105" s="40"/>
      <c r="FF1105" s="40"/>
      <c r="FG1105" s="40"/>
      <c r="FH1105" s="40"/>
      <c r="FI1105" s="40"/>
      <c r="FJ1105" s="40"/>
      <c r="FK1105" s="40"/>
      <c r="FL1105" s="40"/>
      <c r="FM1105" s="40"/>
      <c r="FN1105" s="40"/>
      <c r="FO1105" s="40"/>
      <c r="FP1105" s="40"/>
      <c r="FQ1105" s="40"/>
      <c r="FR1105" s="40"/>
      <c r="FS1105" s="40"/>
      <c r="FT1105" s="40"/>
      <c r="FU1105" s="40"/>
      <c r="FV1105" s="40"/>
      <c r="FW1105" s="40"/>
      <c r="FX1105" s="40"/>
      <c r="FY1105" s="40"/>
      <c r="FZ1105" s="40"/>
      <c r="GA1105" s="40"/>
      <c r="GB1105" s="40"/>
      <c r="GC1105" s="40"/>
      <c r="GD1105" s="40"/>
      <c r="GE1105" s="40"/>
      <c r="GF1105" s="40"/>
      <c r="GG1105" s="40"/>
      <c r="GH1105" s="40"/>
      <c r="GI1105" s="40"/>
      <c r="GJ1105" s="40"/>
      <c r="GK1105" s="40"/>
      <c r="GL1105" s="40"/>
      <c r="GM1105" s="40"/>
      <c r="GN1105" s="40"/>
      <c r="GO1105" s="40"/>
      <c r="GP1105" s="40"/>
      <c r="GQ1105" s="40"/>
      <c r="GR1105" s="40"/>
      <c r="GS1105" s="40"/>
    </row>
    <row r="1106" spans="1:201" x14ac:dyDescent="0.2">
      <c r="A1106" s="40"/>
      <c r="B1106" s="40"/>
      <c r="C1106" s="40"/>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c r="FM1106" s="40"/>
      <c r="FN1106" s="40"/>
      <c r="FO1106" s="40"/>
      <c r="FP1106" s="40"/>
      <c r="FQ1106" s="40"/>
      <c r="FR1106" s="40"/>
      <c r="FS1106" s="40"/>
      <c r="FT1106" s="40"/>
      <c r="FU1106" s="40"/>
      <c r="FV1106" s="40"/>
      <c r="FW1106" s="40"/>
      <c r="FX1106" s="40"/>
      <c r="FY1106" s="40"/>
      <c r="FZ1106" s="40"/>
      <c r="GA1106" s="40"/>
      <c r="GB1106" s="40"/>
      <c r="GC1106" s="40"/>
      <c r="GD1106" s="40"/>
      <c r="GE1106" s="40"/>
      <c r="GF1106" s="40"/>
      <c r="GG1106" s="40"/>
      <c r="GH1106" s="40"/>
      <c r="GI1106" s="40"/>
      <c r="GJ1106" s="40"/>
      <c r="GK1106" s="40"/>
      <c r="GL1106" s="40"/>
      <c r="GM1106" s="40"/>
      <c r="GN1106" s="40"/>
      <c r="GO1106" s="40"/>
      <c r="GP1106" s="40"/>
      <c r="GQ1106" s="40"/>
      <c r="GR1106" s="40"/>
      <c r="GS1106" s="40"/>
    </row>
    <row r="1107" spans="1:201" x14ac:dyDescent="0.2">
      <c r="A1107" s="40"/>
      <c r="B1107" s="40"/>
      <c r="C1107" s="40"/>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c r="CV1107" s="40"/>
      <c r="CW1107" s="40"/>
      <c r="CX1107" s="40"/>
      <c r="CY1107" s="40"/>
      <c r="CZ1107" s="40"/>
      <c r="DA1107" s="40"/>
      <c r="DB1107" s="40"/>
      <c r="DC1107" s="40"/>
      <c r="DD1107" s="40"/>
      <c r="DE1107" s="40"/>
      <c r="DF1107" s="40"/>
      <c r="DG1107" s="40"/>
      <c r="DH1107" s="40"/>
      <c r="DI1107" s="40"/>
      <c r="DJ1107" s="40"/>
      <c r="DK1107" s="40"/>
      <c r="DL1107" s="40"/>
      <c r="DM1107" s="40"/>
      <c r="DN1107" s="40"/>
      <c r="DO1107" s="40"/>
      <c r="DP1107" s="40"/>
      <c r="DQ1107" s="40"/>
      <c r="DR1107" s="40"/>
      <c r="DS1107" s="40"/>
      <c r="DT1107" s="40"/>
      <c r="DU1107" s="40"/>
      <c r="DV1107" s="40"/>
      <c r="DW1107" s="40"/>
      <c r="DX1107" s="40"/>
      <c r="DY1107" s="40"/>
      <c r="DZ1107" s="40"/>
      <c r="EA1107" s="40"/>
      <c r="EB1107" s="40"/>
      <c r="EC1107" s="40"/>
      <c r="ED1107" s="40"/>
      <c r="EE1107" s="40"/>
      <c r="EF1107" s="40"/>
      <c r="EG1107" s="40"/>
      <c r="EH1107" s="40"/>
      <c r="EI1107" s="40"/>
      <c r="EJ1107" s="40"/>
      <c r="EK1107" s="40"/>
      <c r="EL1107" s="40"/>
      <c r="EM1107" s="40"/>
      <c r="EN1107" s="40"/>
      <c r="EO1107" s="40"/>
      <c r="EP1107" s="40"/>
      <c r="EQ1107" s="40"/>
      <c r="ER1107" s="40"/>
      <c r="ES1107" s="40"/>
      <c r="ET1107" s="40"/>
      <c r="EU1107" s="40"/>
      <c r="EV1107" s="40"/>
      <c r="EW1107" s="40"/>
      <c r="EX1107" s="40"/>
      <c r="EY1107" s="40"/>
      <c r="EZ1107" s="40"/>
      <c r="FA1107" s="40"/>
      <c r="FB1107" s="40"/>
      <c r="FC1107" s="40"/>
      <c r="FD1107" s="40"/>
      <c r="FE1107" s="40"/>
      <c r="FF1107" s="40"/>
      <c r="FG1107" s="40"/>
      <c r="FH1107" s="40"/>
      <c r="FI1107" s="40"/>
      <c r="FJ1107" s="40"/>
      <c r="FK1107" s="40"/>
      <c r="FL1107" s="40"/>
      <c r="FM1107" s="40"/>
      <c r="FN1107" s="40"/>
      <c r="FO1107" s="40"/>
      <c r="FP1107" s="40"/>
      <c r="FQ1107" s="40"/>
      <c r="FR1107" s="40"/>
      <c r="FS1107" s="40"/>
      <c r="FT1107" s="40"/>
      <c r="FU1107" s="40"/>
      <c r="FV1107" s="40"/>
      <c r="FW1107" s="40"/>
      <c r="FX1107" s="40"/>
      <c r="FY1107" s="40"/>
      <c r="FZ1107" s="40"/>
      <c r="GA1107" s="40"/>
      <c r="GB1107" s="40"/>
      <c r="GC1107" s="40"/>
      <c r="GD1107" s="40"/>
      <c r="GE1107" s="40"/>
      <c r="GF1107" s="40"/>
      <c r="GG1107" s="40"/>
      <c r="GH1107" s="40"/>
      <c r="GI1107" s="40"/>
      <c r="GJ1107" s="40"/>
      <c r="GK1107" s="40"/>
      <c r="GL1107" s="40"/>
      <c r="GM1107" s="40"/>
      <c r="GN1107" s="40"/>
      <c r="GO1107" s="40"/>
      <c r="GP1107" s="40"/>
      <c r="GQ1107" s="40"/>
      <c r="GR1107" s="40"/>
      <c r="GS1107" s="40"/>
    </row>
    <row r="1108" spans="1:201" x14ac:dyDescent="0.2">
      <c r="A1108" s="40"/>
      <c r="B1108" s="40"/>
      <c r="C1108" s="40"/>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c r="FM1108" s="40"/>
      <c r="FN1108" s="40"/>
      <c r="FO1108" s="40"/>
      <c r="FP1108" s="40"/>
      <c r="FQ1108" s="40"/>
      <c r="FR1108" s="40"/>
      <c r="FS1108" s="40"/>
      <c r="FT1108" s="40"/>
      <c r="FU1108" s="40"/>
      <c r="FV1108" s="40"/>
      <c r="FW1108" s="40"/>
      <c r="FX1108" s="40"/>
      <c r="FY1108" s="40"/>
      <c r="FZ1108" s="40"/>
      <c r="GA1108" s="40"/>
      <c r="GB1108" s="40"/>
      <c r="GC1108" s="40"/>
      <c r="GD1108" s="40"/>
      <c r="GE1108" s="40"/>
      <c r="GF1108" s="40"/>
      <c r="GG1108" s="40"/>
      <c r="GH1108" s="40"/>
      <c r="GI1108" s="40"/>
      <c r="GJ1108" s="40"/>
      <c r="GK1108" s="40"/>
      <c r="GL1108" s="40"/>
      <c r="GM1108" s="40"/>
      <c r="GN1108" s="40"/>
      <c r="GO1108" s="40"/>
      <c r="GP1108" s="40"/>
      <c r="GQ1108" s="40"/>
      <c r="GR1108" s="40"/>
      <c r="GS1108" s="40"/>
    </row>
    <row r="1109" spans="1:201" x14ac:dyDescent="0.2">
      <c r="A1109" s="40"/>
      <c r="B1109" s="40"/>
      <c r="C1109" s="40"/>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c r="CV1109" s="40"/>
      <c r="CW1109" s="40"/>
      <c r="CX1109" s="40"/>
      <c r="CY1109" s="40"/>
      <c r="CZ1109" s="40"/>
      <c r="DA1109" s="40"/>
      <c r="DB1109" s="40"/>
      <c r="DC1109" s="40"/>
      <c r="DD1109" s="40"/>
      <c r="DE1109" s="40"/>
      <c r="DF1109" s="40"/>
      <c r="DG1109" s="40"/>
      <c r="DH1109" s="40"/>
      <c r="DI1109" s="40"/>
      <c r="DJ1109" s="40"/>
      <c r="DK1109" s="40"/>
      <c r="DL1109" s="40"/>
      <c r="DM1109" s="40"/>
      <c r="DN1109" s="40"/>
      <c r="DO1109" s="40"/>
      <c r="DP1109" s="40"/>
      <c r="DQ1109" s="40"/>
      <c r="DR1109" s="40"/>
      <c r="DS1109" s="40"/>
      <c r="DT1109" s="40"/>
      <c r="DU1109" s="40"/>
      <c r="DV1109" s="40"/>
      <c r="DW1109" s="40"/>
      <c r="DX1109" s="40"/>
      <c r="DY1109" s="40"/>
      <c r="DZ1109" s="40"/>
      <c r="EA1109" s="40"/>
      <c r="EB1109" s="40"/>
      <c r="EC1109" s="40"/>
      <c r="ED1109" s="40"/>
      <c r="EE1109" s="40"/>
      <c r="EF1109" s="40"/>
      <c r="EG1109" s="40"/>
      <c r="EH1109" s="40"/>
      <c r="EI1109" s="40"/>
      <c r="EJ1109" s="40"/>
      <c r="EK1109" s="40"/>
      <c r="EL1109" s="40"/>
      <c r="EM1109" s="40"/>
      <c r="EN1109" s="40"/>
      <c r="EO1109" s="40"/>
      <c r="EP1109" s="40"/>
      <c r="EQ1109" s="40"/>
      <c r="ER1109" s="40"/>
      <c r="ES1109" s="40"/>
      <c r="ET1109" s="40"/>
      <c r="EU1109" s="40"/>
      <c r="EV1109" s="40"/>
      <c r="EW1109" s="40"/>
      <c r="EX1109" s="40"/>
      <c r="EY1109" s="40"/>
      <c r="EZ1109" s="40"/>
      <c r="FA1109" s="40"/>
      <c r="FB1109" s="40"/>
      <c r="FC1109" s="40"/>
      <c r="FD1109" s="40"/>
      <c r="FE1109" s="40"/>
      <c r="FF1109" s="40"/>
      <c r="FG1109" s="40"/>
      <c r="FH1109" s="40"/>
      <c r="FI1109" s="40"/>
      <c r="FJ1109" s="40"/>
      <c r="FK1109" s="40"/>
      <c r="FL1109" s="40"/>
      <c r="FM1109" s="40"/>
      <c r="FN1109" s="40"/>
      <c r="FO1109" s="40"/>
      <c r="FP1109" s="40"/>
      <c r="FQ1109" s="40"/>
      <c r="FR1109" s="40"/>
      <c r="FS1109" s="40"/>
      <c r="FT1109" s="40"/>
      <c r="FU1109" s="40"/>
      <c r="FV1109" s="40"/>
      <c r="FW1109" s="40"/>
      <c r="FX1109" s="40"/>
      <c r="FY1109" s="40"/>
      <c r="FZ1109" s="40"/>
      <c r="GA1109" s="40"/>
      <c r="GB1109" s="40"/>
      <c r="GC1109" s="40"/>
      <c r="GD1109" s="40"/>
      <c r="GE1109" s="40"/>
      <c r="GF1109" s="40"/>
      <c r="GG1109" s="40"/>
      <c r="GH1109" s="40"/>
      <c r="GI1109" s="40"/>
      <c r="GJ1109" s="40"/>
      <c r="GK1109" s="40"/>
      <c r="GL1109" s="40"/>
      <c r="GM1109" s="40"/>
      <c r="GN1109" s="40"/>
      <c r="GO1109" s="40"/>
      <c r="GP1109" s="40"/>
      <c r="GQ1109" s="40"/>
      <c r="GR1109" s="40"/>
      <c r="GS1109" s="40"/>
    </row>
    <row r="1110" spans="1:201" x14ac:dyDescent="0.2">
      <c r="A1110" s="40"/>
      <c r="B1110" s="40"/>
      <c r="C1110" s="40"/>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c r="CV1110" s="40"/>
      <c r="CW1110" s="40"/>
      <c r="CX1110" s="40"/>
      <c r="CY1110" s="40"/>
      <c r="CZ1110" s="40"/>
      <c r="DA1110" s="40"/>
      <c r="DB1110" s="40"/>
      <c r="DC1110" s="40"/>
      <c r="DD1110" s="40"/>
      <c r="DE1110" s="40"/>
      <c r="DF1110" s="40"/>
      <c r="DG1110" s="40"/>
      <c r="DH1110" s="40"/>
      <c r="DI1110" s="40"/>
      <c r="DJ1110" s="40"/>
      <c r="DK1110" s="40"/>
      <c r="DL1110" s="40"/>
      <c r="DM1110" s="40"/>
      <c r="DN1110" s="40"/>
      <c r="DO1110" s="40"/>
      <c r="DP1110" s="40"/>
      <c r="DQ1110" s="40"/>
      <c r="DR1110" s="40"/>
      <c r="DS1110" s="40"/>
      <c r="DT1110" s="40"/>
      <c r="DU1110" s="40"/>
      <c r="DV1110" s="40"/>
      <c r="DW1110" s="40"/>
      <c r="DX1110" s="40"/>
      <c r="DY1110" s="40"/>
      <c r="DZ1110" s="40"/>
      <c r="EA1110" s="40"/>
      <c r="EB1110" s="40"/>
      <c r="EC1110" s="40"/>
      <c r="ED1110" s="40"/>
      <c r="EE1110" s="40"/>
      <c r="EF1110" s="40"/>
      <c r="EG1110" s="40"/>
      <c r="EH1110" s="40"/>
      <c r="EI1110" s="40"/>
      <c r="EJ1110" s="40"/>
      <c r="EK1110" s="40"/>
      <c r="EL1110" s="40"/>
      <c r="EM1110" s="40"/>
      <c r="EN1110" s="40"/>
      <c r="EO1110" s="40"/>
      <c r="EP1110" s="40"/>
      <c r="EQ1110" s="40"/>
      <c r="ER1110" s="40"/>
      <c r="ES1110" s="40"/>
      <c r="ET1110" s="40"/>
      <c r="EU1110" s="40"/>
      <c r="EV1110" s="40"/>
      <c r="EW1110" s="40"/>
      <c r="EX1110" s="40"/>
      <c r="EY1110" s="40"/>
      <c r="EZ1110" s="40"/>
      <c r="FA1110" s="40"/>
      <c r="FB1110" s="40"/>
      <c r="FC1110" s="40"/>
      <c r="FD1110" s="40"/>
      <c r="FE1110" s="40"/>
      <c r="FF1110" s="40"/>
      <c r="FG1110" s="40"/>
      <c r="FH1110" s="40"/>
      <c r="FI1110" s="40"/>
      <c r="FJ1110" s="40"/>
      <c r="FK1110" s="40"/>
      <c r="FL1110" s="40"/>
      <c r="FM1110" s="40"/>
      <c r="FN1110" s="40"/>
      <c r="FO1110" s="40"/>
      <c r="FP1110" s="40"/>
      <c r="FQ1110" s="40"/>
      <c r="FR1110" s="40"/>
      <c r="FS1110" s="40"/>
      <c r="FT1110" s="40"/>
      <c r="FU1110" s="40"/>
      <c r="FV1110" s="40"/>
      <c r="FW1110" s="40"/>
      <c r="FX1110" s="40"/>
      <c r="FY1110" s="40"/>
      <c r="FZ1110" s="40"/>
      <c r="GA1110" s="40"/>
      <c r="GB1110" s="40"/>
      <c r="GC1110" s="40"/>
      <c r="GD1110" s="40"/>
      <c r="GE1110" s="40"/>
      <c r="GF1110" s="40"/>
      <c r="GG1110" s="40"/>
      <c r="GH1110" s="40"/>
      <c r="GI1110" s="40"/>
      <c r="GJ1110" s="40"/>
      <c r="GK1110" s="40"/>
      <c r="GL1110" s="40"/>
      <c r="GM1110" s="40"/>
      <c r="GN1110" s="40"/>
      <c r="GO1110" s="40"/>
      <c r="GP1110" s="40"/>
      <c r="GQ1110" s="40"/>
      <c r="GR1110" s="40"/>
      <c r="GS1110" s="40"/>
    </row>
    <row r="1111" spans="1:201" x14ac:dyDescent="0.2">
      <c r="A1111" s="40"/>
      <c r="B1111" s="40"/>
      <c r="C1111" s="40"/>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c r="CV1111" s="40"/>
      <c r="CW1111" s="40"/>
      <c r="CX1111" s="40"/>
      <c r="CY1111" s="40"/>
      <c r="CZ1111" s="40"/>
      <c r="DA1111" s="40"/>
      <c r="DB1111" s="40"/>
      <c r="DC1111" s="40"/>
      <c r="DD1111" s="40"/>
      <c r="DE1111" s="40"/>
      <c r="DF1111" s="40"/>
      <c r="DG1111" s="40"/>
      <c r="DH1111" s="40"/>
      <c r="DI1111" s="40"/>
      <c r="DJ1111" s="40"/>
      <c r="DK1111" s="40"/>
      <c r="DL1111" s="40"/>
      <c r="DM1111" s="40"/>
      <c r="DN1111" s="40"/>
      <c r="DO1111" s="40"/>
      <c r="DP1111" s="40"/>
      <c r="DQ1111" s="40"/>
      <c r="DR1111" s="40"/>
      <c r="DS1111" s="40"/>
      <c r="DT1111" s="40"/>
      <c r="DU1111" s="40"/>
      <c r="DV1111" s="40"/>
      <c r="DW1111" s="40"/>
      <c r="DX1111" s="40"/>
      <c r="DY1111" s="40"/>
      <c r="DZ1111" s="40"/>
      <c r="EA1111" s="40"/>
      <c r="EB1111" s="40"/>
      <c r="EC1111" s="40"/>
      <c r="ED1111" s="40"/>
      <c r="EE1111" s="40"/>
      <c r="EF1111" s="40"/>
      <c r="EG1111" s="40"/>
      <c r="EH1111" s="40"/>
      <c r="EI1111" s="40"/>
      <c r="EJ1111" s="40"/>
      <c r="EK1111" s="40"/>
      <c r="EL1111" s="40"/>
      <c r="EM1111" s="40"/>
      <c r="EN1111" s="40"/>
      <c r="EO1111" s="40"/>
      <c r="EP1111" s="40"/>
      <c r="EQ1111" s="40"/>
      <c r="ER1111" s="40"/>
      <c r="ES1111" s="40"/>
      <c r="ET1111" s="40"/>
      <c r="EU1111" s="40"/>
      <c r="EV1111" s="40"/>
      <c r="EW1111" s="40"/>
      <c r="EX1111" s="40"/>
      <c r="EY1111" s="40"/>
      <c r="EZ1111" s="40"/>
      <c r="FA1111" s="40"/>
      <c r="FB1111" s="40"/>
      <c r="FC1111" s="40"/>
      <c r="FD1111" s="40"/>
      <c r="FE1111" s="40"/>
      <c r="FF1111" s="40"/>
      <c r="FG1111" s="40"/>
      <c r="FH1111" s="40"/>
      <c r="FI1111" s="40"/>
      <c r="FJ1111" s="40"/>
      <c r="FK1111" s="40"/>
      <c r="FL1111" s="40"/>
      <c r="FM1111" s="40"/>
      <c r="FN1111" s="40"/>
      <c r="FO1111" s="40"/>
      <c r="FP1111" s="40"/>
      <c r="FQ1111" s="40"/>
      <c r="FR1111" s="40"/>
      <c r="FS1111" s="40"/>
      <c r="FT1111" s="40"/>
      <c r="FU1111" s="40"/>
      <c r="FV1111" s="40"/>
      <c r="FW1111" s="40"/>
      <c r="FX1111" s="40"/>
      <c r="FY1111" s="40"/>
      <c r="FZ1111" s="40"/>
      <c r="GA1111" s="40"/>
      <c r="GB1111" s="40"/>
      <c r="GC1111" s="40"/>
      <c r="GD1111" s="40"/>
      <c r="GE1111" s="40"/>
      <c r="GF1111" s="40"/>
      <c r="GG1111" s="40"/>
      <c r="GH1111" s="40"/>
      <c r="GI1111" s="40"/>
      <c r="GJ1111" s="40"/>
      <c r="GK1111" s="40"/>
      <c r="GL1111" s="40"/>
      <c r="GM1111" s="40"/>
      <c r="GN1111" s="40"/>
      <c r="GO1111" s="40"/>
      <c r="GP1111" s="40"/>
      <c r="GQ1111" s="40"/>
      <c r="GR1111" s="40"/>
      <c r="GS1111" s="40"/>
    </row>
    <row r="1112" spans="1:201" x14ac:dyDescent="0.2">
      <c r="A1112" s="40"/>
      <c r="B1112" s="40"/>
      <c r="C1112" s="40"/>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c r="CV1112" s="40"/>
      <c r="CW1112" s="40"/>
      <c r="CX1112" s="40"/>
      <c r="CY1112" s="40"/>
      <c r="CZ1112" s="40"/>
      <c r="DA1112" s="40"/>
      <c r="DB1112" s="40"/>
      <c r="DC1112" s="40"/>
      <c r="DD1112" s="40"/>
      <c r="DE1112" s="40"/>
      <c r="DF1112" s="40"/>
      <c r="DG1112" s="40"/>
      <c r="DH1112" s="40"/>
      <c r="DI1112" s="40"/>
      <c r="DJ1112" s="40"/>
      <c r="DK1112" s="40"/>
      <c r="DL1112" s="40"/>
      <c r="DM1112" s="40"/>
      <c r="DN1112" s="40"/>
      <c r="DO1112" s="40"/>
      <c r="DP1112" s="40"/>
      <c r="DQ1112" s="40"/>
      <c r="DR1112" s="40"/>
      <c r="DS1112" s="40"/>
      <c r="DT1112" s="40"/>
      <c r="DU1112" s="40"/>
      <c r="DV1112" s="40"/>
      <c r="DW1112" s="40"/>
      <c r="DX1112" s="40"/>
      <c r="DY1112" s="40"/>
      <c r="DZ1112" s="40"/>
      <c r="EA1112" s="40"/>
      <c r="EB1112" s="40"/>
      <c r="EC1112" s="40"/>
      <c r="ED1112" s="40"/>
      <c r="EE1112" s="40"/>
      <c r="EF1112" s="40"/>
      <c r="EG1112" s="40"/>
      <c r="EH1112" s="40"/>
      <c r="EI1112" s="40"/>
      <c r="EJ1112" s="40"/>
      <c r="EK1112" s="40"/>
      <c r="EL1112" s="40"/>
      <c r="EM1112" s="40"/>
      <c r="EN1112" s="40"/>
      <c r="EO1112" s="40"/>
      <c r="EP1112" s="40"/>
      <c r="EQ1112" s="40"/>
      <c r="ER1112" s="40"/>
      <c r="ES1112" s="40"/>
      <c r="ET1112" s="40"/>
      <c r="EU1112" s="40"/>
      <c r="EV1112" s="40"/>
      <c r="EW1112" s="40"/>
      <c r="EX1112" s="40"/>
      <c r="EY1112" s="40"/>
      <c r="EZ1112" s="40"/>
      <c r="FA1112" s="40"/>
      <c r="FB1112" s="40"/>
      <c r="FC1112" s="40"/>
      <c r="FD1112" s="40"/>
      <c r="FE1112" s="40"/>
      <c r="FF1112" s="40"/>
      <c r="FG1112" s="40"/>
      <c r="FH1112" s="40"/>
      <c r="FI1112" s="40"/>
      <c r="FJ1112" s="40"/>
      <c r="FK1112" s="40"/>
      <c r="FL1112" s="40"/>
      <c r="FM1112" s="40"/>
      <c r="FN1112" s="40"/>
      <c r="FO1112" s="40"/>
      <c r="FP1112" s="40"/>
      <c r="FQ1112" s="40"/>
      <c r="FR1112" s="40"/>
      <c r="FS1112" s="40"/>
      <c r="FT1112" s="40"/>
      <c r="FU1112" s="40"/>
      <c r="FV1112" s="40"/>
      <c r="FW1112" s="40"/>
      <c r="FX1112" s="40"/>
      <c r="FY1112" s="40"/>
      <c r="FZ1112" s="40"/>
      <c r="GA1112" s="40"/>
      <c r="GB1112" s="40"/>
      <c r="GC1112" s="40"/>
      <c r="GD1112" s="40"/>
      <c r="GE1112" s="40"/>
      <c r="GF1112" s="40"/>
      <c r="GG1112" s="40"/>
      <c r="GH1112" s="40"/>
      <c r="GI1112" s="40"/>
      <c r="GJ1112" s="40"/>
      <c r="GK1112" s="40"/>
      <c r="GL1112" s="40"/>
      <c r="GM1112" s="40"/>
      <c r="GN1112" s="40"/>
      <c r="GO1112" s="40"/>
      <c r="GP1112" s="40"/>
      <c r="GQ1112" s="40"/>
      <c r="GR1112" s="40"/>
      <c r="GS1112" s="40"/>
    </row>
    <row r="1113" spans="1:201" x14ac:dyDescent="0.2">
      <c r="A1113" s="40"/>
      <c r="B1113" s="40"/>
      <c r="C1113" s="40"/>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c r="CV1113" s="40"/>
      <c r="CW1113" s="40"/>
      <c r="CX1113" s="40"/>
      <c r="CY1113" s="40"/>
      <c r="CZ1113" s="40"/>
      <c r="DA1113" s="40"/>
      <c r="DB1113" s="40"/>
      <c r="DC1113" s="40"/>
      <c r="DD1113" s="40"/>
      <c r="DE1113" s="40"/>
      <c r="DF1113" s="40"/>
      <c r="DG1113" s="40"/>
      <c r="DH1113" s="40"/>
      <c r="DI1113" s="40"/>
      <c r="DJ1113" s="40"/>
      <c r="DK1113" s="40"/>
      <c r="DL1113" s="40"/>
      <c r="DM1113" s="40"/>
      <c r="DN1113" s="40"/>
      <c r="DO1113" s="40"/>
      <c r="DP1113" s="40"/>
      <c r="DQ1113" s="40"/>
      <c r="DR1113" s="40"/>
      <c r="DS1113" s="40"/>
      <c r="DT1113" s="40"/>
      <c r="DU1113" s="40"/>
      <c r="DV1113" s="40"/>
      <c r="DW1113" s="40"/>
      <c r="DX1113" s="40"/>
      <c r="DY1113" s="40"/>
      <c r="DZ1113" s="40"/>
      <c r="EA1113" s="40"/>
      <c r="EB1113" s="40"/>
      <c r="EC1113" s="40"/>
      <c r="ED1113" s="40"/>
      <c r="EE1113" s="40"/>
      <c r="EF1113" s="40"/>
      <c r="EG1113" s="40"/>
      <c r="EH1113" s="40"/>
      <c r="EI1113" s="40"/>
      <c r="EJ1113" s="40"/>
      <c r="EK1113" s="40"/>
      <c r="EL1113" s="40"/>
      <c r="EM1113" s="40"/>
      <c r="EN1113" s="40"/>
      <c r="EO1113" s="40"/>
      <c r="EP1113" s="40"/>
      <c r="EQ1113" s="40"/>
      <c r="ER1113" s="40"/>
      <c r="ES1113" s="40"/>
      <c r="ET1113" s="40"/>
      <c r="EU1113" s="40"/>
      <c r="EV1113" s="40"/>
      <c r="EW1113" s="40"/>
      <c r="EX1113" s="40"/>
      <c r="EY1113" s="40"/>
      <c r="EZ1113" s="40"/>
      <c r="FA1113" s="40"/>
      <c r="FB1113" s="40"/>
      <c r="FC1113" s="40"/>
      <c r="FD1113" s="40"/>
      <c r="FE1113" s="40"/>
      <c r="FF1113" s="40"/>
      <c r="FG1113" s="40"/>
      <c r="FH1113" s="40"/>
      <c r="FI1113" s="40"/>
      <c r="FJ1113" s="40"/>
      <c r="FK1113" s="40"/>
      <c r="FL1113" s="40"/>
      <c r="FM1113" s="40"/>
      <c r="FN1113" s="40"/>
      <c r="FO1113" s="40"/>
      <c r="FP1113" s="40"/>
      <c r="FQ1113" s="40"/>
      <c r="FR1113" s="40"/>
      <c r="FS1113" s="40"/>
      <c r="FT1113" s="40"/>
      <c r="FU1113" s="40"/>
      <c r="FV1113" s="40"/>
      <c r="FW1113" s="40"/>
      <c r="FX1113" s="40"/>
      <c r="FY1113" s="40"/>
      <c r="FZ1113" s="40"/>
      <c r="GA1113" s="40"/>
      <c r="GB1113" s="40"/>
      <c r="GC1113" s="40"/>
      <c r="GD1113" s="40"/>
      <c r="GE1113" s="40"/>
      <c r="GF1113" s="40"/>
      <c r="GG1113" s="40"/>
      <c r="GH1113" s="40"/>
      <c r="GI1113" s="40"/>
      <c r="GJ1113" s="40"/>
      <c r="GK1113" s="40"/>
      <c r="GL1113" s="40"/>
      <c r="GM1113" s="40"/>
      <c r="GN1113" s="40"/>
      <c r="GO1113" s="40"/>
      <c r="GP1113" s="40"/>
      <c r="GQ1113" s="40"/>
      <c r="GR1113" s="40"/>
      <c r="GS1113" s="40"/>
    </row>
    <row r="1114" spans="1:201" x14ac:dyDescent="0.2">
      <c r="A1114" s="40"/>
      <c r="B1114" s="40"/>
      <c r="C1114" s="40"/>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c r="CV1114" s="40"/>
      <c r="CW1114" s="40"/>
      <c r="CX1114" s="40"/>
      <c r="CY1114" s="40"/>
      <c r="CZ1114" s="40"/>
      <c r="DA1114" s="40"/>
      <c r="DB1114" s="40"/>
      <c r="DC1114" s="40"/>
      <c r="DD1114" s="40"/>
      <c r="DE1114" s="40"/>
      <c r="DF1114" s="40"/>
      <c r="DG1114" s="40"/>
      <c r="DH1114" s="40"/>
      <c r="DI1114" s="40"/>
      <c r="DJ1114" s="40"/>
      <c r="DK1114" s="40"/>
      <c r="DL1114" s="40"/>
      <c r="DM1114" s="40"/>
      <c r="DN1114" s="40"/>
      <c r="DO1114" s="40"/>
      <c r="DP1114" s="40"/>
      <c r="DQ1114" s="40"/>
      <c r="DR1114" s="40"/>
      <c r="DS1114" s="40"/>
      <c r="DT1114" s="40"/>
      <c r="DU1114" s="40"/>
      <c r="DV1114" s="40"/>
      <c r="DW1114" s="40"/>
      <c r="DX1114" s="40"/>
      <c r="DY1114" s="40"/>
      <c r="DZ1114" s="40"/>
      <c r="EA1114" s="40"/>
      <c r="EB1114" s="40"/>
      <c r="EC1114" s="40"/>
      <c r="ED1114" s="40"/>
      <c r="EE1114" s="40"/>
      <c r="EF1114" s="40"/>
      <c r="EG1114" s="40"/>
      <c r="EH1114" s="40"/>
      <c r="EI1114" s="40"/>
      <c r="EJ1114" s="40"/>
      <c r="EK1114" s="40"/>
      <c r="EL1114" s="40"/>
      <c r="EM1114" s="40"/>
      <c r="EN1114" s="40"/>
      <c r="EO1114" s="40"/>
      <c r="EP1114" s="40"/>
      <c r="EQ1114" s="40"/>
      <c r="ER1114" s="40"/>
      <c r="ES1114" s="40"/>
      <c r="ET1114" s="40"/>
      <c r="EU1114" s="40"/>
      <c r="EV1114" s="40"/>
      <c r="EW1114" s="40"/>
      <c r="EX1114" s="40"/>
      <c r="EY1114" s="40"/>
      <c r="EZ1114" s="40"/>
      <c r="FA1114" s="40"/>
      <c r="FB1114" s="40"/>
      <c r="FC1114" s="40"/>
      <c r="FD1114" s="40"/>
      <c r="FE1114" s="40"/>
      <c r="FF1114" s="40"/>
      <c r="FG1114" s="40"/>
      <c r="FH1114" s="40"/>
      <c r="FI1114" s="40"/>
      <c r="FJ1114" s="40"/>
      <c r="FK1114" s="40"/>
      <c r="FL1114" s="40"/>
      <c r="FM1114" s="40"/>
      <c r="FN1114" s="40"/>
      <c r="FO1114" s="40"/>
      <c r="FP1114" s="40"/>
      <c r="FQ1114" s="40"/>
      <c r="FR1114" s="40"/>
      <c r="FS1114" s="40"/>
      <c r="FT1114" s="40"/>
      <c r="FU1114" s="40"/>
      <c r="FV1114" s="40"/>
      <c r="FW1114" s="40"/>
      <c r="FX1114" s="40"/>
      <c r="FY1114" s="40"/>
      <c r="FZ1114" s="40"/>
      <c r="GA1114" s="40"/>
      <c r="GB1114" s="40"/>
      <c r="GC1114" s="40"/>
      <c r="GD1114" s="40"/>
      <c r="GE1114" s="40"/>
      <c r="GF1114" s="40"/>
      <c r="GG1114" s="40"/>
      <c r="GH1114" s="40"/>
      <c r="GI1114" s="40"/>
      <c r="GJ1114" s="40"/>
      <c r="GK1114" s="40"/>
      <c r="GL1114" s="40"/>
      <c r="GM1114" s="40"/>
      <c r="GN1114" s="40"/>
      <c r="GO1114" s="40"/>
      <c r="GP1114" s="40"/>
      <c r="GQ1114" s="40"/>
      <c r="GR1114" s="40"/>
      <c r="GS1114" s="40"/>
    </row>
    <row r="1115" spans="1:201" x14ac:dyDescent="0.2">
      <c r="A1115" s="40"/>
      <c r="B1115" s="40"/>
      <c r="C1115" s="40"/>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c r="CV1115" s="40"/>
      <c r="CW1115" s="40"/>
      <c r="CX1115" s="40"/>
      <c r="CY1115" s="40"/>
      <c r="CZ1115" s="40"/>
      <c r="DA1115" s="40"/>
      <c r="DB1115" s="40"/>
      <c r="DC1115" s="40"/>
      <c r="DD1115" s="40"/>
      <c r="DE1115" s="40"/>
      <c r="DF1115" s="40"/>
      <c r="DG1115" s="40"/>
      <c r="DH1115" s="40"/>
      <c r="DI1115" s="40"/>
      <c r="DJ1115" s="40"/>
      <c r="DK1115" s="40"/>
      <c r="DL1115" s="40"/>
      <c r="DM1115" s="40"/>
      <c r="DN1115" s="40"/>
      <c r="DO1115" s="40"/>
      <c r="DP1115" s="40"/>
      <c r="DQ1115" s="40"/>
      <c r="DR1115" s="40"/>
      <c r="DS1115" s="40"/>
      <c r="DT1115" s="40"/>
      <c r="DU1115" s="40"/>
      <c r="DV1115" s="40"/>
      <c r="DW1115" s="40"/>
      <c r="DX1115" s="40"/>
      <c r="DY1115" s="40"/>
      <c r="DZ1115" s="40"/>
      <c r="EA1115" s="40"/>
      <c r="EB1115" s="40"/>
      <c r="EC1115" s="40"/>
      <c r="ED1115" s="40"/>
      <c r="EE1115" s="40"/>
      <c r="EF1115" s="40"/>
      <c r="EG1115" s="40"/>
      <c r="EH1115" s="40"/>
      <c r="EI1115" s="40"/>
      <c r="EJ1115" s="40"/>
      <c r="EK1115" s="40"/>
      <c r="EL1115" s="40"/>
      <c r="EM1115" s="40"/>
      <c r="EN1115" s="40"/>
      <c r="EO1115" s="40"/>
      <c r="EP1115" s="40"/>
      <c r="EQ1115" s="40"/>
      <c r="ER1115" s="40"/>
      <c r="ES1115" s="40"/>
      <c r="ET1115" s="40"/>
      <c r="EU1115" s="40"/>
      <c r="EV1115" s="40"/>
      <c r="EW1115" s="40"/>
      <c r="EX1115" s="40"/>
      <c r="EY1115" s="40"/>
      <c r="EZ1115" s="40"/>
      <c r="FA1115" s="40"/>
      <c r="FB1115" s="40"/>
      <c r="FC1115" s="40"/>
      <c r="FD1115" s="40"/>
      <c r="FE1115" s="40"/>
      <c r="FF1115" s="40"/>
      <c r="FG1115" s="40"/>
      <c r="FH1115" s="40"/>
      <c r="FI1115" s="40"/>
      <c r="FJ1115" s="40"/>
      <c r="FK1115" s="40"/>
      <c r="FL1115" s="40"/>
      <c r="FM1115" s="40"/>
      <c r="FN1115" s="40"/>
      <c r="FO1115" s="40"/>
      <c r="FP1115" s="40"/>
      <c r="FQ1115" s="40"/>
      <c r="FR1115" s="40"/>
      <c r="FS1115" s="40"/>
      <c r="FT1115" s="40"/>
      <c r="FU1115" s="40"/>
      <c r="FV1115" s="40"/>
      <c r="FW1115" s="40"/>
      <c r="FX1115" s="40"/>
      <c r="FY1115" s="40"/>
      <c r="FZ1115" s="40"/>
      <c r="GA1115" s="40"/>
      <c r="GB1115" s="40"/>
      <c r="GC1115" s="40"/>
      <c r="GD1115" s="40"/>
      <c r="GE1115" s="40"/>
      <c r="GF1115" s="40"/>
      <c r="GG1115" s="40"/>
      <c r="GH1115" s="40"/>
      <c r="GI1115" s="40"/>
      <c r="GJ1115" s="40"/>
      <c r="GK1115" s="40"/>
      <c r="GL1115" s="40"/>
      <c r="GM1115" s="40"/>
      <c r="GN1115" s="40"/>
      <c r="GO1115" s="40"/>
      <c r="GP1115" s="40"/>
      <c r="GQ1115" s="40"/>
      <c r="GR1115" s="40"/>
      <c r="GS1115" s="40"/>
    </row>
    <row r="1116" spans="1:201" x14ac:dyDescent="0.2">
      <c r="A1116" s="40"/>
      <c r="B1116" s="40"/>
      <c r="C1116" s="40"/>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c r="CV1116" s="40"/>
      <c r="CW1116" s="40"/>
      <c r="CX1116" s="40"/>
      <c r="CY1116" s="40"/>
      <c r="CZ1116" s="40"/>
      <c r="DA1116" s="40"/>
      <c r="DB1116" s="40"/>
      <c r="DC1116" s="40"/>
      <c r="DD1116" s="40"/>
      <c r="DE1116" s="40"/>
      <c r="DF1116" s="40"/>
      <c r="DG1116" s="40"/>
      <c r="DH1116" s="40"/>
      <c r="DI1116" s="40"/>
      <c r="DJ1116" s="40"/>
      <c r="DK1116" s="40"/>
      <c r="DL1116" s="40"/>
      <c r="DM1116" s="40"/>
      <c r="DN1116" s="40"/>
      <c r="DO1116" s="40"/>
      <c r="DP1116" s="40"/>
      <c r="DQ1116" s="40"/>
      <c r="DR1116" s="40"/>
      <c r="DS1116" s="40"/>
      <c r="DT1116" s="40"/>
      <c r="DU1116" s="40"/>
      <c r="DV1116" s="40"/>
      <c r="DW1116" s="40"/>
      <c r="DX1116" s="40"/>
      <c r="DY1116" s="40"/>
      <c r="DZ1116" s="40"/>
      <c r="EA1116" s="40"/>
      <c r="EB1116" s="40"/>
      <c r="EC1116" s="40"/>
      <c r="ED1116" s="40"/>
      <c r="EE1116" s="40"/>
      <c r="EF1116" s="40"/>
      <c r="EG1116" s="40"/>
      <c r="EH1116" s="40"/>
      <c r="EI1116" s="40"/>
      <c r="EJ1116" s="40"/>
      <c r="EK1116" s="40"/>
      <c r="EL1116" s="40"/>
      <c r="EM1116" s="40"/>
      <c r="EN1116" s="40"/>
      <c r="EO1116" s="40"/>
      <c r="EP1116" s="40"/>
      <c r="EQ1116" s="40"/>
      <c r="ER1116" s="40"/>
      <c r="ES1116" s="40"/>
      <c r="ET1116" s="40"/>
      <c r="EU1116" s="40"/>
      <c r="EV1116" s="40"/>
      <c r="EW1116" s="40"/>
      <c r="EX1116" s="40"/>
      <c r="EY1116" s="40"/>
      <c r="EZ1116" s="40"/>
      <c r="FA1116" s="40"/>
      <c r="FB1116" s="40"/>
      <c r="FC1116" s="40"/>
      <c r="FD1116" s="40"/>
      <c r="FE1116" s="40"/>
      <c r="FF1116" s="40"/>
      <c r="FG1116" s="40"/>
      <c r="FH1116" s="40"/>
      <c r="FI1116" s="40"/>
      <c r="FJ1116" s="40"/>
      <c r="FK1116" s="40"/>
      <c r="FL1116" s="40"/>
      <c r="FM1116" s="40"/>
      <c r="FN1116" s="40"/>
      <c r="FO1116" s="40"/>
      <c r="FP1116" s="40"/>
      <c r="FQ1116" s="40"/>
      <c r="FR1116" s="40"/>
      <c r="FS1116" s="40"/>
      <c r="FT1116" s="40"/>
      <c r="FU1116" s="40"/>
      <c r="FV1116" s="40"/>
      <c r="FW1116" s="40"/>
      <c r="FX1116" s="40"/>
      <c r="FY1116" s="40"/>
      <c r="FZ1116" s="40"/>
      <c r="GA1116" s="40"/>
      <c r="GB1116" s="40"/>
      <c r="GC1116" s="40"/>
      <c r="GD1116" s="40"/>
      <c r="GE1116" s="40"/>
      <c r="GF1116" s="40"/>
      <c r="GG1116" s="40"/>
      <c r="GH1116" s="40"/>
      <c r="GI1116" s="40"/>
      <c r="GJ1116" s="40"/>
      <c r="GK1116" s="40"/>
      <c r="GL1116" s="40"/>
      <c r="GM1116" s="40"/>
      <c r="GN1116" s="40"/>
      <c r="GO1116" s="40"/>
      <c r="GP1116" s="40"/>
      <c r="GQ1116" s="40"/>
      <c r="GR1116" s="40"/>
      <c r="GS1116" s="40"/>
    </row>
    <row r="1117" spans="1:201" x14ac:dyDescent="0.2">
      <c r="A1117" s="40"/>
      <c r="B1117" s="40"/>
      <c r="C1117" s="40"/>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c r="CV1117" s="40"/>
      <c r="CW1117" s="40"/>
      <c r="CX1117" s="40"/>
      <c r="CY1117" s="40"/>
      <c r="CZ1117" s="40"/>
      <c r="DA1117" s="40"/>
      <c r="DB1117" s="40"/>
      <c r="DC1117" s="40"/>
      <c r="DD1117" s="40"/>
      <c r="DE1117" s="40"/>
      <c r="DF1117" s="40"/>
      <c r="DG1117" s="40"/>
      <c r="DH1117" s="40"/>
      <c r="DI1117" s="40"/>
      <c r="DJ1117" s="40"/>
      <c r="DK1117" s="40"/>
      <c r="DL1117" s="40"/>
      <c r="DM1117" s="40"/>
      <c r="DN1117" s="40"/>
      <c r="DO1117" s="40"/>
      <c r="DP1117" s="40"/>
      <c r="DQ1117" s="40"/>
      <c r="DR1117" s="40"/>
      <c r="DS1117" s="40"/>
      <c r="DT1117" s="40"/>
      <c r="DU1117" s="40"/>
      <c r="DV1117" s="40"/>
      <c r="DW1117" s="40"/>
      <c r="DX1117" s="40"/>
      <c r="DY1117" s="40"/>
      <c r="DZ1117" s="40"/>
      <c r="EA1117" s="40"/>
      <c r="EB1117" s="40"/>
      <c r="EC1117" s="40"/>
      <c r="ED1117" s="40"/>
      <c r="EE1117" s="40"/>
      <c r="EF1117" s="40"/>
      <c r="EG1117" s="40"/>
      <c r="EH1117" s="40"/>
      <c r="EI1117" s="40"/>
      <c r="EJ1117" s="40"/>
      <c r="EK1117" s="40"/>
      <c r="EL1117" s="40"/>
      <c r="EM1117" s="40"/>
      <c r="EN1117" s="40"/>
      <c r="EO1117" s="40"/>
      <c r="EP1117" s="40"/>
      <c r="EQ1117" s="40"/>
      <c r="ER1117" s="40"/>
      <c r="ES1117" s="40"/>
      <c r="ET1117" s="40"/>
      <c r="EU1117" s="40"/>
      <c r="EV1117" s="40"/>
      <c r="EW1117" s="40"/>
      <c r="EX1117" s="40"/>
      <c r="EY1117" s="40"/>
      <c r="EZ1117" s="40"/>
      <c r="FA1117" s="40"/>
      <c r="FB1117" s="40"/>
      <c r="FC1117" s="40"/>
      <c r="FD1117" s="40"/>
      <c r="FE1117" s="40"/>
      <c r="FF1117" s="40"/>
      <c r="FG1117" s="40"/>
      <c r="FH1117" s="40"/>
      <c r="FI1117" s="40"/>
      <c r="FJ1117" s="40"/>
      <c r="FK1117" s="40"/>
      <c r="FL1117" s="40"/>
      <c r="FM1117" s="40"/>
      <c r="FN1117" s="40"/>
      <c r="FO1117" s="40"/>
      <c r="FP1117" s="40"/>
      <c r="FQ1117" s="40"/>
      <c r="FR1117" s="40"/>
      <c r="FS1117" s="40"/>
      <c r="FT1117" s="40"/>
      <c r="FU1117" s="40"/>
      <c r="FV1117" s="40"/>
      <c r="FW1117" s="40"/>
      <c r="FX1117" s="40"/>
      <c r="FY1117" s="40"/>
      <c r="FZ1117" s="40"/>
      <c r="GA1117" s="40"/>
      <c r="GB1117" s="40"/>
      <c r="GC1117" s="40"/>
      <c r="GD1117" s="40"/>
      <c r="GE1117" s="40"/>
      <c r="GF1117" s="40"/>
      <c r="GG1117" s="40"/>
      <c r="GH1117" s="40"/>
      <c r="GI1117" s="40"/>
      <c r="GJ1117" s="40"/>
      <c r="GK1117" s="40"/>
      <c r="GL1117" s="40"/>
      <c r="GM1117" s="40"/>
      <c r="GN1117" s="40"/>
      <c r="GO1117" s="40"/>
      <c r="GP1117" s="40"/>
      <c r="GQ1117" s="40"/>
      <c r="GR1117" s="40"/>
      <c r="GS1117" s="40"/>
    </row>
    <row r="1118" spans="1:201" x14ac:dyDescent="0.2">
      <c r="A1118" s="40"/>
      <c r="B1118" s="40"/>
      <c r="C1118" s="40"/>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c r="CV1118" s="40"/>
      <c r="CW1118" s="40"/>
      <c r="CX1118" s="40"/>
      <c r="CY1118" s="40"/>
      <c r="CZ1118" s="40"/>
      <c r="DA1118" s="40"/>
      <c r="DB1118" s="40"/>
      <c r="DC1118" s="40"/>
      <c r="DD1118" s="40"/>
      <c r="DE1118" s="40"/>
      <c r="DF1118" s="40"/>
      <c r="DG1118" s="40"/>
      <c r="DH1118" s="40"/>
      <c r="DI1118" s="40"/>
      <c r="DJ1118" s="40"/>
      <c r="DK1118" s="40"/>
      <c r="DL1118" s="40"/>
      <c r="DM1118" s="40"/>
      <c r="DN1118" s="40"/>
      <c r="DO1118" s="40"/>
      <c r="DP1118" s="40"/>
      <c r="DQ1118" s="40"/>
      <c r="DR1118" s="40"/>
      <c r="DS1118" s="40"/>
      <c r="DT1118" s="40"/>
      <c r="DU1118" s="40"/>
      <c r="DV1118" s="40"/>
      <c r="DW1118" s="40"/>
      <c r="DX1118" s="40"/>
      <c r="DY1118" s="40"/>
      <c r="DZ1118" s="40"/>
      <c r="EA1118" s="40"/>
      <c r="EB1118" s="40"/>
      <c r="EC1118" s="40"/>
      <c r="ED1118" s="40"/>
      <c r="EE1118" s="40"/>
      <c r="EF1118" s="40"/>
      <c r="EG1118" s="40"/>
      <c r="EH1118" s="40"/>
      <c r="EI1118" s="40"/>
      <c r="EJ1118" s="40"/>
      <c r="EK1118" s="40"/>
      <c r="EL1118" s="40"/>
      <c r="EM1118" s="40"/>
      <c r="EN1118" s="40"/>
      <c r="EO1118" s="40"/>
      <c r="EP1118" s="40"/>
      <c r="EQ1118" s="40"/>
      <c r="ER1118" s="40"/>
      <c r="ES1118" s="40"/>
      <c r="ET1118" s="40"/>
      <c r="EU1118" s="40"/>
      <c r="EV1118" s="40"/>
      <c r="EW1118" s="40"/>
      <c r="EX1118" s="40"/>
      <c r="EY1118" s="40"/>
      <c r="EZ1118" s="40"/>
      <c r="FA1118" s="40"/>
      <c r="FB1118" s="40"/>
      <c r="FC1118" s="40"/>
      <c r="FD1118" s="40"/>
      <c r="FE1118" s="40"/>
      <c r="FF1118" s="40"/>
      <c r="FG1118" s="40"/>
      <c r="FH1118" s="40"/>
      <c r="FI1118" s="40"/>
      <c r="FJ1118" s="40"/>
      <c r="FK1118" s="40"/>
      <c r="FL1118" s="40"/>
      <c r="FM1118" s="40"/>
      <c r="FN1118" s="40"/>
      <c r="FO1118" s="40"/>
      <c r="FP1118" s="40"/>
      <c r="FQ1118" s="40"/>
      <c r="FR1118" s="40"/>
      <c r="FS1118" s="40"/>
      <c r="FT1118" s="40"/>
      <c r="FU1118" s="40"/>
      <c r="FV1118" s="40"/>
      <c r="FW1118" s="40"/>
      <c r="FX1118" s="40"/>
      <c r="FY1118" s="40"/>
      <c r="FZ1118" s="40"/>
      <c r="GA1118" s="40"/>
      <c r="GB1118" s="40"/>
      <c r="GC1118" s="40"/>
      <c r="GD1118" s="40"/>
      <c r="GE1118" s="40"/>
      <c r="GF1118" s="40"/>
      <c r="GG1118" s="40"/>
      <c r="GH1118" s="40"/>
      <c r="GI1118" s="40"/>
      <c r="GJ1118" s="40"/>
      <c r="GK1118" s="40"/>
      <c r="GL1118" s="40"/>
      <c r="GM1118" s="40"/>
      <c r="GN1118" s="40"/>
      <c r="GO1118" s="40"/>
      <c r="GP1118" s="40"/>
      <c r="GQ1118" s="40"/>
      <c r="GR1118" s="40"/>
      <c r="GS1118" s="40"/>
    </row>
    <row r="1119" spans="1:201" x14ac:dyDescent="0.2">
      <c r="A1119" s="40"/>
      <c r="B1119" s="40"/>
      <c r="C1119" s="40"/>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c r="CV1119" s="40"/>
      <c r="CW1119" s="40"/>
      <c r="CX1119" s="40"/>
      <c r="CY1119" s="40"/>
      <c r="CZ1119" s="40"/>
      <c r="DA1119" s="40"/>
      <c r="DB1119" s="40"/>
      <c r="DC1119" s="40"/>
      <c r="DD1119" s="40"/>
      <c r="DE1119" s="40"/>
      <c r="DF1119" s="40"/>
      <c r="DG1119" s="40"/>
      <c r="DH1119" s="40"/>
      <c r="DI1119" s="40"/>
      <c r="DJ1119" s="40"/>
      <c r="DK1119" s="40"/>
      <c r="DL1119" s="40"/>
      <c r="DM1119" s="40"/>
      <c r="DN1119" s="40"/>
      <c r="DO1119" s="40"/>
      <c r="DP1119" s="40"/>
      <c r="DQ1119" s="40"/>
      <c r="DR1119" s="40"/>
      <c r="DS1119" s="40"/>
      <c r="DT1119" s="40"/>
      <c r="DU1119" s="40"/>
      <c r="DV1119" s="40"/>
      <c r="DW1119" s="40"/>
      <c r="DX1119" s="40"/>
      <c r="DY1119" s="40"/>
      <c r="DZ1119" s="40"/>
      <c r="EA1119" s="40"/>
      <c r="EB1119" s="40"/>
      <c r="EC1119" s="40"/>
      <c r="ED1119" s="40"/>
      <c r="EE1119" s="40"/>
      <c r="EF1119" s="40"/>
      <c r="EG1119" s="40"/>
      <c r="EH1119" s="40"/>
      <c r="EI1119" s="40"/>
      <c r="EJ1119" s="40"/>
      <c r="EK1119" s="40"/>
      <c r="EL1119" s="40"/>
      <c r="EM1119" s="40"/>
      <c r="EN1119" s="40"/>
      <c r="EO1119" s="40"/>
      <c r="EP1119" s="40"/>
      <c r="EQ1119" s="40"/>
      <c r="ER1119" s="40"/>
      <c r="ES1119" s="40"/>
      <c r="ET1119" s="40"/>
      <c r="EU1119" s="40"/>
      <c r="EV1119" s="40"/>
      <c r="EW1119" s="40"/>
      <c r="EX1119" s="40"/>
      <c r="EY1119" s="40"/>
      <c r="EZ1119" s="40"/>
      <c r="FA1119" s="40"/>
      <c r="FB1119" s="40"/>
      <c r="FC1119" s="40"/>
      <c r="FD1119" s="40"/>
      <c r="FE1119" s="40"/>
      <c r="FF1119" s="40"/>
      <c r="FG1119" s="40"/>
      <c r="FH1119" s="40"/>
      <c r="FI1119" s="40"/>
      <c r="FJ1119" s="40"/>
      <c r="FK1119" s="40"/>
      <c r="FL1119" s="40"/>
      <c r="FM1119" s="40"/>
      <c r="FN1119" s="40"/>
      <c r="FO1119" s="40"/>
      <c r="FP1119" s="40"/>
      <c r="FQ1119" s="40"/>
      <c r="FR1119" s="40"/>
      <c r="FS1119" s="40"/>
      <c r="FT1119" s="40"/>
      <c r="FU1119" s="40"/>
      <c r="FV1119" s="40"/>
      <c r="FW1119" s="40"/>
      <c r="FX1119" s="40"/>
      <c r="FY1119" s="40"/>
      <c r="FZ1119" s="40"/>
      <c r="GA1119" s="40"/>
      <c r="GB1119" s="40"/>
      <c r="GC1119" s="40"/>
      <c r="GD1119" s="40"/>
      <c r="GE1119" s="40"/>
      <c r="GF1119" s="40"/>
      <c r="GG1119" s="40"/>
      <c r="GH1119" s="40"/>
      <c r="GI1119" s="40"/>
      <c r="GJ1119" s="40"/>
      <c r="GK1119" s="40"/>
      <c r="GL1119" s="40"/>
      <c r="GM1119" s="40"/>
      <c r="GN1119" s="40"/>
      <c r="GO1119" s="40"/>
      <c r="GP1119" s="40"/>
      <c r="GQ1119" s="40"/>
      <c r="GR1119" s="40"/>
      <c r="GS1119" s="40"/>
    </row>
    <row r="1120" spans="1:201" x14ac:dyDescent="0.2">
      <c r="A1120" s="40"/>
      <c r="B1120" s="40"/>
      <c r="C1120" s="40"/>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c r="CV1120" s="40"/>
      <c r="CW1120" s="40"/>
      <c r="CX1120" s="40"/>
      <c r="CY1120" s="40"/>
      <c r="CZ1120" s="40"/>
      <c r="DA1120" s="40"/>
      <c r="DB1120" s="40"/>
      <c r="DC1120" s="40"/>
      <c r="DD1120" s="40"/>
      <c r="DE1120" s="40"/>
      <c r="DF1120" s="40"/>
      <c r="DG1120" s="40"/>
      <c r="DH1120" s="40"/>
      <c r="DI1120" s="40"/>
      <c r="DJ1120" s="40"/>
      <c r="DK1120" s="40"/>
      <c r="DL1120" s="40"/>
      <c r="DM1120" s="40"/>
      <c r="DN1120" s="40"/>
      <c r="DO1120" s="40"/>
      <c r="DP1120" s="40"/>
      <c r="DQ1120" s="40"/>
      <c r="DR1120" s="40"/>
      <c r="DS1120" s="40"/>
      <c r="DT1120" s="40"/>
      <c r="DU1120" s="40"/>
      <c r="DV1120" s="40"/>
      <c r="DW1120" s="40"/>
      <c r="DX1120" s="40"/>
      <c r="DY1120" s="40"/>
      <c r="DZ1120" s="40"/>
      <c r="EA1120" s="40"/>
      <c r="EB1120" s="40"/>
      <c r="EC1120" s="40"/>
      <c r="ED1120" s="40"/>
      <c r="EE1120" s="40"/>
      <c r="EF1120" s="40"/>
      <c r="EG1120" s="40"/>
      <c r="EH1120" s="40"/>
      <c r="EI1120" s="40"/>
      <c r="EJ1120" s="40"/>
      <c r="EK1120" s="40"/>
      <c r="EL1120" s="40"/>
      <c r="EM1120" s="40"/>
      <c r="EN1120" s="40"/>
      <c r="EO1120" s="40"/>
      <c r="EP1120" s="40"/>
      <c r="EQ1120" s="40"/>
      <c r="ER1120" s="40"/>
      <c r="ES1120" s="40"/>
      <c r="ET1120" s="40"/>
      <c r="EU1120" s="40"/>
      <c r="EV1120" s="40"/>
      <c r="EW1120" s="40"/>
      <c r="EX1120" s="40"/>
      <c r="EY1120" s="40"/>
      <c r="EZ1120" s="40"/>
      <c r="FA1120" s="40"/>
      <c r="FB1120" s="40"/>
      <c r="FC1120" s="40"/>
      <c r="FD1120" s="40"/>
      <c r="FE1120" s="40"/>
      <c r="FF1120" s="40"/>
      <c r="FG1120" s="40"/>
      <c r="FH1120" s="40"/>
      <c r="FI1120" s="40"/>
      <c r="FJ1120" s="40"/>
      <c r="FK1120" s="40"/>
      <c r="FL1120" s="40"/>
      <c r="FM1120" s="40"/>
      <c r="FN1120" s="40"/>
      <c r="FO1120" s="40"/>
      <c r="FP1120" s="40"/>
      <c r="FQ1120" s="40"/>
      <c r="FR1120" s="40"/>
      <c r="FS1120" s="40"/>
      <c r="FT1120" s="40"/>
      <c r="FU1120" s="40"/>
      <c r="FV1120" s="40"/>
      <c r="FW1120" s="40"/>
      <c r="FX1120" s="40"/>
      <c r="FY1120" s="40"/>
      <c r="FZ1120" s="40"/>
      <c r="GA1120" s="40"/>
      <c r="GB1120" s="40"/>
      <c r="GC1120" s="40"/>
      <c r="GD1120" s="40"/>
      <c r="GE1120" s="40"/>
      <c r="GF1120" s="40"/>
      <c r="GG1120" s="40"/>
      <c r="GH1120" s="40"/>
      <c r="GI1120" s="40"/>
      <c r="GJ1120" s="40"/>
      <c r="GK1120" s="40"/>
      <c r="GL1120" s="40"/>
      <c r="GM1120" s="40"/>
      <c r="GN1120" s="40"/>
      <c r="GO1120" s="40"/>
      <c r="GP1120" s="40"/>
      <c r="GQ1120" s="40"/>
      <c r="GR1120" s="40"/>
      <c r="GS1120" s="40"/>
    </row>
    <row r="1121" spans="1:201" x14ac:dyDescent="0.2">
      <c r="A1121" s="40"/>
      <c r="B1121" s="40"/>
      <c r="C1121" s="40"/>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c r="CV1121" s="40"/>
      <c r="CW1121" s="40"/>
      <c r="CX1121" s="40"/>
      <c r="CY1121" s="40"/>
      <c r="CZ1121" s="40"/>
      <c r="DA1121" s="40"/>
      <c r="DB1121" s="40"/>
      <c r="DC1121" s="40"/>
      <c r="DD1121" s="40"/>
      <c r="DE1121" s="40"/>
      <c r="DF1121" s="40"/>
      <c r="DG1121" s="40"/>
      <c r="DH1121" s="40"/>
      <c r="DI1121" s="40"/>
      <c r="DJ1121" s="40"/>
      <c r="DK1121" s="40"/>
      <c r="DL1121" s="40"/>
      <c r="DM1121" s="40"/>
      <c r="DN1121" s="40"/>
      <c r="DO1121" s="40"/>
      <c r="DP1121" s="40"/>
      <c r="DQ1121" s="40"/>
      <c r="DR1121" s="40"/>
      <c r="DS1121" s="40"/>
      <c r="DT1121" s="40"/>
      <c r="DU1121" s="40"/>
      <c r="DV1121" s="40"/>
      <c r="DW1121" s="40"/>
      <c r="DX1121" s="40"/>
      <c r="DY1121" s="40"/>
      <c r="DZ1121" s="40"/>
      <c r="EA1121" s="40"/>
      <c r="EB1121" s="40"/>
      <c r="EC1121" s="40"/>
      <c r="ED1121" s="40"/>
      <c r="EE1121" s="40"/>
      <c r="EF1121" s="40"/>
      <c r="EG1121" s="40"/>
      <c r="EH1121" s="40"/>
      <c r="EI1121" s="40"/>
      <c r="EJ1121" s="40"/>
      <c r="EK1121" s="40"/>
      <c r="EL1121" s="40"/>
      <c r="EM1121" s="40"/>
      <c r="EN1121" s="40"/>
      <c r="EO1121" s="40"/>
      <c r="EP1121" s="40"/>
      <c r="EQ1121" s="40"/>
      <c r="ER1121" s="40"/>
      <c r="ES1121" s="40"/>
      <c r="ET1121" s="40"/>
      <c r="EU1121" s="40"/>
      <c r="EV1121" s="40"/>
      <c r="EW1121" s="40"/>
      <c r="EX1121" s="40"/>
      <c r="EY1121" s="40"/>
      <c r="EZ1121" s="40"/>
      <c r="FA1121" s="40"/>
      <c r="FB1121" s="40"/>
      <c r="FC1121" s="40"/>
      <c r="FD1121" s="40"/>
      <c r="FE1121" s="40"/>
      <c r="FF1121" s="40"/>
      <c r="FG1121" s="40"/>
      <c r="FH1121" s="40"/>
      <c r="FI1121" s="40"/>
      <c r="FJ1121" s="40"/>
      <c r="FK1121" s="40"/>
      <c r="FL1121" s="40"/>
      <c r="FM1121" s="40"/>
      <c r="FN1121" s="40"/>
      <c r="FO1121" s="40"/>
      <c r="FP1121" s="40"/>
      <c r="FQ1121" s="40"/>
      <c r="FR1121" s="40"/>
      <c r="FS1121" s="40"/>
      <c r="FT1121" s="40"/>
      <c r="FU1121" s="40"/>
      <c r="FV1121" s="40"/>
      <c r="FW1121" s="40"/>
      <c r="FX1121" s="40"/>
      <c r="FY1121" s="40"/>
      <c r="FZ1121" s="40"/>
      <c r="GA1121" s="40"/>
      <c r="GB1121" s="40"/>
      <c r="GC1121" s="40"/>
      <c r="GD1121" s="40"/>
      <c r="GE1121" s="40"/>
      <c r="GF1121" s="40"/>
      <c r="GG1121" s="40"/>
      <c r="GH1121" s="40"/>
      <c r="GI1121" s="40"/>
      <c r="GJ1121" s="40"/>
      <c r="GK1121" s="40"/>
      <c r="GL1121" s="40"/>
      <c r="GM1121" s="40"/>
      <c r="GN1121" s="40"/>
      <c r="GO1121" s="40"/>
      <c r="GP1121" s="40"/>
      <c r="GQ1121" s="40"/>
      <c r="GR1121" s="40"/>
      <c r="GS1121" s="40"/>
    </row>
    <row r="1122" spans="1:201" x14ac:dyDescent="0.2">
      <c r="A1122" s="40"/>
      <c r="B1122" s="40"/>
      <c r="C1122" s="40"/>
      <c r="D1122" s="40"/>
      <c r="E1122" s="40"/>
      <c r="F1122" s="40"/>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c r="CV1122" s="40"/>
      <c r="CW1122" s="40"/>
      <c r="CX1122" s="40"/>
      <c r="CY1122" s="40"/>
      <c r="CZ1122" s="40"/>
      <c r="DA1122" s="40"/>
      <c r="DB1122" s="40"/>
      <c r="DC1122" s="40"/>
      <c r="DD1122" s="40"/>
      <c r="DE1122" s="40"/>
      <c r="DF1122" s="40"/>
      <c r="DG1122" s="40"/>
      <c r="DH1122" s="40"/>
      <c r="DI1122" s="40"/>
      <c r="DJ1122" s="40"/>
      <c r="DK1122" s="40"/>
      <c r="DL1122" s="40"/>
      <c r="DM1122" s="40"/>
      <c r="DN1122" s="40"/>
      <c r="DO1122" s="40"/>
      <c r="DP1122" s="40"/>
      <c r="DQ1122" s="40"/>
      <c r="DR1122" s="40"/>
      <c r="DS1122" s="40"/>
      <c r="DT1122" s="40"/>
      <c r="DU1122" s="40"/>
      <c r="DV1122" s="40"/>
      <c r="DW1122" s="40"/>
      <c r="DX1122" s="40"/>
      <c r="DY1122" s="40"/>
      <c r="DZ1122" s="40"/>
      <c r="EA1122" s="40"/>
      <c r="EB1122" s="40"/>
      <c r="EC1122" s="40"/>
      <c r="ED1122" s="40"/>
      <c r="EE1122" s="40"/>
      <c r="EF1122" s="40"/>
      <c r="EG1122" s="40"/>
      <c r="EH1122" s="40"/>
      <c r="EI1122" s="40"/>
      <c r="EJ1122" s="40"/>
      <c r="EK1122" s="40"/>
      <c r="EL1122" s="40"/>
      <c r="EM1122" s="40"/>
      <c r="EN1122" s="40"/>
      <c r="EO1122" s="40"/>
      <c r="EP1122" s="40"/>
      <c r="EQ1122" s="40"/>
      <c r="ER1122" s="40"/>
      <c r="ES1122" s="40"/>
      <c r="ET1122" s="40"/>
      <c r="EU1122" s="40"/>
      <c r="EV1122" s="40"/>
      <c r="EW1122" s="40"/>
      <c r="EX1122" s="40"/>
      <c r="EY1122" s="40"/>
      <c r="EZ1122" s="40"/>
      <c r="FA1122" s="40"/>
      <c r="FB1122" s="40"/>
      <c r="FC1122" s="40"/>
      <c r="FD1122" s="40"/>
      <c r="FE1122" s="40"/>
      <c r="FF1122" s="40"/>
      <c r="FG1122" s="40"/>
      <c r="FH1122" s="40"/>
      <c r="FI1122" s="40"/>
      <c r="FJ1122" s="40"/>
      <c r="FK1122" s="40"/>
      <c r="FL1122" s="40"/>
      <c r="FM1122" s="40"/>
      <c r="FN1122" s="40"/>
      <c r="FO1122" s="40"/>
      <c r="FP1122" s="40"/>
      <c r="FQ1122" s="40"/>
      <c r="FR1122" s="40"/>
      <c r="FS1122" s="40"/>
      <c r="FT1122" s="40"/>
      <c r="FU1122" s="40"/>
      <c r="FV1122" s="40"/>
      <c r="FW1122" s="40"/>
      <c r="FX1122" s="40"/>
      <c r="FY1122" s="40"/>
      <c r="FZ1122" s="40"/>
      <c r="GA1122" s="40"/>
      <c r="GB1122" s="40"/>
      <c r="GC1122" s="40"/>
      <c r="GD1122" s="40"/>
      <c r="GE1122" s="40"/>
      <c r="GF1122" s="40"/>
      <c r="GG1122" s="40"/>
      <c r="GH1122" s="40"/>
      <c r="GI1122" s="40"/>
      <c r="GJ1122" s="40"/>
      <c r="GK1122" s="40"/>
      <c r="GL1122" s="40"/>
      <c r="GM1122" s="40"/>
      <c r="GN1122" s="40"/>
      <c r="GO1122" s="40"/>
      <c r="GP1122" s="40"/>
      <c r="GQ1122" s="40"/>
      <c r="GR1122" s="40"/>
      <c r="GS1122" s="40"/>
    </row>
    <row r="1123" spans="1:201" x14ac:dyDescent="0.2">
      <c r="A1123" s="40"/>
      <c r="B1123" s="40"/>
      <c r="C1123" s="40"/>
      <c r="D1123" s="40"/>
      <c r="E1123" s="40"/>
      <c r="F1123" s="40"/>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c r="CV1123" s="40"/>
      <c r="CW1123" s="40"/>
      <c r="CX1123" s="40"/>
      <c r="CY1123" s="40"/>
      <c r="CZ1123" s="40"/>
      <c r="DA1123" s="40"/>
      <c r="DB1123" s="40"/>
      <c r="DC1123" s="40"/>
      <c r="DD1123" s="40"/>
      <c r="DE1123" s="40"/>
      <c r="DF1123" s="40"/>
      <c r="DG1123" s="40"/>
      <c r="DH1123" s="40"/>
      <c r="DI1123" s="40"/>
      <c r="DJ1123" s="40"/>
      <c r="DK1123" s="40"/>
      <c r="DL1123" s="40"/>
      <c r="DM1123" s="40"/>
      <c r="DN1123" s="40"/>
      <c r="DO1123" s="40"/>
      <c r="DP1123" s="40"/>
      <c r="DQ1123" s="40"/>
      <c r="DR1123" s="40"/>
      <c r="DS1123" s="40"/>
      <c r="DT1123" s="40"/>
      <c r="DU1123" s="40"/>
      <c r="DV1123" s="40"/>
      <c r="DW1123" s="40"/>
      <c r="DX1123" s="40"/>
      <c r="DY1123" s="40"/>
      <c r="DZ1123" s="40"/>
      <c r="EA1123" s="40"/>
      <c r="EB1123" s="40"/>
      <c r="EC1123" s="40"/>
      <c r="ED1123" s="40"/>
      <c r="EE1123" s="40"/>
      <c r="EF1123" s="40"/>
      <c r="EG1123" s="40"/>
      <c r="EH1123" s="40"/>
      <c r="EI1123" s="40"/>
      <c r="EJ1123" s="40"/>
      <c r="EK1123" s="40"/>
      <c r="EL1123" s="40"/>
      <c r="EM1123" s="40"/>
      <c r="EN1123" s="40"/>
      <c r="EO1123" s="40"/>
      <c r="EP1123" s="40"/>
      <c r="EQ1123" s="40"/>
      <c r="ER1123" s="40"/>
      <c r="ES1123" s="40"/>
      <c r="ET1123" s="40"/>
      <c r="EU1123" s="40"/>
      <c r="EV1123" s="40"/>
      <c r="EW1123" s="40"/>
      <c r="EX1123" s="40"/>
      <c r="EY1123" s="40"/>
      <c r="EZ1123" s="40"/>
      <c r="FA1123" s="40"/>
      <c r="FB1123" s="40"/>
      <c r="FC1123" s="40"/>
      <c r="FD1123" s="40"/>
      <c r="FE1123" s="40"/>
      <c r="FF1123" s="40"/>
      <c r="FG1123" s="40"/>
      <c r="FH1123" s="40"/>
      <c r="FI1123" s="40"/>
      <c r="FJ1123" s="40"/>
      <c r="FK1123" s="40"/>
      <c r="FL1123" s="40"/>
      <c r="FM1123" s="40"/>
      <c r="FN1123" s="40"/>
      <c r="FO1123" s="40"/>
      <c r="FP1123" s="40"/>
      <c r="FQ1123" s="40"/>
      <c r="FR1123" s="40"/>
      <c r="FS1123" s="40"/>
      <c r="FT1123" s="40"/>
      <c r="FU1123" s="40"/>
      <c r="FV1123" s="40"/>
      <c r="FW1123" s="40"/>
      <c r="FX1123" s="40"/>
      <c r="FY1123" s="40"/>
      <c r="FZ1123" s="40"/>
      <c r="GA1123" s="40"/>
      <c r="GB1123" s="40"/>
      <c r="GC1123" s="40"/>
      <c r="GD1123" s="40"/>
      <c r="GE1123" s="40"/>
      <c r="GF1123" s="40"/>
      <c r="GG1123" s="40"/>
      <c r="GH1123" s="40"/>
      <c r="GI1123" s="40"/>
      <c r="GJ1123" s="40"/>
      <c r="GK1123" s="40"/>
      <c r="GL1123" s="40"/>
      <c r="GM1123" s="40"/>
      <c r="GN1123" s="40"/>
      <c r="GO1123" s="40"/>
      <c r="GP1123" s="40"/>
      <c r="GQ1123" s="40"/>
      <c r="GR1123" s="40"/>
      <c r="GS1123" s="40"/>
    </row>
    <row r="1124" spans="1:201" x14ac:dyDescent="0.2">
      <c r="A1124" s="40"/>
      <c r="B1124" s="40"/>
      <c r="C1124" s="40"/>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c r="CV1124" s="40"/>
      <c r="CW1124" s="40"/>
      <c r="CX1124" s="40"/>
      <c r="CY1124" s="40"/>
      <c r="CZ1124" s="40"/>
      <c r="DA1124" s="40"/>
      <c r="DB1124" s="40"/>
      <c r="DC1124" s="40"/>
      <c r="DD1124" s="40"/>
      <c r="DE1124" s="40"/>
      <c r="DF1124" s="40"/>
      <c r="DG1124" s="40"/>
      <c r="DH1124" s="40"/>
      <c r="DI1124" s="40"/>
      <c r="DJ1124" s="40"/>
      <c r="DK1124" s="40"/>
      <c r="DL1124" s="40"/>
      <c r="DM1124" s="40"/>
      <c r="DN1124" s="40"/>
      <c r="DO1124" s="40"/>
      <c r="DP1124" s="40"/>
      <c r="DQ1124" s="40"/>
      <c r="DR1124" s="40"/>
      <c r="DS1124" s="40"/>
      <c r="DT1124" s="40"/>
      <c r="DU1124" s="40"/>
      <c r="DV1124" s="40"/>
      <c r="DW1124" s="40"/>
      <c r="DX1124" s="40"/>
      <c r="DY1124" s="40"/>
      <c r="DZ1124" s="40"/>
      <c r="EA1124" s="40"/>
      <c r="EB1124" s="40"/>
      <c r="EC1124" s="40"/>
      <c r="ED1124" s="40"/>
      <c r="EE1124" s="40"/>
      <c r="EF1124" s="40"/>
      <c r="EG1124" s="40"/>
      <c r="EH1124" s="40"/>
      <c r="EI1124" s="40"/>
      <c r="EJ1124" s="40"/>
      <c r="EK1124" s="40"/>
      <c r="EL1124" s="40"/>
      <c r="EM1124" s="40"/>
      <c r="EN1124" s="40"/>
      <c r="EO1124" s="40"/>
      <c r="EP1124" s="40"/>
      <c r="EQ1124" s="40"/>
      <c r="ER1124" s="40"/>
      <c r="ES1124" s="40"/>
      <c r="ET1124" s="40"/>
      <c r="EU1124" s="40"/>
      <c r="EV1124" s="40"/>
      <c r="EW1124" s="40"/>
      <c r="EX1124" s="40"/>
      <c r="EY1124" s="40"/>
      <c r="EZ1124" s="40"/>
      <c r="FA1124" s="40"/>
      <c r="FB1124" s="40"/>
      <c r="FC1124" s="40"/>
      <c r="FD1124" s="40"/>
      <c r="FE1124" s="40"/>
      <c r="FF1124" s="40"/>
      <c r="FG1124" s="40"/>
      <c r="FH1124" s="40"/>
      <c r="FI1124" s="40"/>
      <c r="FJ1124" s="40"/>
      <c r="FK1124" s="40"/>
      <c r="FL1124" s="40"/>
      <c r="FM1124" s="40"/>
      <c r="FN1124" s="40"/>
      <c r="FO1124" s="40"/>
      <c r="FP1124" s="40"/>
      <c r="FQ1124" s="40"/>
      <c r="FR1124" s="40"/>
      <c r="FS1124" s="40"/>
      <c r="FT1124" s="40"/>
      <c r="FU1124" s="40"/>
      <c r="FV1124" s="40"/>
      <c r="FW1124" s="40"/>
      <c r="FX1124" s="40"/>
      <c r="FY1124" s="40"/>
      <c r="FZ1124" s="40"/>
      <c r="GA1124" s="40"/>
      <c r="GB1124" s="40"/>
      <c r="GC1124" s="40"/>
      <c r="GD1124" s="40"/>
      <c r="GE1124" s="40"/>
      <c r="GF1124" s="40"/>
      <c r="GG1124" s="40"/>
      <c r="GH1124" s="40"/>
      <c r="GI1124" s="40"/>
      <c r="GJ1124" s="40"/>
      <c r="GK1124" s="40"/>
      <c r="GL1124" s="40"/>
      <c r="GM1124" s="40"/>
      <c r="GN1124" s="40"/>
      <c r="GO1124" s="40"/>
      <c r="GP1124" s="40"/>
      <c r="GQ1124" s="40"/>
      <c r="GR1124" s="40"/>
      <c r="GS1124" s="40"/>
    </row>
    <row r="1125" spans="1:201" x14ac:dyDescent="0.2">
      <c r="A1125" s="40"/>
      <c r="B1125" s="40"/>
      <c r="C1125" s="40"/>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c r="CV1125" s="40"/>
      <c r="CW1125" s="40"/>
      <c r="CX1125" s="40"/>
      <c r="CY1125" s="40"/>
      <c r="CZ1125" s="40"/>
      <c r="DA1125" s="40"/>
      <c r="DB1125" s="40"/>
      <c r="DC1125" s="40"/>
      <c r="DD1125" s="40"/>
      <c r="DE1125" s="40"/>
      <c r="DF1125" s="40"/>
      <c r="DG1125" s="40"/>
      <c r="DH1125" s="40"/>
      <c r="DI1125" s="40"/>
      <c r="DJ1125" s="40"/>
      <c r="DK1125" s="40"/>
      <c r="DL1125" s="40"/>
      <c r="DM1125" s="40"/>
      <c r="DN1125" s="40"/>
      <c r="DO1125" s="40"/>
      <c r="DP1125" s="40"/>
      <c r="DQ1125" s="40"/>
      <c r="DR1125" s="40"/>
      <c r="DS1125" s="40"/>
      <c r="DT1125" s="40"/>
      <c r="DU1125" s="40"/>
      <c r="DV1125" s="40"/>
      <c r="DW1125" s="40"/>
      <c r="DX1125" s="40"/>
      <c r="DY1125" s="40"/>
      <c r="DZ1125" s="40"/>
      <c r="EA1125" s="40"/>
      <c r="EB1125" s="40"/>
      <c r="EC1125" s="40"/>
      <c r="ED1125" s="40"/>
      <c r="EE1125" s="40"/>
      <c r="EF1125" s="40"/>
      <c r="EG1125" s="40"/>
      <c r="EH1125" s="40"/>
      <c r="EI1125" s="40"/>
      <c r="EJ1125" s="40"/>
      <c r="EK1125" s="40"/>
      <c r="EL1125" s="40"/>
      <c r="EM1125" s="40"/>
      <c r="EN1125" s="40"/>
      <c r="EO1125" s="40"/>
      <c r="EP1125" s="40"/>
      <c r="EQ1125" s="40"/>
      <c r="ER1125" s="40"/>
      <c r="ES1125" s="40"/>
      <c r="ET1125" s="40"/>
      <c r="EU1125" s="40"/>
      <c r="EV1125" s="40"/>
      <c r="EW1125" s="40"/>
      <c r="EX1125" s="40"/>
      <c r="EY1125" s="40"/>
      <c r="EZ1125" s="40"/>
      <c r="FA1125" s="40"/>
      <c r="FB1125" s="40"/>
      <c r="FC1125" s="40"/>
      <c r="FD1125" s="40"/>
      <c r="FE1125" s="40"/>
      <c r="FF1125" s="40"/>
      <c r="FG1125" s="40"/>
      <c r="FH1125" s="40"/>
      <c r="FI1125" s="40"/>
      <c r="FJ1125" s="40"/>
      <c r="FK1125" s="40"/>
      <c r="FL1125" s="40"/>
      <c r="FM1125" s="40"/>
      <c r="FN1125" s="40"/>
      <c r="FO1125" s="40"/>
      <c r="FP1125" s="40"/>
      <c r="FQ1125" s="40"/>
      <c r="FR1125" s="40"/>
      <c r="FS1125" s="40"/>
      <c r="FT1125" s="40"/>
      <c r="FU1125" s="40"/>
      <c r="FV1125" s="40"/>
      <c r="FW1125" s="40"/>
      <c r="FX1125" s="40"/>
      <c r="FY1125" s="40"/>
      <c r="FZ1125" s="40"/>
      <c r="GA1125" s="40"/>
      <c r="GB1125" s="40"/>
      <c r="GC1125" s="40"/>
      <c r="GD1125" s="40"/>
      <c r="GE1125" s="40"/>
      <c r="GF1125" s="40"/>
      <c r="GG1125" s="40"/>
      <c r="GH1125" s="40"/>
      <c r="GI1125" s="40"/>
      <c r="GJ1125" s="40"/>
      <c r="GK1125" s="40"/>
      <c r="GL1125" s="40"/>
      <c r="GM1125" s="40"/>
      <c r="GN1125" s="40"/>
      <c r="GO1125" s="40"/>
      <c r="GP1125" s="40"/>
      <c r="GQ1125" s="40"/>
      <c r="GR1125" s="40"/>
      <c r="GS1125" s="40"/>
    </row>
    <row r="1126" spans="1:201" x14ac:dyDescent="0.2">
      <c r="A1126" s="40"/>
      <c r="B1126" s="40"/>
      <c r="C1126" s="40"/>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c r="CV1126" s="40"/>
      <c r="CW1126" s="40"/>
      <c r="CX1126" s="40"/>
      <c r="CY1126" s="40"/>
      <c r="CZ1126" s="40"/>
      <c r="DA1126" s="40"/>
      <c r="DB1126" s="40"/>
      <c r="DC1126" s="40"/>
      <c r="DD1126" s="40"/>
      <c r="DE1126" s="40"/>
      <c r="DF1126" s="40"/>
      <c r="DG1126" s="40"/>
      <c r="DH1126" s="40"/>
      <c r="DI1126" s="40"/>
      <c r="DJ1126" s="40"/>
      <c r="DK1126" s="40"/>
      <c r="DL1126" s="40"/>
      <c r="DM1126" s="40"/>
      <c r="DN1126" s="40"/>
      <c r="DO1126" s="40"/>
      <c r="DP1126" s="40"/>
      <c r="DQ1126" s="40"/>
      <c r="DR1126" s="40"/>
      <c r="DS1126" s="40"/>
      <c r="DT1126" s="40"/>
      <c r="DU1126" s="40"/>
      <c r="DV1126" s="40"/>
      <c r="DW1126" s="40"/>
      <c r="DX1126" s="40"/>
      <c r="DY1126" s="40"/>
      <c r="DZ1126" s="40"/>
      <c r="EA1126" s="40"/>
      <c r="EB1126" s="40"/>
      <c r="EC1126" s="40"/>
      <c r="ED1126" s="40"/>
      <c r="EE1126" s="40"/>
      <c r="EF1126" s="40"/>
      <c r="EG1126" s="40"/>
      <c r="EH1126" s="40"/>
      <c r="EI1126" s="40"/>
      <c r="EJ1126" s="40"/>
      <c r="EK1126" s="40"/>
      <c r="EL1126" s="40"/>
      <c r="EM1126" s="40"/>
      <c r="EN1126" s="40"/>
      <c r="EO1126" s="40"/>
      <c r="EP1126" s="40"/>
      <c r="EQ1126" s="40"/>
      <c r="ER1126" s="40"/>
      <c r="ES1126" s="40"/>
      <c r="ET1126" s="40"/>
      <c r="EU1126" s="40"/>
      <c r="EV1126" s="40"/>
      <c r="EW1126" s="40"/>
      <c r="EX1126" s="40"/>
      <c r="EY1126" s="40"/>
      <c r="EZ1126" s="40"/>
      <c r="FA1126" s="40"/>
      <c r="FB1126" s="40"/>
      <c r="FC1126" s="40"/>
      <c r="FD1126" s="40"/>
      <c r="FE1126" s="40"/>
      <c r="FF1126" s="40"/>
      <c r="FG1126" s="40"/>
      <c r="FH1126" s="40"/>
      <c r="FI1126" s="40"/>
      <c r="FJ1126" s="40"/>
      <c r="FK1126" s="40"/>
      <c r="FL1126" s="40"/>
      <c r="FM1126" s="40"/>
      <c r="FN1126" s="40"/>
      <c r="FO1126" s="40"/>
      <c r="FP1126" s="40"/>
      <c r="FQ1126" s="40"/>
      <c r="FR1126" s="40"/>
      <c r="FS1126" s="40"/>
      <c r="FT1126" s="40"/>
      <c r="FU1126" s="40"/>
      <c r="FV1126" s="40"/>
      <c r="FW1126" s="40"/>
      <c r="FX1126" s="40"/>
      <c r="FY1126" s="40"/>
      <c r="FZ1126" s="40"/>
      <c r="GA1126" s="40"/>
      <c r="GB1126" s="40"/>
      <c r="GC1126" s="40"/>
      <c r="GD1126" s="40"/>
      <c r="GE1126" s="40"/>
      <c r="GF1126" s="40"/>
      <c r="GG1126" s="40"/>
      <c r="GH1126" s="40"/>
      <c r="GI1126" s="40"/>
      <c r="GJ1126" s="40"/>
      <c r="GK1126" s="40"/>
      <c r="GL1126" s="40"/>
      <c r="GM1126" s="40"/>
      <c r="GN1126" s="40"/>
      <c r="GO1126" s="40"/>
      <c r="GP1126" s="40"/>
      <c r="GQ1126" s="40"/>
      <c r="GR1126" s="40"/>
      <c r="GS1126" s="40"/>
    </row>
    <row r="1127" spans="1:201" x14ac:dyDescent="0.2">
      <c r="A1127" s="40"/>
      <c r="B1127" s="40"/>
      <c r="C1127" s="40"/>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c r="CV1127" s="40"/>
      <c r="CW1127" s="40"/>
      <c r="CX1127" s="40"/>
      <c r="CY1127" s="40"/>
      <c r="CZ1127" s="40"/>
      <c r="DA1127" s="40"/>
      <c r="DB1127" s="40"/>
      <c r="DC1127" s="40"/>
      <c r="DD1127" s="40"/>
      <c r="DE1127" s="40"/>
      <c r="DF1127" s="40"/>
      <c r="DG1127" s="40"/>
      <c r="DH1127" s="40"/>
      <c r="DI1127" s="40"/>
      <c r="DJ1127" s="40"/>
      <c r="DK1127" s="40"/>
      <c r="DL1127" s="40"/>
      <c r="DM1127" s="40"/>
      <c r="DN1127" s="40"/>
      <c r="DO1127" s="40"/>
      <c r="DP1127" s="40"/>
      <c r="DQ1127" s="40"/>
      <c r="DR1127" s="40"/>
      <c r="DS1127" s="40"/>
      <c r="DT1127" s="40"/>
      <c r="DU1127" s="40"/>
      <c r="DV1127" s="40"/>
      <c r="DW1127" s="40"/>
      <c r="DX1127" s="40"/>
      <c r="DY1127" s="40"/>
      <c r="DZ1127" s="40"/>
      <c r="EA1127" s="40"/>
      <c r="EB1127" s="40"/>
      <c r="EC1127" s="40"/>
      <c r="ED1127" s="40"/>
      <c r="EE1127" s="40"/>
      <c r="EF1127" s="40"/>
      <c r="EG1127" s="40"/>
      <c r="EH1127" s="40"/>
      <c r="EI1127" s="40"/>
      <c r="EJ1127" s="40"/>
      <c r="EK1127" s="40"/>
      <c r="EL1127" s="40"/>
      <c r="EM1127" s="40"/>
      <c r="EN1127" s="40"/>
      <c r="EO1127" s="40"/>
      <c r="EP1127" s="40"/>
      <c r="EQ1127" s="40"/>
      <c r="ER1127" s="40"/>
      <c r="ES1127" s="40"/>
      <c r="ET1127" s="40"/>
      <c r="EU1127" s="40"/>
      <c r="EV1127" s="40"/>
      <c r="EW1127" s="40"/>
      <c r="EX1127" s="40"/>
      <c r="EY1127" s="40"/>
      <c r="EZ1127" s="40"/>
      <c r="FA1127" s="40"/>
      <c r="FB1127" s="40"/>
      <c r="FC1127" s="40"/>
      <c r="FD1127" s="40"/>
      <c r="FE1127" s="40"/>
      <c r="FF1127" s="40"/>
      <c r="FG1127" s="40"/>
      <c r="FH1127" s="40"/>
      <c r="FI1127" s="40"/>
      <c r="FJ1127" s="40"/>
      <c r="FK1127" s="40"/>
      <c r="FL1127" s="40"/>
      <c r="FM1127" s="40"/>
      <c r="FN1127" s="40"/>
      <c r="FO1127" s="40"/>
      <c r="FP1127" s="40"/>
      <c r="FQ1127" s="40"/>
      <c r="FR1127" s="40"/>
      <c r="FS1127" s="40"/>
      <c r="FT1127" s="40"/>
      <c r="FU1127" s="40"/>
      <c r="FV1127" s="40"/>
      <c r="FW1127" s="40"/>
      <c r="FX1127" s="40"/>
      <c r="FY1127" s="40"/>
      <c r="FZ1127" s="40"/>
      <c r="GA1127" s="40"/>
      <c r="GB1127" s="40"/>
      <c r="GC1127" s="40"/>
      <c r="GD1127" s="40"/>
      <c r="GE1127" s="40"/>
      <c r="GF1127" s="40"/>
      <c r="GG1127" s="40"/>
      <c r="GH1127" s="40"/>
      <c r="GI1127" s="40"/>
      <c r="GJ1127" s="40"/>
      <c r="GK1127" s="40"/>
      <c r="GL1127" s="40"/>
      <c r="GM1127" s="40"/>
      <c r="GN1127" s="40"/>
      <c r="GO1127" s="40"/>
      <c r="GP1127" s="40"/>
      <c r="GQ1127" s="40"/>
      <c r="GR1127" s="40"/>
      <c r="GS1127" s="40"/>
    </row>
    <row r="1128" spans="1:201" x14ac:dyDescent="0.2">
      <c r="A1128" s="40"/>
      <c r="B1128" s="40"/>
      <c r="C1128" s="40"/>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c r="CV1128" s="40"/>
      <c r="CW1128" s="40"/>
      <c r="CX1128" s="40"/>
      <c r="CY1128" s="40"/>
      <c r="CZ1128" s="40"/>
      <c r="DA1128" s="40"/>
      <c r="DB1128" s="40"/>
      <c r="DC1128" s="40"/>
      <c r="DD1128" s="40"/>
      <c r="DE1128" s="40"/>
      <c r="DF1128" s="40"/>
      <c r="DG1128" s="40"/>
      <c r="DH1128" s="40"/>
      <c r="DI1128" s="40"/>
      <c r="DJ1128" s="40"/>
      <c r="DK1128" s="40"/>
      <c r="DL1128" s="40"/>
      <c r="DM1128" s="40"/>
      <c r="DN1128" s="40"/>
      <c r="DO1128" s="40"/>
      <c r="DP1128" s="40"/>
      <c r="DQ1128" s="40"/>
      <c r="DR1128" s="40"/>
      <c r="DS1128" s="40"/>
      <c r="DT1128" s="40"/>
      <c r="DU1128" s="40"/>
      <c r="DV1128" s="40"/>
      <c r="DW1128" s="40"/>
      <c r="DX1128" s="40"/>
      <c r="DY1128" s="40"/>
      <c r="DZ1128" s="40"/>
      <c r="EA1128" s="40"/>
      <c r="EB1128" s="40"/>
      <c r="EC1128" s="40"/>
      <c r="ED1128" s="40"/>
      <c r="EE1128" s="40"/>
      <c r="EF1128" s="40"/>
      <c r="EG1128" s="40"/>
      <c r="EH1128" s="40"/>
      <c r="EI1128" s="40"/>
      <c r="EJ1128" s="40"/>
      <c r="EK1128" s="40"/>
      <c r="EL1128" s="40"/>
      <c r="EM1128" s="40"/>
      <c r="EN1128" s="40"/>
      <c r="EO1128" s="40"/>
      <c r="EP1128" s="40"/>
      <c r="EQ1128" s="40"/>
      <c r="ER1128" s="40"/>
      <c r="ES1128" s="40"/>
      <c r="ET1128" s="40"/>
      <c r="EU1128" s="40"/>
      <c r="EV1128" s="40"/>
      <c r="EW1128" s="40"/>
      <c r="EX1128" s="40"/>
      <c r="EY1128" s="40"/>
      <c r="EZ1128" s="40"/>
      <c r="FA1128" s="40"/>
      <c r="FB1128" s="40"/>
      <c r="FC1128" s="40"/>
      <c r="FD1128" s="40"/>
      <c r="FE1128" s="40"/>
      <c r="FF1128" s="40"/>
      <c r="FG1128" s="40"/>
      <c r="FH1128" s="40"/>
      <c r="FI1128" s="40"/>
      <c r="FJ1128" s="40"/>
      <c r="FK1128" s="40"/>
      <c r="FL1128" s="40"/>
      <c r="FM1128" s="40"/>
      <c r="FN1128" s="40"/>
      <c r="FO1128" s="40"/>
      <c r="FP1128" s="40"/>
      <c r="FQ1128" s="40"/>
      <c r="FR1128" s="40"/>
      <c r="FS1128" s="40"/>
      <c r="FT1128" s="40"/>
      <c r="FU1128" s="40"/>
      <c r="FV1128" s="40"/>
      <c r="FW1128" s="40"/>
      <c r="FX1128" s="40"/>
      <c r="FY1128" s="40"/>
      <c r="FZ1128" s="40"/>
      <c r="GA1128" s="40"/>
      <c r="GB1128" s="40"/>
      <c r="GC1128" s="40"/>
      <c r="GD1128" s="40"/>
      <c r="GE1128" s="40"/>
      <c r="GF1128" s="40"/>
      <c r="GG1128" s="40"/>
      <c r="GH1128" s="40"/>
      <c r="GI1128" s="40"/>
      <c r="GJ1128" s="40"/>
      <c r="GK1128" s="40"/>
      <c r="GL1128" s="40"/>
      <c r="GM1128" s="40"/>
      <c r="GN1128" s="40"/>
      <c r="GO1128" s="40"/>
      <c r="GP1128" s="40"/>
      <c r="GQ1128" s="40"/>
      <c r="GR1128" s="40"/>
      <c r="GS1128" s="40"/>
    </row>
    <row r="1129" spans="1:201" x14ac:dyDescent="0.2">
      <c r="A1129" s="40"/>
      <c r="B1129" s="40"/>
      <c r="C1129" s="40"/>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c r="CV1129" s="40"/>
      <c r="CW1129" s="40"/>
      <c r="CX1129" s="40"/>
      <c r="CY1129" s="40"/>
      <c r="CZ1129" s="40"/>
      <c r="DA1129" s="40"/>
      <c r="DB1129" s="40"/>
      <c r="DC1129" s="40"/>
      <c r="DD1129" s="40"/>
      <c r="DE1129" s="40"/>
      <c r="DF1129" s="40"/>
      <c r="DG1129" s="40"/>
      <c r="DH1129" s="40"/>
      <c r="DI1129" s="40"/>
      <c r="DJ1129" s="40"/>
      <c r="DK1129" s="40"/>
      <c r="DL1129" s="40"/>
      <c r="DM1129" s="40"/>
      <c r="DN1129" s="40"/>
      <c r="DO1129" s="40"/>
      <c r="DP1129" s="40"/>
      <c r="DQ1129" s="40"/>
      <c r="DR1129" s="40"/>
      <c r="DS1129" s="40"/>
      <c r="DT1129" s="40"/>
      <c r="DU1129" s="40"/>
      <c r="DV1129" s="40"/>
      <c r="DW1129" s="40"/>
      <c r="DX1129" s="40"/>
      <c r="DY1129" s="40"/>
      <c r="DZ1129" s="40"/>
      <c r="EA1129" s="40"/>
      <c r="EB1129" s="40"/>
      <c r="EC1129" s="40"/>
      <c r="ED1129" s="40"/>
      <c r="EE1129" s="40"/>
      <c r="EF1129" s="40"/>
      <c r="EG1129" s="40"/>
      <c r="EH1129" s="40"/>
      <c r="EI1129" s="40"/>
      <c r="EJ1129" s="40"/>
      <c r="EK1129" s="40"/>
      <c r="EL1129" s="40"/>
      <c r="EM1129" s="40"/>
      <c r="EN1129" s="40"/>
      <c r="EO1129" s="40"/>
      <c r="EP1129" s="40"/>
      <c r="EQ1129" s="40"/>
      <c r="ER1129" s="40"/>
      <c r="ES1129" s="40"/>
      <c r="ET1129" s="40"/>
      <c r="EU1129" s="40"/>
      <c r="EV1129" s="40"/>
      <c r="EW1129" s="40"/>
      <c r="EX1129" s="40"/>
      <c r="EY1129" s="40"/>
      <c r="EZ1129" s="40"/>
      <c r="FA1129" s="40"/>
      <c r="FB1129" s="40"/>
      <c r="FC1129" s="40"/>
      <c r="FD1129" s="40"/>
      <c r="FE1129" s="40"/>
      <c r="FF1129" s="40"/>
      <c r="FG1129" s="40"/>
      <c r="FH1129" s="40"/>
      <c r="FI1129" s="40"/>
      <c r="FJ1129" s="40"/>
      <c r="FK1129" s="40"/>
      <c r="FL1129" s="40"/>
      <c r="FM1129" s="40"/>
      <c r="FN1129" s="40"/>
      <c r="FO1129" s="40"/>
      <c r="FP1129" s="40"/>
      <c r="FQ1129" s="40"/>
      <c r="FR1129" s="40"/>
      <c r="FS1129" s="40"/>
      <c r="FT1129" s="40"/>
      <c r="FU1129" s="40"/>
      <c r="FV1129" s="40"/>
      <c r="FW1129" s="40"/>
      <c r="FX1129" s="40"/>
      <c r="FY1129" s="40"/>
      <c r="FZ1129" s="40"/>
      <c r="GA1129" s="40"/>
      <c r="GB1129" s="40"/>
      <c r="GC1129" s="40"/>
      <c r="GD1129" s="40"/>
      <c r="GE1129" s="40"/>
      <c r="GF1129" s="40"/>
      <c r="GG1129" s="40"/>
      <c r="GH1129" s="40"/>
      <c r="GI1129" s="40"/>
      <c r="GJ1129" s="40"/>
      <c r="GK1129" s="40"/>
      <c r="GL1129" s="40"/>
      <c r="GM1129" s="40"/>
      <c r="GN1129" s="40"/>
      <c r="GO1129" s="40"/>
      <c r="GP1129" s="40"/>
      <c r="GQ1129" s="40"/>
      <c r="GR1129" s="40"/>
      <c r="GS1129" s="40"/>
    </row>
    <row r="1130" spans="1:201" x14ac:dyDescent="0.2">
      <c r="A1130" s="40"/>
      <c r="B1130" s="40"/>
      <c r="C1130" s="40"/>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c r="CV1130" s="40"/>
      <c r="CW1130" s="40"/>
      <c r="CX1130" s="40"/>
      <c r="CY1130" s="40"/>
      <c r="CZ1130" s="40"/>
      <c r="DA1130" s="40"/>
      <c r="DB1130" s="40"/>
      <c r="DC1130" s="40"/>
      <c r="DD1130" s="40"/>
      <c r="DE1130" s="40"/>
      <c r="DF1130" s="40"/>
      <c r="DG1130" s="40"/>
      <c r="DH1130" s="40"/>
      <c r="DI1130" s="40"/>
      <c r="DJ1130" s="40"/>
      <c r="DK1130" s="40"/>
      <c r="DL1130" s="40"/>
      <c r="DM1130" s="40"/>
      <c r="DN1130" s="40"/>
      <c r="DO1130" s="40"/>
      <c r="DP1130" s="40"/>
      <c r="DQ1130" s="40"/>
      <c r="DR1130" s="40"/>
      <c r="DS1130" s="40"/>
      <c r="DT1130" s="40"/>
      <c r="DU1130" s="40"/>
      <c r="DV1130" s="40"/>
      <c r="DW1130" s="40"/>
      <c r="DX1130" s="40"/>
      <c r="DY1130" s="40"/>
      <c r="DZ1130" s="40"/>
      <c r="EA1130" s="40"/>
      <c r="EB1130" s="40"/>
      <c r="EC1130" s="40"/>
      <c r="ED1130" s="40"/>
      <c r="EE1130" s="40"/>
      <c r="EF1130" s="40"/>
      <c r="EG1130" s="40"/>
      <c r="EH1130" s="40"/>
      <c r="EI1130" s="40"/>
      <c r="EJ1130" s="40"/>
      <c r="EK1130" s="40"/>
      <c r="EL1130" s="40"/>
      <c r="EM1130" s="40"/>
      <c r="EN1130" s="40"/>
      <c r="EO1130" s="40"/>
      <c r="EP1130" s="40"/>
      <c r="EQ1130" s="40"/>
      <c r="ER1130" s="40"/>
      <c r="ES1130" s="40"/>
      <c r="ET1130" s="40"/>
      <c r="EU1130" s="40"/>
      <c r="EV1130" s="40"/>
      <c r="EW1130" s="40"/>
      <c r="EX1130" s="40"/>
      <c r="EY1130" s="40"/>
      <c r="EZ1130" s="40"/>
      <c r="FA1130" s="40"/>
      <c r="FB1130" s="40"/>
      <c r="FC1130" s="40"/>
      <c r="FD1130" s="40"/>
      <c r="FE1130" s="40"/>
      <c r="FF1130" s="40"/>
      <c r="FG1130" s="40"/>
      <c r="FH1130" s="40"/>
      <c r="FI1130" s="40"/>
      <c r="FJ1130" s="40"/>
      <c r="FK1130" s="40"/>
      <c r="FL1130" s="40"/>
      <c r="FM1130" s="40"/>
      <c r="FN1130" s="40"/>
      <c r="FO1130" s="40"/>
      <c r="FP1130" s="40"/>
      <c r="FQ1130" s="40"/>
      <c r="FR1130" s="40"/>
      <c r="FS1130" s="40"/>
      <c r="FT1130" s="40"/>
      <c r="FU1130" s="40"/>
      <c r="FV1130" s="40"/>
      <c r="FW1130" s="40"/>
      <c r="FX1130" s="40"/>
      <c r="FY1130" s="40"/>
      <c r="FZ1130" s="40"/>
      <c r="GA1130" s="40"/>
      <c r="GB1130" s="40"/>
      <c r="GC1130" s="40"/>
      <c r="GD1130" s="40"/>
      <c r="GE1130" s="40"/>
      <c r="GF1130" s="40"/>
      <c r="GG1130" s="40"/>
      <c r="GH1130" s="40"/>
      <c r="GI1130" s="40"/>
      <c r="GJ1130" s="40"/>
      <c r="GK1130" s="40"/>
      <c r="GL1130" s="40"/>
      <c r="GM1130" s="40"/>
      <c r="GN1130" s="40"/>
      <c r="GO1130" s="40"/>
      <c r="GP1130" s="40"/>
      <c r="GQ1130" s="40"/>
      <c r="GR1130" s="40"/>
      <c r="GS1130" s="40"/>
    </row>
    <row r="1131" spans="1:201" x14ac:dyDescent="0.2">
      <c r="A1131" s="40"/>
      <c r="B1131" s="40"/>
      <c r="C1131" s="40"/>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c r="CV1131" s="40"/>
      <c r="CW1131" s="40"/>
      <c r="CX1131" s="40"/>
      <c r="CY1131" s="40"/>
      <c r="CZ1131" s="40"/>
      <c r="DA1131" s="40"/>
      <c r="DB1131" s="40"/>
      <c r="DC1131" s="40"/>
      <c r="DD1131" s="40"/>
      <c r="DE1131" s="40"/>
      <c r="DF1131" s="40"/>
      <c r="DG1131" s="40"/>
      <c r="DH1131" s="40"/>
      <c r="DI1131" s="40"/>
      <c r="DJ1131" s="40"/>
      <c r="DK1131" s="40"/>
      <c r="DL1131" s="40"/>
      <c r="DM1131" s="40"/>
      <c r="DN1131" s="40"/>
      <c r="DO1131" s="40"/>
      <c r="DP1131" s="40"/>
      <c r="DQ1131" s="40"/>
      <c r="DR1131" s="40"/>
      <c r="DS1131" s="40"/>
      <c r="DT1131" s="40"/>
      <c r="DU1131" s="40"/>
      <c r="DV1131" s="40"/>
      <c r="DW1131" s="40"/>
      <c r="DX1131" s="40"/>
      <c r="DY1131" s="40"/>
      <c r="DZ1131" s="40"/>
      <c r="EA1131" s="40"/>
      <c r="EB1131" s="40"/>
      <c r="EC1131" s="40"/>
      <c r="ED1131" s="40"/>
      <c r="EE1131" s="40"/>
      <c r="EF1131" s="40"/>
      <c r="EG1131" s="40"/>
      <c r="EH1131" s="40"/>
      <c r="EI1131" s="40"/>
      <c r="EJ1131" s="40"/>
      <c r="EK1131" s="40"/>
      <c r="EL1131" s="40"/>
      <c r="EM1131" s="40"/>
      <c r="EN1131" s="40"/>
      <c r="EO1131" s="40"/>
      <c r="EP1131" s="40"/>
      <c r="EQ1131" s="40"/>
      <c r="ER1131" s="40"/>
      <c r="ES1131" s="40"/>
      <c r="ET1131" s="40"/>
      <c r="EU1131" s="40"/>
      <c r="EV1131" s="40"/>
      <c r="EW1131" s="40"/>
      <c r="EX1131" s="40"/>
      <c r="EY1131" s="40"/>
      <c r="EZ1131" s="40"/>
      <c r="FA1131" s="40"/>
      <c r="FB1131" s="40"/>
      <c r="FC1131" s="40"/>
      <c r="FD1131" s="40"/>
      <c r="FE1131" s="40"/>
      <c r="FF1131" s="40"/>
      <c r="FG1131" s="40"/>
      <c r="FH1131" s="40"/>
      <c r="FI1131" s="40"/>
      <c r="FJ1131" s="40"/>
      <c r="FK1131" s="40"/>
      <c r="FL1131" s="40"/>
      <c r="FM1131" s="40"/>
      <c r="FN1131" s="40"/>
      <c r="FO1131" s="40"/>
      <c r="FP1131" s="40"/>
      <c r="FQ1131" s="40"/>
      <c r="FR1131" s="40"/>
      <c r="FS1131" s="40"/>
      <c r="FT1131" s="40"/>
      <c r="FU1131" s="40"/>
      <c r="FV1131" s="40"/>
      <c r="FW1131" s="40"/>
      <c r="FX1131" s="40"/>
      <c r="FY1131" s="40"/>
      <c r="FZ1131" s="40"/>
      <c r="GA1131" s="40"/>
      <c r="GB1131" s="40"/>
      <c r="GC1131" s="40"/>
      <c r="GD1131" s="40"/>
      <c r="GE1131" s="40"/>
      <c r="GF1131" s="40"/>
      <c r="GG1131" s="40"/>
      <c r="GH1131" s="40"/>
      <c r="GI1131" s="40"/>
      <c r="GJ1131" s="40"/>
      <c r="GK1131" s="40"/>
      <c r="GL1131" s="40"/>
      <c r="GM1131" s="40"/>
      <c r="GN1131" s="40"/>
      <c r="GO1131" s="40"/>
      <c r="GP1131" s="40"/>
      <c r="GQ1131" s="40"/>
      <c r="GR1131" s="40"/>
      <c r="GS1131" s="40"/>
    </row>
    <row r="1132" spans="1:201" x14ac:dyDescent="0.2">
      <c r="A1132" s="40"/>
      <c r="B1132" s="40"/>
      <c r="C1132" s="40"/>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c r="CV1132" s="40"/>
      <c r="CW1132" s="40"/>
      <c r="CX1132" s="40"/>
      <c r="CY1132" s="40"/>
      <c r="CZ1132" s="40"/>
      <c r="DA1132" s="40"/>
      <c r="DB1132" s="40"/>
      <c r="DC1132" s="40"/>
      <c r="DD1132" s="40"/>
      <c r="DE1132" s="40"/>
      <c r="DF1132" s="40"/>
      <c r="DG1132" s="40"/>
      <c r="DH1132" s="40"/>
      <c r="DI1132" s="40"/>
      <c r="DJ1132" s="40"/>
      <c r="DK1132" s="40"/>
      <c r="DL1132" s="40"/>
      <c r="DM1132" s="40"/>
      <c r="DN1132" s="40"/>
      <c r="DO1132" s="40"/>
      <c r="DP1132" s="40"/>
      <c r="DQ1132" s="40"/>
      <c r="DR1132" s="40"/>
      <c r="DS1132" s="40"/>
      <c r="DT1132" s="40"/>
      <c r="DU1132" s="40"/>
      <c r="DV1132" s="40"/>
      <c r="DW1132" s="40"/>
      <c r="DX1132" s="40"/>
      <c r="DY1132" s="40"/>
      <c r="DZ1132" s="40"/>
      <c r="EA1132" s="40"/>
      <c r="EB1132" s="40"/>
      <c r="EC1132" s="40"/>
      <c r="ED1132" s="40"/>
      <c r="EE1132" s="40"/>
      <c r="EF1132" s="40"/>
      <c r="EG1132" s="40"/>
      <c r="EH1132" s="40"/>
      <c r="EI1132" s="40"/>
      <c r="EJ1132" s="40"/>
      <c r="EK1132" s="40"/>
      <c r="EL1132" s="40"/>
      <c r="EM1132" s="40"/>
      <c r="EN1132" s="40"/>
      <c r="EO1132" s="40"/>
      <c r="EP1132" s="40"/>
      <c r="EQ1132" s="40"/>
      <c r="ER1132" s="40"/>
      <c r="ES1132" s="40"/>
      <c r="ET1132" s="40"/>
      <c r="EU1132" s="40"/>
      <c r="EV1132" s="40"/>
      <c r="EW1132" s="40"/>
      <c r="EX1132" s="40"/>
      <c r="EY1132" s="40"/>
      <c r="EZ1132" s="40"/>
      <c r="FA1132" s="40"/>
      <c r="FB1132" s="40"/>
      <c r="FC1132" s="40"/>
      <c r="FD1132" s="40"/>
      <c r="FE1132" s="40"/>
      <c r="FF1132" s="40"/>
      <c r="FG1132" s="40"/>
      <c r="FH1132" s="40"/>
      <c r="FI1132" s="40"/>
      <c r="FJ1132" s="40"/>
      <c r="FK1132" s="40"/>
      <c r="FL1132" s="40"/>
      <c r="FM1132" s="40"/>
      <c r="FN1132" s="40"/>
      <c r="FO1132" s="40"/>
      <c r="FP1132" s="40"/>
      <c r="FQ1132" s="40"/>
      <c r="FR1132" s="40"/>
      <c r="FS1132" s="40"/>
      <c r="FT1132" s="40"/>
      <c r="FU1132" s="40"/>
      <c r="FV1132" s="40"/>
      <c r="FW1132" s="40"/>
      <c r="FX1132" s="40"/>
      <c r="FY1132" s="40"/>
      <c r="FZ1132" s="40"/>
      <c r="GA1132" s="40"/>
      <c r="GB1132" s="40"/>
      <c r="GC1132" s="40"/>
      <c r="GD1132" s="40"/>
      <c r="GE1132" s="40"/>
      <c r="GF1132" s="40"/>
      <c r="GG1132" s="40"/>
      <c r="GH1132" s="40"/>
      <c r="GI1132" s="40"/>
      <c r="GJ1132" s="40"/>
      <c r="GK1132" s="40"/>
      <c r="GL1132" s="40"/>
      <c r="GM1132" s="40"/>
      <c r="GN1132" s="40"/>
      <c r="GO1132" s="40"/>
      <c r="GP1132" s="40"/>
      <c r="GQ1132" s="40"/>
      <c r="GR1132" s="40"/>
      <c r="GS1132" s="40"/>
    </row>
    <row r="1133" spans="1:201" x14ac:dyDescent="0.2">
      <c r="A1133" s="40"/>
      <c r="B1133" s="40"/>
      <c r="C1133" s="40"/>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c r="CV1133" s="40"/>
      <c r="CW1133" s="40"/>
      <c r="CX1133" s="40"/>
      <c r="CY1133" s="40"/>
      <c r="CZ1133" s="40"/>
      <c r="DA1133" s="40"/>
      <c r="DB1133" s="40"/>
      <c r="DC1133" s="40"/>
      <c r="DD1133" s="40"/>
      <c r="DE1133" s="40"/>
      <c r="DF1133" s="40"/>
      <c r="DG1133" s="40"/>
      <c r="DH1133" s="40"/>
      <c r="DI1133" s="40"/>
      <c r="DJ1133" s="40"/>
      <c r="DK1133" s="40"/>
      <c r="DL1133" s="40"/>
      <c r="DM1133" s="40"/>
      <c r="DN1133" s="40"/>
      <c r="DO1133" s="40"/>
      <c r="DP1133" s="40"/>
      <c r="DQ1133" s="40"/>
      <c r="DR1133" s="40"/>
      <c r="DS1133" s="40"/>
      <c r="DT1133" s="40"/>
      <c r="DU1133" s="40"/>
      <c r="DV1133" s="40"/>
      <c r="DW1133" s="40"/>
      <c r="DX1133" s="40"/>
      <c r="DY1133" s="40"/>
      <c r="DZ1133" s="40"/>
      <c r="EA1133" s="40"/>
      <c r="EB1133" s="40"/>
      <c r="EC1133" s="40"/>
      <c r="ED1133" s="40"/>
      <c r="EE1133" s="40"/>
      <c r="EF1133" s="40"/>
      <c r="EG1133" s="40"/>
      <c r="EH1133" s="40"/>
      <c r="EI1133" s="40"/>
      <c r="EJ1133" s="40"/>
      <c r="EK1133" s="40"/>
      <c r="EL1133" s="40"/>
      <c r="EM1133" s="40"/>
      <c r="EN1133" s="40"/>
      <c r="EO1133" s="40"/>
      <c r="EP1133" s="40"/>
      <c r="EQ1133" s="40"/>
      <c r="ER1133" s="40"/>
      <c r="ES1133" s="40"/>
      <c r="ET1133" s="40"/>
      <c r="EU1133" s="40"/>
      <c r="EV1133" s="40"/>
      <c r="EW1133" s="40"/>
      <c r="EX1133" s="40"/>
      <c r="EY1133" s="40"/>
      <c r="EZ1133" s="40"/>
      <c r="FA1133" s="40"/>
      <c r="FB1133" s="40"/>
      <c r="FC1133" s="40"/>
      <c r="FD1133" s="40"/>
      <c r="FE1133" s="40"/>
      <c r="FF1133" s="40"/>
      <c r="FG1133" s="40"/>
      <c r="FH1133" s="40"/>
      <c r="FI1133" s="40"/>
      <c r="FJ1133" s="40"/>
      <c r="FK1133" s="40"/>
      <c r="FL1133" s="40"/>
      <c r="FM1133" s="40"/>
      <c r="FN1133" s="40"/>
      <c r="FO1133" s="40"/>
      <c r="FP1133" s="40"/>
      <c r="FQ1133" s="40"/>
      <c r="FR1133" s="40"/>
      <c r="FS1133" s="40"/>
      <c r="FT1133" s="40"/>
      <c r="FU1133" s="40"/>
      <c r="FV1133" s="40"/>
      <c r="FW1133" s="40"/>
      <c r="FX1133" s="40"/>
      <c r="FY1133" s="40"/>
      <c r="FZ1133" s="40"/>
      <c r="GA1133" s="40"/>
      <c r="GB1133" s="40"/>
      <c r="GC1133" s="40"/>
      <c r="GD1133" s="40"/>
      <c r="GE1133" s="40"/>
      <c r="GF1133" s="40"/>
      <c r="GG1133" s="40"/>
      <c r="GH1133" s="40"/>
      <c r="GI1133" s="40"/>
      <c r="GJ1133" s="40"/>
      <c r="GK1133" s="40"/>
      <c r="GL1133" s="40"/>
      <c r="GM1133" s="40"/>
      <c r="GN1133" s="40"/>
      <c r="GO1133" s="40"/>
      <c r="GP1133" s="40"/>
      <c r="GQ1133" s="40"/>
      <c r="GR1133" s="40"/>
      <c r="GS1133" s="40"/>
    </row>
    <row r="1134" spans="1:201" x14ac:dyDescent="0.2">
      <c r="A1134" s="40"/>
      <c r="B1134" s="40"/>
      <c r="C1134" s="40"/>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c r="CV1134" s="40"/>
      <c r="CW1134" s="40"/>
      <c r="CX1134" s="40"/>
      <c r="CY1134" s="40"/>
      <c r="CZ1134" s="40"/>
      <c r="DA1134" s="40"/>
      <c r="DB1134" s="40"/>
      <c r="DC1134" s="40"/>
      <c r="DD1134" s="40"/>
      <c r="DE1134" s="40"/>
      <c r="DF1134" s="40"/>
      <c r="DG1134" s="40"/>
      <c r="DH1134" s="40"/>
      <c r="DI1134" s="40"/>
      <c r="DJ1134" s="40"/>
      <c r="DK1134" s="40"/>
      <c r="DL1134" s="40"/>
      <c r="DM1134" s="40"/>
      <c r="DN1134" s="40"/>
      <c r="DO1134" s="40"/>
      <c r="DP1134" s="40"/>
      <c r="DQ1134" s="40"/>
      <c r="DR1134" s="40"/>
      <c r="DS1134" s="40"/>
      <c r="DT1134" s="40"/>
      <c r="DU1134" s="40"/>
      <c r="DV1134" s="40"/>
      <c r="DW1134" s="40"/>
      <c r="DX1134" s="40"/>
      <c r="DY1134" s="40"/>
      <c r="DZ1134" s="40"/>
      <c r="EA1134" s="40"/>
      <c r="EB1134" s="40"/>
      <c r="EC1134" s="40"/>
      <c r="ED1134" s="40"/>
      <c r="EE1134" s="40"/>
      <c r="EF1134" s="40"/>
      <c r="EG1134" s="40"/>
      <c r="EH1134" s="40"/>
      <c r="EI1134" s="40"/>
      <c r="EJ1134" s="40"/>
      <c r="EK1134" s="40"/>
      <c r="EL1134" s="40"/>
      <c r="EM1134" s="40"/>
      <c r="EN1134" s="40"/>
      <c r="EO1134" s="40"/>
      <c r="EP1134" s="40"/>
      <c r="EQ1134" s="40"/>
      <c r="ER1134" s="40"/>
      <c r="ES1134" s="40"/>
      <c r="ET1134" s="40"/>
      <c r="EU1134" s="40"/>
      <c r="EV1134" s="40"/>
      <c r="EW1134" s="40"/>
      <c r="EX1134" s="40"/>
      <c r="EY1134" s="40"/>
      <c r="EZ1134" s="40"/>
      <c r="FA1134" s="40"/>
      <c r="FB1134" s="40"/>
      <c r="FC1134" s="40"/>
      <c r="FD1134" s="40"/>
      <c r="FE1134" s="40"/>
      <c r="FF1134" s="40"/>
      <c r="FG1134" s="40"/>
      <c r="FH1134" s="40"/>
      <c r="FI1134" s="40"/>
      <c r="FJ1134" s="40"/>
      <c r="FK1134" s="40"/>
      <c r="FL1134" s="40"/>
      <c r="FM1134" s="40"/>
      <c r="FN1134" s="40"/>
      <c r="FO1134" s="40"/>
      <c r="FP1134" s="40"/>
      <c r="FQ1134" s="40"/>
      <c r="FR1134" s="40"/>
      <c r="FS1134" s="40"/>
      <c r="FT1134" s="40"/>
      <c r="FU1134" s="40"/>
      <c r="FV1134" s="40"/>
      <c r="FW1134" s="40"/>
      <c r="FX1134" s="40"/>
      <c r="FY1134" s="40"/>
      <c r="FZ1134" s="40"/>
      <c r="GA1134" s="40"/>
      <c r="GB1134" s="40"/>
      <c r="GC1134" s="40"/>
      <c r="GD1134" s="40"/>
      <c r="GE1134" s="40"/>
      <c r="GF1134" s="40"/>
      <c r="GG1134" s="40"/>
      <c r="GH1134" s="40"/>
      <c r="GI1134" s="40"/>
      <c r="GJ1134" s="40"/>
      <c r="GK1134" s="40"/>
      <c r="GL1134" s="40"/>
      <c r="GM1134" s="40"/>
      <c r="GN1134" s="40"/>
      <c r="GO1134" s="40"/>
      <c r="GP1134" s="40"/>
      <c r="GQ1134" s="40"/>
      <c r="GR1134" s="40"/>
      <c r="GS1134" s="40"/>
    </row>
    <row r="1135" spans="1:201" x14ac:dyDescent="0.2">
      <c r="A1135" s="40"/>
      <c r="B1135" s="40"/>
      <c r="C1135" s="40"/>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c r="CV1135" s="40"/>
      <c r="CW1135" s="40"/>
      <c r="CX1135" s="40"/>
      <c r="CY1135" s="40"/>
      <c r="CZ1135" s="40"/>
      <c r="DA1135" s="40"/>
      <c r="DB1135" s="40"/>
      <c r="DC1135" s="40"/>
      <c r="DD1135" s="40"/>
      <c r="DE1135" s="40"/>
      <c r="DF1135" s="40"/>
      <c r="DG1135" s="40"/>
      <c r="DH1135" s="40"/>
      <c r="DI1135" s="40"/>
      <c r="DJ1135" s="40"/>
      <c r="DK1135" s="40"/>
      <c r="DL1135" s="40"/>
      <c r="DM1135" s="40"/>
      <c r="DN1135" s="40"/>
      <c r="DO1135" s="40"/>
      <c r="DP1135" s="40"/>
      <c r="DQ1135" s="40"/>
      <c r="DR1135" s="40"/>
      <c r="DS1135" s="40"/>
      <c r="DT1135" s="40"/>
      <c r="DU1135" s="40"/>
      <c r="DV1135" s="40"/>
      <c r="DW1135" s="40"/>
      <c r="DX1135" s="40"/>
      <c r="DY1135" s="40"/>
      <c r="DZ1135" s="40"/>
      <c r="EA1135" s="40"/>
      <c r="EB1135" s="40"/>
      <c r="EC1135" s="40"/>
      <c r="ED1135" s="40"/>
      <c r="EE1135" s="40"/>
      <c r="EF1135" s="40"/>
      <c r="EG1135" s="40"/>
      <c r="EH1135" s="40"/>
      <c r="EI1135" s="40"/>
      <c r="EJ1135" s="40"/>
      <c r="EK1135" s="40"/>
      <c r="EL1135" s="40"/>
      <c r="EM1135" s="40"/>
      <c r="EN1135" s="40"/>
      <c r="EO1135" s="40"/>
      <c r="EP1135" s="40"/>
      <c r="EQ1135" s="40"/>
      <c r="ER1135" s="40"/>
      <c r="ES1135" s="40"/>
      <c r="ET1135" s="40"/>
      <c r="EU1135" s="40"/>
      <c r="EV1135" s="40"/>
      <c r="EW1135" s="40"/>
      <c r="EX1135" s="40"/>
      <c r="EY1135" s="40"/>
      <c r="EZ1135" s="40"/>
      <c r="FA1135" s="40"/>
      <c r="FB1135" s="40"/>
      <c r="FC1135" s="40"/>
      <c r="FD1135" s="40"/>
      <c r="FE1135" s="40"/>
      <c r="FF1135" s="40"/>
      <c r="FG1135" s="40"/>
      <c r="FH1135" s="40"/>
      <c r="FI1135" s="40"/>
      <c r="FJ1135" s="40"/>
      <c r="FK1135" s="40"/>
      <c r="FL1135" s="40"/>
      <c r="FM1135" s="40"/>
      <c r="FN1135" s="40"/>
      <c r="FO1135" s="40"/>
      <c r="FP1135" s="40"/>
      <c r="FQ1135" s="40"/>
      <c r="FR1135" s="40"/>
      <c r="FS1135" s="40"/>
      <c r="FT1135" s="40"/>
      <c r="FU1135" s="40"/>
      <c r="FV1135" s="40"/>
      <c r="FW1135" s="40"/>
      <c r="FX1135" s="40"/>
      <c r="FY1135" s="40"/>
      <c r="FZ1135" s="40"/>
      <c r="GA1135" s="40"/>
      <c r="GB1135" s="40"/>
      <c r="GC1135" s="40"/>
      <c r="GD1135" s="40"/>
      <c r="GE1135" s="40"/>
      <c r="GF1135" s="40"/>
      <c r="GG1135" s="40"/>
      <c r="GH1135" s="40"/>
      <c r="GI1135" s="40"/>
      <c r="GJ1135" s="40"/>
      <c r="GK1135" s="40"/>
      <c r="GL1135" s="40"/>
      <c r="GM1135" s="40"/>
      <c r="GN1135" s="40"/>
      <c r="GO1135" s="40"/>
      <c r="GP1135" s="40"/>
      <c r="GQ1135" s="40"/>
      <c r="GR1135" s="40"/>
      <c r="GS1135" s="40"/>
    </row>
    <row r="1136" spans="1:201" x14ac:dyDescent="0.2">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c r="FM1136" s="40"/>
      <c r="FN1136" s="40"/>
      <c r="FO1136" s="40"/>
      <c r="FP1136" s="40"/>
      <c r="FQ1136" s="40"/>
      <c r="FR1136" s="40"/>
      <c r="FS1136" s="40"/>
      <c r="FT1136" s="40"/>
      <c r="FU1136" s="40"/>
      <c r="FV1136" s="40"/>
      <c r="FW1136" s="40"/>
      <c r="FX1136" s="40"/>
      <c r="FY1136" s="40"/>
      <c r="FZ1136" s="40"/>
      <c r="GA1136" s="40"/>
      <c r="GB1136" s="40"/>
      <c r="GC1136" s="40"/>
      <c r="GD1136" s="40"/>
      <c r="GE1136" s="40"/>
      <c r="GF1136" s="40"/>
      <c r="GG1136" s="40"/>
      <c r="GH1136" s="40"/>
      <c r="GI1136" s="40"/>
      <c r="GJ1136" s="40"/>
      <c r="GK1136" s="40"/>
      <c r="GL1136" s="40"/>
      <c r="GM1136" s="40"/>
      <c r="GN1136" s="40"/>
      <c r="GO1136" s="40"/>
      <c r="GP1136" s="40"/>
      <c r="GQ1136" s="40"/>
      <c r="GR1136" s="40"/>
      <c r="GS1136" s="40"/>
    </row>
    <row r="1137" spans="1:201" x14ac:dyDescent="0.2">
      <c r="A1137" s="40"/>
      <c r="B1137" s="40"/>
      <c r="C1137" s="40"/>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c r="FM1137" s="40"/>
      <c r="FN1137" s="40"/>
      <c r="FO1137" s="40"/>
      <c r="FP1137" s="40"/>
      <c r="FQ1137" s="40"/>
      <c r="FR1137" s="40"/>
      <c r="FS1137" s="40"/>
      <c r="FT1137" s="40"/>
      <c r="FU1137" s="40"/>
      <c r="FV1137" s="40"/>
      <c r="FW1137" s="40"/>
      <c r="FX1137" s="40"/>
      <c r="FY1137" s="40"/>
      <c r="FZ1137" s="40"/>
      <c r="GA1137" s="40"/>
      <c r="GB1137" s="40"/>
      <c r="GC1137" s="40"/>
      <c r="GD1137" s="40"/>
      <c r="GE1137" s="40"/>
      <c r="GF1137" s="40"/>
      <c r="GG1137" s="40"/>
      <c r="GH1137" s="40"/>
      <c r="GI1137" s="40"/>
      <c r="GJ1137" s="40"/>
      <c r="GK1137" s="40"/>
      <c r="GL1137" s="40"/>
      <c r="GM1137" s="40"/>
      <c r="GN1137" s="40"/>
      <c r="GO1137" s="40"/>
      <c r="GP1137" s="40"/>
      <c r="GQ1137" s="40"/>
      <c r="GR1137" s="40"/>
      <c r="GS1137" s="40"/>
    </row>
    <row r="1138" spans="1:201" x14ac:dyDescent="0.2">
      <c r="A1138" s="40"/>
      <c r="B1138" s="40"/>
      <c r="C1138" s="40"/>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c r="FM1138" s="40"/>
      <c r="FN1138" s="40"/>
      <c r="FO1138" s="40"/>
      <c r="FP1138" s="40"/>
      <c r="FQ1138" s="40"/>
      <c r="FR1138" s="40"/>
      <c r="FS1138" s="40"/>
      <c r="FT1138" s="40"/>
      <c r="FU1138" s="40"/>
      <c r="FV1138" s="40"/>
      <c r="FW1138" s="40"/>
      <c r="FX1138" s="40"/>
      <c r="FY1138" s="40"/>
      <c r="FZ1138" s="40"/>
      <c r="GA1138" s="40"/>
      <c r="GB1138" s="40"/>
      <c r="GC1138" s="40"/>
      <c r="GD1138" s="40"/>
      <c r="GE1138" s="40"/>
      <c r="GF1138" s="40"/>
      <c r="GG1138" s="40"/>
      <c r="GH1138" s="40"/>
      <c r="GI1138" s="40"/>
      <c r="GJ1138" s="40"/>
      <c r="GK1138" s="40"/>
      <c r="GL1138" s="40"/>
      <c r="GM1138" s="40"/>
      <c r="GN1138" s="40"/>
      <c r="GO1138" s="40"/>
      <c r="GP1138" s="40"/>
      <c r="GQ1138" s="40"/>
      <c r="GR1138" s="40"/>
      <c r="GS1138" s="40"/>
    </row>
    <row r="1139" spans="1:201" x14ac:dyDescent="0.2">
      <c r="A1139" s="40"/>
      <c r="B1139" s="40"/>
      <c r="C1139" s="40"/>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c r="FM1139" s="40"/>
      <c r="FN1139" s="40"/>
      <c r="FO1139" s="40"/>
      <c r="FP1139" s="40"/>
      <c r="FQ1139" s="40"/>
      <c r="FR1139" s="40"/>
      <c r="FS1139" s="40"/>
      <c r="FT1139" s="40"/>
      <c r="FU1139" s="40"/>
      <c r="FV1139" s="40"/>
      <c r="FW1139" s="40"/>
      <c r="FX1139" s="40"/>
      <c r="FY1139" s="40"/>
      <c r="FZ1139" s="40"/>
      <c r="GA1139" s="40"/>
      <c r="GB1139" s="40"/>
      <c r="GC1139" s="40"/>
      <c r="GD1139" s="40"/>
      <c r="GE1139" s="40"/>
      <c r="GF1139" s="40"/>
      <c r="GG1139" s="40"/>
      <c r="GH1139" s="40"/>
      <c r="GI1139" s="40"/>
      <c r="GJ1139" s="40"/>
      <c r="GK1139" s="40"/>
      <c r="GL1139" s="40"/>
      <c r="GM1139" s="40"/>
      <c r="GN1139" s="40"/>
      <c r="GO1139" s="40"/>
      <c r="GP1139" s="40"/>
      <c r="GQ1139" s="40"/>
      <c r="GR1139" s="40"/>
      <c r="GS1139" s="40"/>
    </row>
    <row r="1140" spans="1:201" x14ac:dyDescent="0.2">
      <c r="A1140" s="40"/>
      <c r="B1140" s="40"/>
      <c r="C1140" s="40"/>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c r="FM1140" s="40"/>
      <c r="FN1140" s="40"/>
      <c r="FO1140" s="40"/>
      <c r="FP1140" s="40"/>
      <c r="FQ1140" s="40"/>
      <c r="FR1140" s="40"/>
      <c r="FS1140" s="40"/>
      <c r="FT1140" s="40"/>
      <c r="FU1140" s="40"/>
      <c r="FV1140" s="40"/>
      <c r="FW1140" s="40"/>
      <c r="FX1140" s="40"/>
      <c r="FY1140" s="40"/>
      <c r="FZ1140" s="40"/>
      <c r="GA1140" s="40"/>
      <c r="GB1140" s="40"/>
      <c r="GC1140" s="40"/>
      <c r="GD1140" s="40"/>
      <c r="GE1140" s="40"/>
      <c r="GF1140" s="40"/>
      <c r="GG1140" s="40"/>
      <c r="GH1140" s="40"/>
      <c r="GI1140" s="40"/>
      <c r="GJ1140" s="40"/>
      <c r="GK1140" s="40"/>
      <c r="GL1140" s="40"/>
      <c r="GM1140" s="40"/>
      <c r="GN1140" s="40"/>
      <c r="GO1140" s="40"/>
      <c r="GP1140" s="40"/>
      <c r="GQ1140" s="40"/>
      <c r="GR1140" s="40"/>
      <c r="GS1140" s="40"/>
    </row>
    <row r="1141" spans="1:201" x14ac:dyDescent="0.2">
      <c r="A1141" s="40"/>
      <c r="B1141" s="40"/>
      <c r="C1141" s="40"/>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c r="FM1141" s="40"/>
      <c r="FN1141" s="40"/>
      <c r="FO1141" s="40"/>
      <c r="FP1141" s="40"/>
      <c r="FQ1141" s="40"/>
      <c r="FR1141" s="40"/>
      <c r="FS1141" s="40"/>
      <c r="FT1141" s="40"/>
      <c r="FU1141" s="40"/>
      <c r="FV1141" s="40"/>
      <c r="FW1141" s="40"/>
      <c r="FX1141" s="40"/>
      <c r="FY1141" s="40"/>
      <c r="FZ1141" s="40"/>
      <c r="GA1141" s="40"/>
      <c r="GB1141" s="40"/>
      <c r="GC1141" s="40"/>
      <c r="GD1141" s="40"/>
      <c r="GE1141" s="40"/>
      <c r="GF1141" s="40"/>
      <c r="GG1141" s="40"/>
      <c r="GH1141" s="40"/>
      <c r="GI1141" s="40"/>
      <c r="GJ1141" s="40"/>
      <c r="GK1141" s="40"/>
      <c r="GL1141" s="40"/>
      <c r="GM1141" s="40"/>
      <c r="GN1141" s="40"/>
      <c r="GO1141" s="40"/>
      <c r="GP1141" s="40"/>
      <c r="GQ1141" s="40"/>
      <c r="GR1141" s="40"/>
      <c r="GS1141" s="40"/>
    </row>
    <row r="1142" spans="1:201" x14ac:dyDescent="0.2">
      <c r="A1142" s="40"/>
      <c r="B1142" s="40"/>
      <c r="C1142" s="40"/>
      <c r="D1142" s="40"/>
      <c r="E1142" s="40"/>
      <c r="F1142" s="40"/>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c r="FM1142" s="40"/>
      <c r="FN1142" s="40"/>
      <c r="FO1142" s="40"/>
      <c r="FP1142" s="40"/>
      <c r="FQ1142" s="40"/>
      <c r="FR1142" s="40"/>
      <c r="FS1142" s="40"/>
      <c r="FT1142" s="40"/>
      <c r="FU1142" s="40"/>
      <c r="FV1142" s="40"/>
      <c r="FW1142" s="40"/>
      <c r="FX1142" s="40"/>
      <c r="FY1142" s="40"/>
      <c r="FZ1142" s="40"/>
      <c r="GA1142" s="40"/>
      <c r="GB1142" s="40"/>
      <c r="GC1142" s="40"/>
      <c r="GD1142" s="40"/>
      <c r="GE1142" s="40"/>
      <c r="GF1142" s="40"/>
      <c r="GG1142" s="40"/>
      <c r="GH1142" s="40"/>
      <c r="GI1142" s="40"/>
      <c r="GJ1142" s="40"/>
      <c r="GK1142" s="40"/>
      <c r="GL1142" s="40"/>
      <c r="GM1142" s="40"/>
      <c r="GN1142" s="40"/>
      <c r="GO1142" s="40"/>
      <c r="GP1142" s="40"/>
      <c r="GQ1142" s="40"/>
      <c r="GR1142" s="40"/>
      <c r="GS1142" s="40"/>
    </row>
    <row r="1143" spans="1:201" x14ac:dyDescent="0.2">
      <c r="A1143" s="40"/>
      <c r="B1143" s="40"/>
      <c r="C1143" s="40"/>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c r="CV1143" s="40"/>
      <c r="CW1143" s="40"/>
      <c r="CX1143" s="40"/>
      <c r="CY1143" s="40"/>
      <c r="CZ1143" s="40"/>
      <c r="DA1143" s="40"/>
      <c r="DB1143" s="40"/>
      <c r="DC1143" s="40"/>
      <c r="DD1143" s="40"/>
      <c r="DE1143" s="40"/>
      <c r="DF1143" s="40"/>
      <c r="DG1143" s="40"/>
      <c r="DH1143" s="40"/>
      <c r="DI1143" s="40"/>
      <c r="DJ1143" s="40"/>
      <c r="DK1143" s="40"/>
      <c r="DL1143" s="40"/>
      <c r="DM1143" s="40"/>
      <c r="DN1143" s="40"/>
      <c r="DO1143" s="40"/>
      <c r="DP1143" s="40"/>
      <c r="DQ1143" s="40"/>
      <c r="DR1143" s="40"/>
      <c r="DS1143" s="40"/>
      <c r="DT1143" s="40"/>
      <c r="DU1143" s="40"/>
      <c r="DV1143" s="40"/>
      <c r="DW1143" s="40"/>
      <c r="DX1143" s="40"/>
      <c r="DY1143" s="40"/>
      <c r="DZ1143" s="40"/>
      <c r="EA1143" s="40"/>
      <c r="EB1143" s="40"/>
      <c r="EC1143" s="40"/>
      <c r="ED1143" s="40"/>
      <c r="EE1143" s="40"/>
      <c r="EF1143" s="40"/>
      <c r="EG1143" s="40"/>
      <c r="EH1143" s="40"/>
      <c r="EI1143" s="40"/>
      <c r="EJ1143" s="40"/>
      <c r="EK1143" s="40"/>
      <c r="EL1143" s="40"/>
      <c r="EM1143" s="40"/>
      <c r="EN1143" s="40"/>
      <c r="EO1143" s="40"/>
      <c r="EP1143" s="40"/>
      <c r="EQ1143" s="40"/>
      <c r="ER1143" s="40"/>
      <c r="ES1143" s="40"/>
      <c r="ET1143" s="40"/>
      <c r="EU1143" s="40"/>
      <c r="EV1143" s="40"/>
      <c r="EW1143" s="40"/>
      <c r="EX1143" s="40"/>
      <c r="EY1143" s="40"/>
      <c r="EZ1143" s="40"/>
      <c r="FA1143" s="40"/>
      <c r="FB1143" s="40"/>
      <c r="FC1143" s="40"/>
      <c r="FD1143" s="40"/>
      <c r="FE1143" s="40"/>
      <c r="FF1143" s="40"/>
      <c r="FG1143" s="40"/>
      <c r="FH1143" s="40"/>
      <c r="FI1143" s="40"/>
      <c r="FJ1143" s="40"/>
      <c r="FK1143" s="40"/>
      <c r="FL1143" s="40"/>
      <c r="FM1143" s="40"/>
      <c r="FN1143" s="40"/>
      <c r="FO1143" s="40"/>
      <c r="FP1143" s="40"/>
      <c r="FQ1143" s="40"/>
      <c r="FR1143" s="40"/>
      <c r="FS1143" s="40"/>
      <c r="FT1143" s="40"/>
      <c r="FU1143" s="40"/>
      <c r="FV1143" s="40"/>
      <c r="FW1143" s="40"/>
      <c r="FX1143" s="40"/>
      <c r="FY1143" s="40"/>
      <c r="FZ1143" s="40"/>
      <c r="GA1143" s="40"/>
      <c r="GB1143" s="40"/>
      <c r="GC1143" s="40"/>
      <c r="GD1143" s="40"/>
      <c r="GE1143" s="40"/>
      <c r="GF1143" s="40"/>
      <c r="GG1143" s="40"/>
      <c r="GH1143" s="40"/>
      <c r="GI1143" s="40"/>
      <c r="GJ1143" s="40"/>
      <c r="GK1143" s="40"/>
      <c r="GL1143" s="40"/>
      <c r="GM1143" s="40"/>
      <c r="GN1143" s="40"/>
      <c r="GO1143" s="40"/>
      <c r="GP1143" s="40"/>
      <c r="GQ1143" s="40"/>
      <c r="GR1143" s="40"/>
      <c r="GS1143" s="40"/>
    </row>
    <row r="1144" spans="1:201" x14ac:dyDescent="0.2">
      <c r="A1144" s="40"/>
      <c r="B1144" s="40"/>
      <c r="C1144" s="40"/>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c r="CV1144" s="40"/>
      <c r="CW1144" s="40"/>
      <c r="CX1144" s="40"/>
      <c r="CY1144" s="40"/>
      <c r="CZ1144" s="40"/>
      <c r="DA1144" s="40"/>
      <c r="DB1144" s="40"/>
      <c r="DC1144" s="40"/>
      <c r="DD1144" s="40"/>
      <c r="DE1144" s="40"/>
      <c r="DF1144" s="40"/>
      <c r="DG1144" s="40"/>
      <c r="DH1144" s="40"/>
      <c r="DI1144" s="40"/>
      <c r="DJ1144" s="40"/>
      <c r="DK1144" s="40"/>
      <c r="DL1144" s="40"/>
      <c r="DM1144" s="40"/>
      <c r="DN1144" s="40"/>
      <c r="DO1144" s="40"/>
      <c r="DP1144" s="40"/>
      <c r="DQ1144" s="40"/>
      <c r="DR1144" s="40"/>
      <c r="DS1144" s="40"/>
      <c r="DT1144" s="40"/>
      <c r="DU1144" s="40"/>
      <c r="DV1144" s="40"/>
      <c r="DW1144" s="40"/>
      <c r="DX1144" s="40"/>
      <c r="DY1144" s="40"/>
      <c r="DZ1144" s="40"/>
      <c r="EA1144" s="40"/>
      <c r="EB1144" s="40"/>
      <c r="EC1144" s="40"/>
      <c r="ED1144" s="40"/>
      <c r="EE1144" s="40"/>
      <c r="EF1144" s="40"/>
      <c r="EG1144" s="40"/>
      <c r="EH1144" s="40"/>
      <c r="EI1144" s="40"/>
      <c r="EJ1144" s="40"/>
      <c r="EK1144" s="40"/>
      <c r="EL1144" s="40"/>
      <c r="EM1144" s="40"/>
      <c r="EN1144" s="40"/>
      <c r="EO1144" s="40"/>
      <c r="EP1144" s="40"/>
      <c r="EQ1144" s="40"/>
      <c r="ER1144" s="40"/>
      <c r="ES1144" s="40"/>
      <c r="ET1144" s="40"/>
      <c r="EU1144" s="40"/>
      <c r="EV1144" s="40"/>
      <c r="EW1144" s="40"/>
      <c r="EX1144" s="40"/>
      <c r="EY1144" s="40"/>
      <c r="EZ1144" s="40"/>
      <c r="FA1144" s="40"/>
      <c r="FB1144" s="40"/>
      <c r="FC1144" s="40"/>
      <c r="FD1144" s="40"/>
      <c r="FE1144" s="40"/>
      <c r="FF1144" s="40"/>
      <c r="FG1144" s="40"/>
      <c r="FH1144" s="40"/>
      <c r="FI1144" s="40"/>
      <c r="FJ1144" s="40"/>
      <c r="FK1144" s="40"/>
      <c r="FL1144" s="40"/>
      <c r="FM1144" s="40"/>
      <c r="FN1144" s="40"/>
      <c r="FO1144" s="40"/>
      <c r="FP1144" s="40"/>
      <c r="FQ1144" s="40"/>
      <c r="FR1144" s="40"/>
      <c r="FS1144" s="40"/>
      <c r="FT1144" s="40"/>
      <c r="FU1144" s="40"/>
      <c r="FV1144" s="40"/>
      <c r="FW1144" s="40"/>
      <c r="FX1144" s="40"/>
      <c r="FY1144" s="40"/>
      <c r="FZ1144" s="40"/>
      <c r="GA1144" s="40"/>
      <c r="GB1144" s="40"/>
      <c r="GC1144" s="40"/>
      <c r="GD1144" s="40"/>
      <c r="GE1144" s="40"/>
      <c r="GF1144" s="40"/>
      <c r="GG1144" s="40"/>
      <c r="GH1144" s="40"/>
      <c r="GI1144" s="40"/>
      <c r="GJ1144" s="40"/>
      <c r="GK1144" s="40"/>
      <c r="GL1144" s="40"/>
      <c r="GM1144" s="40"/>
      <c r="GN1144" s="40"/>
      <c r="GO1144" s="40"/>
      <c r="GP1144" s="40"/>
      <c r="GQ1144" s="40"/>
      <c r="GR1144" s="40"/>
      <c r="GS1144" s="40"/>
    </row>
    <row r="1145" spans="1:201" x14ac:dyDescent="0.2">
      <c r="A1145" s="40"/>
      <c r="B1145" s="40"/>
      <c r="C1145" s="40"/>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c r="CV1145" s="40"/>
      <c r="CW1145" s="40"/>
      <c r="CX1145" s="40"/>
      <c r="CY1145" s="40"/>
      <c r="CZ1145" s="40"/>
      <c r="DA1145" s="40"/>
      <c r="DB1145" s="40"/>
      <c r="DC1145" s="40"/>
      <c r="DD1145" s="40"/>
      <c r="DE1145" s="40"/>
      <c r="DF1145" s="40"/>
      <c r="DG1145" s="40"/>
      <c r="DH1145" s="40"/>
      <c r="DI1145" s="40"/>
      <c r="DJ1145" s="40"/>
      <c r="DK1145" s="40"/>
      <c r="DL1145" s="40"/>
      <c r="DM1145" s="40"/>
      <c r="DN1145" s="40"/>
      <c r="DO1145" s="40"/>
      <c r="DP1145" s="40"/>
      <c r="DQ1145" s="40"/>
      <c r="DR1145" s="40"/>
      <c r="DS1145" s="40"/>
      <c r="DT1145" s="40"/>
      <c r="DU1145" s="40"/>
      <c r="DV1145" s="40"/>
      <c r="DW1145" s="40"/>
      <c r="DX1145" s="40"/>
      <c r="DY1145" s="40"/>
      <c r="DZ1145" s="40"/>
      <c r="EA1145" s="40"/>
      <c r="EB1145" s="40"/>
      <c r="EC1145" s="40"/>
      <c r="ED1145" s="40"/>
      <c r="EE1145" s="40"/>
      <c r="EF1145" s="40"/>
      <c r="EG1145" s="40"/>
      <c r="EH1145" s="40"/>
      <c r="EI1145" s="40"/>
      <c r="EJ1145" s="40"/>
      <c r="EK1145" s="40"/>
      <c r="EL1145" s="40"/>
      <c r="EM1145" s="40"/>
      <c r="EN1145" s="40"/>
      <c r="EO1145" s="40"/>
      <c r="EP1145" s="40"/>
      <c r="EQ1145" s="40"/>
      <c r="ER1145" s="40"/>
      <c r="ES1145" s="40"/>
      <c r="ET1145" s="40"/>
      <c r="EU1145" s="40"/>
      <c r="EV1145" s="40"/>
      <c r="EW1145" s="40"/>
      <c r="EX1145" s="40"/>
      <c r="EY1145" s="40"/>
      <c r="EZ1145" s="40"/>
      <c r="FA1145" s="40"/>
      <c r="FB1145" s="40"/>
      <c r="FC1145" s="40"/>
      <c r="FD1145" s="40"/>
      <c r="FE1145" s="40"/>
      <c r="FF1145" s="40"/>
      <c r="FG1145" s="40"/>
      <c r="FH1145" s="40"/>
      <c r="FI1145" s="40"/>
      <c r="FJ1145" s="40"/>
      <c r="FK1145" s="40"/>
      <c r="FL1145" s="40"/>
      <c r="FM1145" s="40"/>
      <c r="FN1145" s="40"/>
      <c r="FO1145" s="40"/>
      <c r="FP1145" s="40"/>
      <c r="FQ1145" s="40"/>
      <c r="FR1145" s="40"/>
      <c r="FS1145" s="40"/>
      <c r="FT1145" s="40"/>
      <c r="FU1145" s="40"/>
      <c r="FV1145" s="40"/>
      <c r="FW1145" s="40"/>
      <c r="FX1145" s="40"/>
      <c r="FY1145" s="40"/>
      <c r="FZ1145" s="40"/>
      <c r="GA1145" s="40"/>
      <c r="GB1145" s="40"/>
      <c r="GC1145" s="40"/>
      <c r="GD1145" s="40"/>
      <c r="GE1145" s="40"/>
      <c r="GF1145" s="40"/>
      <c r="GG1145" s="40"/>
      <c r="GH1145" s="40"/>
      <c r="GI1145" s="40"/>
      <c r="GJ1145" s="40"/>
      <c r="GK1145" s="40"/>
      <c r="GL1145" s="40"/>
      <c r="GM1145" s="40"/>
      <c r="GN1145" s="40"/>
      <c r="GO1145" s="40"/>
      <c r="GP1145" s="40"/>
      <c r="GQ1145" s="40"/>
      <c r="GR1145" s="40"/>
      <c r="GS1145" s="40"/>
    </row>
    <row r="1146" spans="1:201" x14ac:dyDescent="0.2">
      <c r="A1146" s="40"/>
      <c r="B1146" s="40"/>
      <c r="C1146" s="40"/>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c r="FM1146" s="40"/>
      <c r="FN1146" s="40"/>
      <c r="FO1146" s="40"/>
      <c r="FP1146" s="40"/>
      <c r="FQ1146" s="40"/>
      <c r="FR1146" s="40"/>
      <c r="FS1146" s="40"/>
      <c r="FT1146" s="40"/>
      <c r="FU1146" s="40"/>
      <c r="FV1146" s="40"/>
      <c r="FW1146" s="40"/>
      <c r="FX1146" s="40"/>
      <c r="FY1146" s="40"/>
      <c r="FZ1146" s="40"/>
      <c r="GA1146" s="40"/>
      <c r="GB1146" s="40"/>
      <c r="GC1146" s="40"/>
      <c r="GD1146" s="40"/>
      <c r="GE1146" s="40"/>
      <c r="GF1146" s="40"/>
      <c r="GG1146" s="40"/>
      <c r="GH1146" s="40"/>
      <c r="GI1146" s="40"/>
      <c r="GJ1146" s="40"/>
      <c r="GK1146" s="40"/>
      <c r="GL1146" s="40"/>
      <c r="GM1146" s="40"/>
      <c r="GN1146" s="40"/>
      <c r="GO1146" s="40"/>
      <c r="GP1146" s="40"/>
      <c r="GQ1146" s="40"/>
      <c r="GR1146" s="40"/>
      <c r="GS1146" s="40"/>
    </row>
    <row r="1147" spans="1:201" x14ac:dyDescent="0.2">
      <c r="A1147" s="40"/>
      <c r="B1147" s="40"/>
      <c r="C1147" s="40"/>
      <c r="D1147" s="40"/>
      <c r="E1147" s="40"/>
      <c r="F1147" s="40"/>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c r="FM1147" s="40"/>
      <c r="FN1147" s="40"/>
      <c r="FO1147" s="40"/>
      <c r="FP1147" s="40"/>
      <c r="FQ1147" s="40"/>
      <c r="FR1147" s="40"/>
      <c r="FS1147" s="40"/>
      <c r="FT1147" s="40"/>
      <c r="FU1147" s="40"/>
      <c r="FV1147" s="40"/>
      <c r="FW1147" s="40"/>
      <c r="FX1147" s="40"/>
      <c r="FY1147" s="40"/>
      <c r="FZ1147" s="40"/>
      <c r="GA1147" s="40"/>
      <c r="GB1147" s="40"/>
      <c r="GC1147" s="40"/>
      <c r="GD1147" s="40"/>
      <c r="GE1147" s="40"/>
      <c r="GF1147" s="40"/>
      <c r="GG1147" s="40"/>
      <c r="GH1147" s="40"/>
      <c r="GI1147" s="40"/>
      <c r="GJ1147" s="40"/>
      <c r="GK1147" s="40"/>
      <c r="GL1147" s="40"/>
      <c r="GM1147" s="40"/>
      <c r="GN1147" s="40"/>
      <c r="GO1147" s="40"/>
      <c r="GP1147" s="40"/>
      <c r="GQ1147" s="40"/>
      <c r="GR1147" s="40"/>
      <c r="GS1147" s="40"/>
    </row>
    <row r="1148" spans="1:201" x14ac:dyDescent="0.2">
      <c r="A1148" s="40"/>
      <c r="B1148" s="40"/>
      <c r="C1148" s="40"/>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c r="CV1148" s="40"/>
      <c r="CW1148" s="40"/>
      <c r="CX1148" s="40"/>
      <c r="CY1148" s="40"/>
      <c r="CZ1148" s="40"/>
      <c r="DA1148" s="40"/>
      <c r="DB1148" s="40"/>
      <c r="DC1148" s="40"/>
      <c r="DD1148" s="40"/>
      <c r="DE1148" s="40"/>
      <c r="DF1148" s="40"/>
      <c r="DG1148" s="40"/>
      <c r="DH1148" s="40"/>
      <c r="DI1148" s="40"/>
      <c r="DJ1148" s="40"/>
      <c r="DK1148" s="40"/>
      <c r="DL1148" s="40"/>
      <c r="DM1148" s="40"/>
      <c r="DN1148" s="40"/>
      <c r="DO1148" s="40"/>
      <c r="DP1148" s="40"/>
      <c r="DQ1148" s="40"/>
      <c r="DR1148" s="40"/>
      <c r="DS1148" s="40"/>
      <c r="DT1148" s="40"/>
      <c r="DU1148" s="40"/>
      <c r="DV1148" s="40"/>
      <c r="DW1148" s="40"/>
      <c r="DX1148" s="40"/>
      <c r="DY1148" s="40"/>
      <c r="DZ1148" s="40"/>
      <c r="EA1148" s="40"/>
      <c r="EB1148" s="40"/>
      <c r="EC1148" s="40"/>
      <c r="ED1148" s="40"/>
      <c r="EE1148" s="40"/>
      <c r="EF1148" s="40"/>
      <c r="EG1148" s="40"/>
      <c r="EH1148" s="40"/>
      <c r="EI1148" s="40"/>
      <c r="EJ1148" s="40"/>
      <c r="EK1148" s="40"/>
      <c r="EL1148" s="40"/>
      <c r="EM1148" s="40"/>
      <c r="EN1148" s="40"/>
      <c r="EO1148" s="40"/>
      <c r="EP1148" s="40"/>
      <c r="EQ1148" s="40"/>
      <c r="ER1148" s="40"/>
      <c r="ES1148" s="40"/>
      <c r="ET1148" s="40"/>
      <c r="EU1148" s="40"/>
      <c r="EV1148" s="40"/>
      <c r="EW1148" s="40"/>
      <c r="EX1148" s="40"/>
      <c r="EY1148" s="40"/>
      <c r="EZ1148" s="40"/>
      <c r="FA1148" s="40"/>
      <c r="FB1148" s="40"/>
      <c r="FC1148" s="40"/>
      <c r="FD1148" s="40"/>
      <c r="FE1148" s="40"/>
      <c r="FF1148" s="40"/>
      <c r="FG1148" s="40"/>
      <c r="FH1148" s="40"/>
      <c r="FI1148" s="40"/>
      <c r="FJ1148" s="40"/>
      <c r="FK1148" s="40"/>
      <c r="FL1148" s="40"/>
      <c r="FM1148" s="40"/>
      <c r="FN1148" s="40"/>
      <c r="FO1148" s="40"/>
      <c r="FP1148" s="40"/>
      <c r="FQ1148" s="40"/>
      <c r="FR1148" s="40"/>
      <c r="FS1148" s="40"/>
      <c r="FT1148" s="40"/>
      <c r="FU1148" s="40"/>
      <c r="FV1148" s="40"/>
      <c r="FW1148" s="40"/>
      <c r="FX1148" s="40"/>
      <c r="FY1148" s="40"/>
      <c r="FZ1148" s="40"/>
      <c r="GA1148" s="40"/>
      <c r="GB1148" s="40"/>
      <c r="GC1148" s="40"/>
      <c r="GD1148" s="40"/>
      <c r="GE1148" s="40"/>
      <c r="GF1148" s="40"/>
      <c r="GG1148" s="40"/>
      <c r="GH1148" s="40"/>
      <c r="GI1148" s="40"/>
      <c r="GJ1148" s="40"/>
      <c r="GK1148" s="40"/>
      <c r="GL1148" s="40"/>
      <c r="GM1148" s="40"/>
      <c r="GN1148" s="40"/>
      <c r="GO1148" s="40"/>
      <c r="GP1148" s="40"/>
      <c r="GQ1148" s="40"/>
      <c r="GR1148" s="40"/>
      <c r="GS1148" s="40"/>
    </row>
    <row r="1149" spans="1:201" x14ac:dyDescent="0.2">
      <c r="A1149" s="40"/>
      <c r="B1149" s="40"/>
      <c r="C1149" s="40"/>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c r="CV1149" s="40"/>
      <c r="CW1149" s="40"/>
      <c r="CX1149" s="40"/>
      <c r="CY1149" s="40"/>
      <c r="CZ1149" s="40"/>
      <c r="DA1149" s="40"/>
      <c r="DB1149" s="40"/>
      <c r="DC1149" s="40"/>
      <c r="DD1149" s="40"/>
      <c r="DE1149" s="40"/>
      <c r="DF1149" s="40"/>
      <c r="DG1149" s="40"/>
      <c r="DH1149" s="40"/>
      <c r="DI1149" s="40"/>
      <c r="DJ1149" s="40"/>
      <c r="DK1149" s="40"/>
      <c r="DL1149" s="40"/>
      <c r="DM1149" s="40"/>
      <c r="DN1149" s="40"/>
      <c r="DO1149" s="40"/>
      <c r="DP1149" s="40"/>
      <c r="DQ1149" s="40"/>
      <c r="DR1149" s="40"/>
      <c r="DS1149" s="40"/>
      <c r="DT1149" s="40"/>
      <c r="DU1149" s="40"/>
      <c r="DV1149" s="40"/>
      <c r="DW1149" s="40"/>
      <c r="DX1149" s="40"/>
      <c r="DY1149" s="40"/>
      <c r="DZ1149" s="40"/>
      <c r="EA1149" s="40"/>
      <c r="EB1149" s="40"/>
      <c r="EC1149" s="40"/>
      <c r="ED1149" s="40"/>
      <c r="EE1149" s="40"/>
      <c r="EF1149" s="40"/>
      <c r="EG1149" s="40"/>
      <c r="EH1149" s="40"/>
      <c r="EI1149" s="40"/>
      <c r="EJ1149" s="40"/>
      <c r="EK1149" s="40"/>
      <c r="EL1149" s="40"/>
      <c r="EM1149" s="40"/>
      <c r="EN1149" s="40"/>
      <c r="EO1149" s="40"/>
      <c r="EP1149" s="40"/>
      <c r="EQ1149" s="40"/>
      <c r="ER1149" s="40"/>
      <c r="ES1149" s="40"/>
      <c r="ET1149" s="40"/>
      <c r="EU1149" s="40"/>
      <c r="EV1149" s="40"/>
      <c r="EW1149" s="40"/>
      <c r="EX1149" s="40"/>
      <c r="EY1149" s="40"/>
      <c r="EZ1149" s="40"/>
      <c r="FA1149" s="40"/>
      <c r="FB1149" s="40"/>
      <c r="FC1149" s="40"/>
      <c r="FD1149" s="40"/>
      <c r="FE1149" s="40"/>
      <c r="FF1149" s="40"/>
      <c r="FG1149" s="40"/>
      <c r="FH1149" s="40"/>
      <c r="FI1149" s="40"/>
      <c r="FJ1149" s="40"/>
      <c r="FK1149" s="40"/>
      <c r="FL1149" s="40"/>
      <c r="FM1149" s="40"/>
      <c r="FN1149" s="40"/>
      <c r="FO1149" s="40"/>
      <c r="FP1149" s="40"/>
      <c r="FQ1149" s="40"/>
      <c r="FR1149" s="40"/>
      <c r="FS1149" s="40"/>
      <c r="FT1149" s="40"/>
      <c r="FU1149" s="40"/>
      <c r="FV1149" s="40"/>
      <c r="FW1149" s="40"/>
      <c r="FX1149" s="40"/>
      <c r="FY1149" s="40"/>
      <c r="FZ1149" s="40"/>
      <c r="GA1149" s="40"/>
      <c r="GB1149" s="40"/>
      <c r="GC1149" s="40"/>
      <c r="GD1149" s="40"/>
      <c r="GE1149" s="40"/>
      <c r="GF1149" s="40"/>
      <c r="GG1149" s="40"/>
      <c r="GH1149" s="40"/>
      <c r="GI1149" s="40"/>
      <c r="GJ1149" s="40"/>
      <c r="GK1149" s="40"/>
      <c r="GL1149" s="40"/>
      <c r="GM1149" s="40"/>
      <c r="GN1149" s="40"/>
      <c r="GO1149" s="40"/>
      <c r="GP1149" s="40"/>
      <c r="GQ1149" s="40"/>
      <c r="GR1149" s="40"/>
      <c r="GS1149" s="40"/>
    </row>
    <row r="1150" spans="1:201" x14ac:dyDescent="0.2">
      <c r="A1150" s="40"/>
      <c r="B1150" s="40"/>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c r="FM1150" s="40"/>
      <c r="FN1150" s="40"/>
      <c r="FO1150" s="40"/>
      <c r="FP1150" s="40"/>
      <c r="FQ1150" s="40"/>
      <c r="FR1150" s="40"/>
      <c r="FS1150" s="40"/>
      <c r="FT1150" s="40"/>
      <c r="FU1150" s="40"/>
      <c r="FV1150" s="40"/>
      <c r="FW1150" s="40"/>
      <c r="FX1150" s="40"/>
      <c r="FY1150" s="40"/>
      <c r="FZ1150" s="40"/>
      <c r="GA1150" s="40"/>
      <c r="GB1150" s="40"/>
      <c r="GC1150" s="40"/>
      <c r="GD1150" s="40"/>
      <c r="GE1150" s="40"/>
      <c r="GF1150" s="40"/>
      <c r="GG1150" s="40"/>
      <c r="GH1150" s="40"/>
      <c r="GI1150" s="40"/>
      <c r="GJ1150" s="40"/>
      <c r="GK1150" s="40"/>
      <c r="GL1150" s="40"/>
      <c r="GM1150" s="40"/>
      <c r="GN1150" s="40"/>
      <c r="GO1150" s="40"/>
      <c r="GP1150" s="40"/>
      <c r="GQ1150" s="40"/>
      <c r="GR1150" s="40"/>
      <c r="GS1150" s="40"/>
    </row>
    <row r="1151" spans="1:201" x14ac:dyDescent="0.2">
      <c r="A1151" s="40"/>
      <c r="B1151" s="40"/>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c r="CV1151" s="40"/>
      <c r="CW1151" s="40"/>
      <c r="CX1151" s="40"/>
      <c r="CY1151" s="40"/>
      <c r="CZ1151" s="40"/>
      <c r="DA1151" s="40"/>
      <c r="DB1151" s="40"/>
      <c r="DC1151" s="40"/>
      <c r="DD1151" s="40"/>
      <c r="DE1151" s="40"/>
      <c r="DF1151" s="40"/>
      <c r="DG1151" s="40"/>
      <c r="DH1151" s="40"/>
      <c r="DI1151" s="40"/>
      <c r="DJ1151" s="40"/>
      <c r="DK1151" s="40"/>
      <c r="DL1151" s="40"/>
      <c r="DM1151" s="40"/>
      <c r="DN1151" s="40"/>
      <c r="DO1151" s="40"/>
      <c r="DP1151" s="40"/>
      <c r="DQ1151" s="40"/>
      <c r="DR1151" s="40"/>
      <c r="DS1151" s="40"/>
      <c r="DT1151" s="40"/>
      <c r="DU1151" s="40"/>
      <c r="DV1151" s="40"/>
      <c r="DW1151" s="40"/>
      <c r="DX1151" s="40"/>
      <c r="DY1151" s="40"/>
      <c r="DZ1151" s="40"/>
      <c r="EA1151" s="40"/>
      <c r="EB1151" s="40"/>
      <c r="EC1151" s="40"/>
      <c r="ED1151" s="40"/>
      <c r="EE1151" s="40"/>
      <c r="EF1151" s="40"/>
      <c r="EG1151" s="40"/>
      <c r="EH1151" s="40"/>
      <c r="EI1151" s="40"/>
      <c r="EJ1151" s="40"/>
      <c r="EK1151" s="40"/>
      <c r="EL1151" s="40"/>
      <c r="EM1151" s="40"/>
      <c r="EN1151" s="40"/>
      <c r="EO1151" s="40"/>
      <c r="EP1151" s="40"/>
      <c r="EQ1151" s="40"/>
      <c r="ER1151" s="40"/>
      <c r="ES1151" s="40"/>
      <c r="ET1151" s="40"/>
      <c r="EU1151" s="40"/>
      <c r="EV1151" s="40"/>
      <c r="EW1151" s="40"/>
      <c r="EX1151" s="40"/>
      <c r="EY1151" s="40"/>
      <c r="EZ1151" s="40"/>
      <c r="FA1151" s="40"/>
      <c r="FB1151" s="40"/>
      <c r="FC1151" s="40"/>
      <c r="FD1151" s="40"/>
      <c r="FE1151" s="40"/>
      <c r="FF1151" s="40"/>
      <c r="FG1151" s="40"/>
      <c r="FH1151" s="40"/>
      <c r="FI1151" s="40"/>
      <c r="FJ1151" s="40"/>
      <c r="FK1151" s="40"/>
      <c r="FL1151" s="40"/>
      <c r="FM1151" s="40"/>
      <c r="FN1151" s="40"/>
      <c r="FO1151" s="40"/>
      <c r="FP1151" s="40"/>
      <c r="FQ1151" s="40"/>
      <c r="FR1151" s="40"/>
      <c r="FS1151" s="40"/>
      <c r="FT1151" s="40"/>
      <c r="FU1151" s="40"/>
      <c r="FV1151" s="40"/>
      <c r="FW1151" s="40"/>
      <c r="FX1151" s="40"/>
      <c r="FY1151" s="40"/>
      <c r="FZ1151" s="40"/>
      <c r="GA1151" s="40"/>
      <c r="GB1151" s="40"/>
      <c r="GC1151" s="40"/>
      <c r="GD1151" s="40"/>
      <c r="GE1151" s="40"/>
      <c r="GF1151" s="40"/>
      <c r="GG1151" s="40"/>
      <c r="GH1151" s="40"/>
      <c r="GI1151" s="40"/>
      <c r="GJ1151" s="40"/>
      <c r="GK1151" s="40"/>
      <c r="GL1151" s="40"/>
      <c r="GM1151" s="40"/>
      <c r="GN1151" s="40"/>
      <c r="GO1151" s="40"/>
      <c r="GP1151" s="40"/>
      <c r="GQ1151" s="40"/>
      <c r="GR1151" s="40"/>
      <c r="GS1151" s="40"/>
    </row>
    <row r="1152" spans="1:201" x14ac:dyDescent="0.2">
      <c r="A1152" s="40"/>
      <c r="B1152" s="40"/>
      <c r="C1152" s="40"/>
      <c r="D1152" s="40"/>
      <c r="E1152" s="40"/>
      <c r="F1152" s="40"/>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c r="CV1152" s="40"/>
      <c r="CW1152" s="40"/>
      <c r="CX1152" s="40"/>
      <c r="CY1152" s="40"/>
      <c r="CZ1152" s="40"/>
      <c r="DA1152" s="40"/>
      <c r="DB1152" s="40"/>
      <c r="DC1152" s="40"/>
      <c r="DD1152" s="40"/>
      <c r="DE1152" s="40"/>
      <c r="DF1152" s="40"/>
      <c r="DG1152" s="40"/>
      <c r="DH1152" s="40"/>
      <c r="DI1152" s="40"/>
      <c r="DJ1152" s="40"/>
      <c r="DK1152" s="40"/>
      <c r="DL1152" s="40"/>
      <c r="DM1152" s="40"/>
      <c r="DN1152" s="40"/>
      <c r="DO1152" s="40"/>
      <c r="DP1152" s="40"/>
      <c r="DQ1152" s="40"/>
      <c r="DR1152" s="40"/>
      <c r="DS1152" s="40"/>
      <c r="DT1152" s="40"/>
      <c r="DU1152" s="40"/>
      <c r="DV1152" s="40"/>
      <c r="DW1152" s="40"/>
      <c r="DX1152" s="40"/>
      <c r="DY1152" s="40"/>
      <c r="DZ1152" s="40"/>
      <c r="EA1152" s="40"/>
      <c r="EB1152" s="40"/>
      <c r="EC1152" s="40"/>
      <c r="ED1152" s="40"/>
      <c r="EE1152" s="40"/>
      <c r="EF1152" s="40"/>
      <c r="EG1152" s="40"/>
      <c r="EH1152" s="40"/>
      <c r="EI1152" s="40"/>
      <c r="EJ1152" s="40"/>
      <c r="EK1152" s="40"/>
      <c r="EL1152" s="40"/>
      <c r="EM1152" s="40"/>
      <c r="EN1152" s="40"/>
      <c r="EO1152" s="40"/>
      <c r="EP1152" s="40"/>
      <c r="EQ1152" s="40"/>
      <c r="ER1152" s="40"/>
      <c r="ES1152" s="40"/>
      <c r="ET1152" s="40"/>
      <c r="EU1152" s="40"/>
      <c r="EV1152" s="40"/>
      <c r="EW1152" s="40"/>
      <c r="EX1152" s="40"/>
      <c r="EY1152" s="40"/>
      <c r="EZ1152" s="40"/>
      <c r="FA1152" s="40"/>
      <c r="FB1152" s="40"/>
      <c r="FC1152" s="40"/>
      <c r="FD1152" s="40"/>
      <c r="FE1152" s="40"/>
      <c r="FF1152" s="40"/>
      <c r="FG1152" s="40"/>
      <c r="FH1152" s="40"/>
      <c r="FI1152" s="40"/>
      <c r="FJ1152" s="40"/>
      <c r="FK1152" s="40"/>
      <c r="FL1152" s="40"/>
      <c r="FM1152" s="40"/>
      <c r="FN1152" s="40"/>
      <c r="FO1152" s="40"/>
      <c r="FP1152" s="40"/>
      <c r="FQ1152" s="40"/>
      <c r="FR1152" s="40"/>
      <c r="FS1152" s="40"/>
      <c r="FT1152" s="40"/>
      <c r="FU1152" s="40"/>
      <c r="FV1152" s="40"/>
      <c r="FW1152" s="40"/>
      <c r="FX1152" s="40"/>
      <c r="FY1152" s="40"/>
      <c r="FZ1152" s="40"/>
      <c r="GA1152" s="40"/>
      <c r="GB1152" s="40"/>
      <c r="GC1152" s="40"/>
      <c r="GD1152" s="40"/>
      <c r="GE1152" s="40"/>
      <c r="GF1152" s="40"/>
      <c r="GG1152" s="40"/>
      <c r="GH1152" s="40"/>
      <c r="GI1152" s="40"/>
      <c r="GJ1152" s="40"/>
      <c r="GK1152" s="40"/>
      <c r="GL1152" s="40"/>
      <c r="GM1152" s="40"/>
      <c r="GN1152" s="40"/>
      <c r="GO1152" s="40"/>
      <c r="GP1152" s="40"/>
      <c r="GQ1152" s="40"/>
      <c r="GR1152" s="40"/>
      <c r="GS1152" s="40"/>
    </row>
    <row r="1153" spans="1:201" x14ac:dyDescent="0.2">
      <c r="A1153" s="40"/>
      <c r="B1153" s="40"/>
      <c r="C1153" s="40"/>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c r="CV1153" s="40"/>
      <c r="CW1153" s="40"/>
      <c r="CX1153" s="40"/>
      <c r="CY1153" s="40"/>
      <c r="CZ1153" s="40"/>
      <c r="DA1153" s="40"/>
      <c r="DB1153" s="40"/>
      <c r="DC1153" s="40"/>
      <c r="DD1153" s="40"/>
      <c r="DE1153" s="40"/>
      <c r="DF1153" s="40"/>
      <c r="DG1153" s="40"/>
      <c r="DH1153" s="40"/>
      <c r="DI1153" s="40"/>
      <c r="DJ1153" s="40"/>
      <c r="DK1153" s="40"/>
      <c r="DL1153" s="40"/>
      <c r="DM1153" s="40"/>
      <c r="DN1153" s="40"/>
      <c r="DO1153" s="40"/>
      <c r="DP1153" s="40"/>
      <c r="DQ1153" s="40"/>
      <c r="DR1153" s="40"/>
      <c r="DS1153" s="40"/>
      <c r="DT1153" s="40"/>
      <c r="DU1153" s="40"/>
      <c r="DV1153" s="40"/>
      <c r="DW1153" s="40"/>
      <c r="DX1153" s="40"/>
      <c r="DY1153" s="40"/>
      <c r="DZ1153" s="40"/>
      <c r="EA1153" s="40"/>
      <c r="EB1153" s="40"/>
      <c r="EC1153" s="40"/>
      <c r="ED1153" s="40"/>
      <c r="EE1153" s="40"/>
      <c r="EF1153" s="40"/>
      <c r="EG1153" s="40"/>
      <c r="EH1153" s="40"/>
      <c r="EI1153" s="40"/>
      <c r="EJ1153" s="40"/>
      <c r="EK1153" s="40"/>
      <c r="EL1153" s="40"/>
      <c r="EM1153" s="40"/>
      <c r="EN1153" s="40"/>
      <c r="EO1153" s="40"/>
      <c r="EP1153" s="40"/>
      <c r="EQ1153" s="40"/>
      <c r="ER1153" s="40"/>
      <c r="ES1153" s="40"/>
      <c r="ET1153" s="40"/>
      <c r="EU1153" s="40"/>
      <c r="EV1153" s="40"/>
      <c r="EW1153" s="40"/>
      <c r="EX1153" s="40"/>
      <c r="EY1153" s="40"/>
      <c r="EZ1153" s="40"/>
      <c r="FA1153" s="40"/>
      <c r="FB1153" s="40"/>
      <c r="FC1153" s="40"/>
      <c r="FD1153" s="40"/>
      <c r="FE1153" s="40"/>
      <c r="FF1153" s="40"/>
      <c r="FG1153" s="40"/>
      <c r="FH1153" s="40"/>
      <c r="FI1153" s="40"/>
      <c r="FJ1153" s="40"/>
      <c r="FK1153" s="40"/>
      <c r="FL1153" s="40"/>
      <c r="FM1153" s="40"/>
      <c r="FN1153" s="40"/>
      <c r="FO1153" s="40"/>
      <c r="FP1153" s="40"/>
      <c r="FQ1153" s="40"/>
      <c r="FR1153" s="40"/>
      <c r="FS1153" s="40"/>
      <c r="FT1153" s="40"/>
      <c r="FU1153" s="40"/>
      <c r="FV1153" s="40"/>
      <c r="FW1153" s="40"/>
      <c r="FX1153" s="40"/>
      <c r="FY1153" s="40"/>
      <c r="FZ1153" s="40"/>
      <c r="GA1153" s="40"/>
      <c r="GB1153" s="40"/>
      <c r="GC1153" s="40"/>
      <c r="GD1153" s="40"/>
      <c r="GE1153" s="40"/>
      <c r="GF1153" s="40"/>
      <c r="GG1153" s="40"/>
      <c r="GH1153" s="40"/>
      <c r="GI1153" s="40"/>
      <c r="GJ1153" s="40"/>
      <c r="GK1153" s="40"/>
      <c r="GL1153" s="40"/>
      <c r="GM1153" s="40"/>
      <c r="GN1153" s="40"/>
      <c r="GO1153" s="40"/>
      <c r="GP1153" s="40"/>
      <c r="GQ1153" s="40"/>
      <c r="GR1153" s="40"/>
      <c r="GS1153" s="40"/>
    </row>
    <row r="1154" spans="1:201" x14ac:dyDescent="0.2">
      <c r="A1154" s="40"/>
      <c r="B1154" s="40"/>
      <c r="C1154" s="40"/>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c r="CV1154" s="40"/>
      <c r="CW1154" s="40"/>
      <c r="CX1154" s="40"/>
      <c r="CY1154" s="40"/>
      <c r="CZ1154" s="40"/>
      <c r="DA1154" s="40"/>
      <c r="DB1154" s="40"/>
      <c r="DC1154" s="40"/>
      <c r="DD1154" s="40"/>
      <c r="DE1154" s="40"/>
      <c r="DF1154" s="40"/>
      <c r="DG1154" s="40"/>
      <c r="DH1154" s="40"/>
      <c r="DI1154" s="40"/>
      <c r="DJ1154" s="40"/>
      <c r="DK1154" s="40"/>
      <c r="DL1154" s="40"/>
      <c r="DM1154" s="40"/>
      <c r="DN1154" s="40"/>
      <c r="DO1154" s="40"/>
      <c r="DP1154" s="40"/>
      <c r="DQ1154" s="40"/>
      <c r="DR1154" s="40"/>
      <c r="DS1154" s="40"/>
      <c r="DT1154" s="40"/>
      <c r="DU1154" s="40"/>
      <c r="DV1154" s="40"/>
      <c r="DW1154" s="40"/>
      <c r="DX1154" s="40"/>
      <c r="DY1154" s="40"/>
      <c r="DZ1154" s="40"/>
      <c r="EA1154" s="40"/>
      <c r="EB1154" s="40"/>
      <c r="EC1154" s="40"/>
      <c r="ED1154" s="40"/>
      <c r="EE1154" s="40"/>
      <c r="EF1154" s="40"/>
      <c r="EG1154" s="40"/>
      <c r="EH1154" s="40"/>
      <c r="EI1154" s="40"/>
      <c r="EJ1154" s="40"/>
      <c r="EK1154" s="40"/>
      <c r="EL1154" s="40"/>
      <c r="EM1154" s="40"/>
      <c r="EN1154" s="40"/>
      <c r="EO1154" s="40"/>
      <c r="EP1154" s="40"/>
      <c r="EQ1154" s="40"/>
      <c r="ER1154" s="40"/>
      <c r="ES1154" s="40"/>
      <c r="ET1154" s="40"/>
      <c r="EU1154" s="40"/>
      <c r="EV1154" s="40"/>
      <c r="EW1154" s="40"/>
      <c r="EX1154" s="40"/>
      <c r="EY1154" s="40"/>
      <c r="EZ1154" s="40"/>
      <c r="FA1154" s="40"/>
      <c r="FB1154" s="40"/>
      <c r="FC1154" s="40"/>
      <c r="FD1154" s="40"/>
      <c r="FE1154" s="40"/>
      <c r="FF1154" s="40"/>
      <c r="FG1154" s="40"/>
      <c r="FH1154" s="40"/>
      <c r="FI1154" s="40"/>
      <c r="FJ1154" s="40"/>
      <c r="FK1154" s="40"/>
      <c r="FL1154" s="40"/>
      <c r="FM1154" s="40"/>
      <c r="FN1154" s="40"/>
      <c r="FO1154" s="40"/>
      <c r="FP1154" s="40"/>
      <c r="FQ1154" s="40"/>
      <c r="FR1154" s="40"/>
      <c r="FS1154" s="40"/>
      <c r="FT1154" s="40"/>
      <c r="FU1154" s="40"/>
      <c r="FV1154" s="40"/>
      <c r="FW1154" s="40"/>
      <c r="FX1154" s="40"/>
      <c r="FY1154" s="40"/>
      <c r="FZ1154" s="40"/>
      <c r="GA1154" s="40"/>
      <c r="GB1154" s="40"/>
      <c r="GC1154" s="40"/>
      <c r="GD1154" s="40"/>
      <c r="GE1154" s="40"/>
      <c r="GF1154" s="40"/>
      <c r="GG1154" s="40"/>
      <c r="GH1154" s="40"/>
      <c r="GI1154" s="40"/>
      <c r="GJ1154" s="40"/>
      <c r="GK1154" s="40"/>
      <c r="GL1154" s="40"/>
      <c r="GM1154" s="40"/>
      <c r="GN1154" s="40"/>
      <c r="GO1154" s="40"/>
      <c r="GP1154" s="40"/>
      <c r="GQ1154" s="40"/>
      <c r="GR1154" s="40"/>
      <c r="GS1154" s="40"/>
    </row>
    <row r="1155" spans="1:201" x14ac:dyDescent="0.2">
      <c r="A1155" s="40"/>
      <c r="B1155" s="40"/>
      <c r="C1155" s="40"/>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c r="CV1155" s="40"/>
      <c r="CW1155" s="40"/>
      <c r="CX1155" s="40"/>
      <c r="CY1155" s="40"/>
      <c r="CZ1155" s="40"/>
      <c r="DA1155" s="40"/>
      <c r="DB1155" s="40"/>
      <c r="DC1155" s="40"/>
      <c r="DD1155" s="40"/>
      <c r="DE1155" s="40"/>
      <c r="DF1155" s="40"/>
      <c r="DG1155" s="40"/>
      <c r="DH1155" s="40"/>
      <c r="DI1155" s="40"/>
      <c r="DJ1155" s="40"/>
      <c r="DK1155" s="40"/>
      <c r="DL1155" s="40"/>
      <c r="DM1155" s="40"/>
      <c r="DN1155" s="40"/>
      <c r="DO1155" s="40"/>
      <c r="DP1155" s="40"/>
      <c r="DQ1155" s="40"/>
      <c r="DR1155" s="40"/>
      <c r="DS1155" s="40"/>
      <c r="DT1155" s="40"/>
      <c r="DU1155" s="40"/>
      <c r="DV1155" s="40"/>
      <c r="DW1155" s="40"/>
      <c r="DX1155" s="40"/>
      <c r="DY1155" s="40"/>
      <c r="DZ1155" s="40"/>
      <c r="EA1155" s="40"/>
      <c r="EB1155" s="40"/>
      <c r="EC1155" s="40"/>
      <c r="ED1155" s="40"/>
      <c r="EE1155" s="40"/>
      <c r="EF1155" s="40"/>
      <c r="EG1155" s="40"/>
      <c r="EH1155" s="40"/>
      <c r="EI1155" s="40"/>
      <c r="EJ1155" s="40"/>
      <c r="EK1155" s="40"/>
      <c r="EL1155" s="40"/>
      <c r="EM1155" s="40"/>
      <c r="EN1155" s="40"/>
      <c r="EO1155" s="40"/>
      <c r="EP1155" s="40"/>
      <c r="EQ1155" s="40"/>
      <c r="ER1155" s="40"/>
      <c r="ES1155" s="40"/>
      <c r="ET1155" s="40"/>
      <c r="EU1155" s="40"/>
      <c r="EV1155" s="40"/>
      <c r="EW1155" s="40"/>
      <c r="EX1155" s="40"/>
      <c r="EY1155" s="40"/>
      <c r="EZ1155" s="40"/>
      <c r="FA1155" s="40"/>
      <c r="FB1155" s="40"/>
      <c r="FC1155" s="40"/>
      <c r="FD1155" s="40"/>
      <c r="FE1155" s="40"/>
      <c r="FF1155" s="40"/>
      <c r="FG1155" s="40"/>
      <c r="FH1155" s="40"/>
      <c r="FI1155" s="40"/>
      <c r="FJ1155" s="40"/>
      <c r="FK1155" s="40"/>
      <c r="FL1155" s="40"/>
      <c r="FM1155" s="40"/>
      <c r="FN1155" s="40"/>
      <c r="FO1155" s="40"/>
      <c r="FP1155" s="40"/>
      <c r="FQ1155" s="40"/>
      <c r="FR1155" s="40"/>
      <c r="FS1155" s="40"/>
      <c r="FT1155" s="40"/>
      <c r="FU1155" s="40"/>
      <c r="FV1155" s="40"/>
      <c r="FW1155" s="40"/>
      <c r="FX1155" s="40"/>
      <c r="FY1155" s="40"/>
      <c r="FZ1155" s="40"/>
      <c r="GA1155" s="40"/>
      <c r="GB1155" s="40"/>
      <c r="GC1155" s="40"/>
      <c r="GD1155" s="40"/>
      <c r="GE1155" s="40"/>
      <c r="GF1155" s="40"/>
      <c r="GG1155" s="40"/>
      <c r="GH1155" s="40"/>
      <c r="GI1155" s="40"/>
      <c r="GJ1155" s="40"/>
      <c r="GK1155" s="40"/>
      <c r="GL1155" s="40"/>
      <c r="GM1155" s="40"/>
      <c r="GN1155" s="40"/>
      <c r="GO1155" s="40"/>
      <c r="GP1155" s="40"/>
      <c r="GQ1155" s="40"/>
      <c r="GR1155" s="40"/>
      <c r="GS1155" s="40"/>
    </row>
    <row r="1156" spans="1:201" x14ac:dyDescent="0.2">
      <c r="A1156" s="40"/>
      <c r="B1156" s="40"/>
      <c r="C1156" s="40"/>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c r="CV1156" s="40"/>
      <c r="CW1156" s="40"/>
      <c r="CX1156" s="40"/>
      <c r="CY1156" s="40"/>
      <c r="CZ1156" s="40"/>
      <c r="DA1156" s="40"/>
      <c r="DB1156" s="40"/>
      <c r="DC1156" s="40"/>
      <c r="DD1156" s="40"/>
      <c r="DE1156" s="40"/>
      <c r="DF1156" s="40"/>
      <c r="DG1156" s="40"/>
      <c r="DH1156" s="40"/>
      <c r="DI1156" s="40"/>
      <c r="DJ1156" s="40"/>
      <c r="DK1156" s="40"/>
      <c r="DL1156" s="40"/>
      <c r="DM1156" s="40"/>
      <c r="DN1156" s="40"/>
      <c r="DO1156" s="40"/>
      <c r="DP1156" s="40"/>
      <c r="DQ1156" s="40"/>
      <c r="DR1156" s="40"/>
      <c r="DS1156" s="40"/>
      <c r="DT1156" s="40"/>
      <c r="DU1156" s="40"/>
      <c r="DV1156" s="40"/>
      <c r="DW1156" s="40"/>
      <c r="DX1156" s="40"/>
      <c r="DY1156" s="40"/>
      <c r="DZ1156" s="40"/>
      <c r="EA1156" s="40"/>
      <c r="EB1156" s="40"/>
      <c r="EC1156" s="40"/>
      <c r="ED1156" s="40"/>
      <c r="EE1156" s="40"/>
      <c r="EF1156" s="40"/>
      <c r="EG1156" s="40"/>
      <c r="EH1156" s="40"/>
      <c r="EI1156" s="40"/>
      <c r="EJ1156" s="40"/>
      <c r="EK1156" s="40"/>
      <c r="EL1156" s="40"/>
      <c r="EM1156" s="40"/>
      <c r="EN1156" s="40"/>
      <c r="EO1156" s="40"/>
      <c r="EP1156" s="40"/>
      <c r="EQ1156" s="40"/>
      <c r="ER1156" s="40"/>
      <c r="ES1156" s="40"/>
      <c r="ET1156" s="40"/>
      <c r="EU1156" s="40"/>
      <c r="EV1156" s="40"/>
      <c r="EW1156" s="40"/>
      <c r="EX1156" s="40"/>
      <c r="EY1156" s="40"/>
      <c r="EZ1156" s="40"/>
      <c r="FA1156" s="40"/>
      <c r="FB1156" s="40"/>
      <c r="FC1156" s="40"/>
      <c r="FD1156" s="40"/>
      <c r="FE1156" s="40"/>
      <c r="FF1156" s="40"/>
      <c r="FG1156" s="40"/>
      <c r="FH1156" s="40"/>
      <c r="FI1156" s="40"/>
      <c r="FJ1156" s="40"/>
      <c r="FK1156" s="40"/>
      <c r="FL1156" s="40"/>
      <c r="FM1156" s="40"/>
      <c r="FN1156" s="40"/>
      <c r="FO1156" s="40"/>
      <c r="FP1156" s="40"/>
      <c r="FQ1156" s="40"/>
      <c r="FR1156" s="40"/>
      <c r="FS1156" s="40"/>
      <c r="FT1156" s="40"/>
      <c r="FU1156" s="40"/>
      <c r="FV1156" s="40"/>
      <c r="FW1156" s="40"/>
      <c r="FX1156" s="40"/>
      <c r="FY1156" s="40"/>
      <c r="FZ1156" s="40"/>
      <c r="GA1156" s="40"/>
      <c r="GB1156" s="40"/>
      <c r="GC1156" s="40"/>
      <c r="GD1156" s="40"/>
      <c r="GE1156" s="40"/>
      <c r="GF1156" s="40"/>
      <c r="GG1156" s="40"/>
      <c r="GH1156" s="40"/>
      <c r="GI1156" s="40"/>
      <c r="GJ1156" s="40"/>
      <c r="GK1156" s="40"/>
      <c r="GL1156" s="40"/>
      <c r="GM1156" s="40"/>
      <c r="GN1156" s="40"/>
      <c r="GO1156" s="40"/>
      <c r="GP1156" s="40"/>
      <c r="GQ1156" s="40"/>
      <c r="GR1156" s="40"/>
      <c r="GS1156" s="40"/>
    </row>
    <row r="1157" spans="1:201" x14ac:dyDescent="0.2">
      <c r="A1157" s="40"/>
      <c r="B1157" s="40"/>
      <c r="C1157" s="40"/>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c r="CV1157" s="40"/>
      <c r="CW1157" s="40"/>
      <c r="CX1157" s="40"/>
      <c r="CY1157" s="40"/>
      <c r="CZ1157" s="40"/>
      <c r="DA1157" s="40"/>
      <c r="DB1157" s="40"/>
      <c r="DC1157" s="40"/>
      <c r="DD1157" s="40"/>
      <c r="DE1157" s="40"/>
      <c r="DF1157" s="40"/>
      <c r="DG1157" s="40"/>
      <c r="DH1157" s="40"/>
      <c r="DI1157" s="40"/>
      <c r="DJ1157" s="40"/>
      <c r="DK1157" s="40"/>
      <c r="DL1157" s="40"/>
      <c r="DM1157" s="40"/>
      <c r="DN1157" s="40"/>
      <c r="DO1157" s="40"/>
      <c r="DP1157" s="40"/>
      <c r="DQ1157" s="40"/>
      <c r="DR1157" s="40"/>
      <c r="DS1157" s="40"/>
      <c r="DT1157" s="40"/>
      <c r="DU1157" s="40"/>
      <c r="DV1157" s="40"/>
      <c r="DW1157" s="40"/>
      <c r="DX1157" s="40"/>
      <c r="DY1157" s="40"/>
      <c r="DZ1157" s="40"/>
      <c r="EA1157" s="40"/>
      <c r="EB1157" s="40"/>
      <c r="EC1157" s="40"/>
      <c r="ED1157" s="40"/>
      <c r="EE1157" s="40"/>
      <c r="EF1157" s="40"/>
      <c r="EG1157" s="40"/>
      <c r="EH1157" s="40"/>
      <c r="EI1157" s="40"/>
      <c r="EJ1157" s="40"/>
      <c r="EK1157" s="40"/>
      <c r="EL1157" s="40"/>
      <c r="EM1157" s="40"/>
      <c r="EN1157" s="40"/>
      <c r="EO1157" s="40"/>
      <c r="EP1157" s="40"/>
      <c r="EQ1157" s="40"/>
      <c r="ER1157" s="40"/>
      <c r="ES1157" s="40"/>
      <c r="ET1157" s="40"/>
      <c r="EU1157" s="40"/>
      <c r="EV1157" s="40"/>
      <c r="EW1157" s="40"/>
      <c r="EX1157" s="40"/>
      <c r="EY1157" s="40"/>
      <c r="EZ1157" s="40"/>
      <c r="FA1157" s="40"/>
      <c r="FB1157" s="40"/>
      <c r="FC1157" s="40"/>
      <c r="FD1157" s="40"/>
      <c r="FE1157" s="40"/>
      <c r="FF1157" s="40"/>
      <c r="FG1157" s="40"/>
      <c r="FH1157" s="40"/>
      <c r="FI1157" s="40"/>
      <c r="FJ1157" s="40"/>
      <c r="FK1157" s="40"/>
      <c r="FL1157" s="40"/>
      <c r="FM1157" s="40"/>
      <c r="FN1157" s="40"/>
      <c r="FO1157" s="40"/>
      <c r="FP1157" s="40"/>
      <c r="FQ1157" s="40"/>
      <c r="FR1157" s="40"/>
      <c r="FS1157" s="40"/>
      <c r="FT1157" s="40"/>
      <c r="FU1157" s="40"/>
      <c r="FV1157" s="40"/>
      <c r="FW1157" s="40"/>
      <c r="FX1157" s="40"/>
      <c r="FY1157" s="40"/>
      <c r="FZ1157" s="40"/>
      <c r="GA1157" s="40"/>
      <c r="GB1157" s="40"/>
      <c r="GC1157" s="40"/>
      <c r="GD1157" s="40"/>
      <c r="GE1157" s="40"/>
      <c r="GF1157" s="40"/>
      <c r="GG1157" s="40"/>
      <c r="GH1157" s="40"/>
      <c r="GI1157" s="40"/>
      <c r="GJ1157" s="40"/>
      <c r="GK1157" s="40"/>
      <c r="GL1157" s="40"/>
      <c r="GM1157" s="40"/>
      <c r="GN1157" s="40"/>
      <c r="GO1157" s="40"/>
      <c r="GP1157" s="40"/>
      <c r="GQ1157" s="40"/>
      <c r="GR1157" s="40"/>
      <c r="GS1157" s="40"/>
    </row>
    <row r="1158" spans="1:201" x14ac:dyDescent="0.2">
      <c r="A1158" s="40"/>
      <c r="B1158" s="40"/>
      <c r="C1158" s="40"/>
      <c r="D1158" s="40"/>
      <c r="E1158" s="40"/>
      <c r="F1158" s="40"/>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c r="CV1158" s="40"/>
      <c r="CW1158" s="40"/>
      <c r="CX1158" s="40"/>
      <c r="CY1158" s="40"/>
      <c r="CZ1158" s="40"/>
      <c r="DA1158" s="40"/>
      <c r="DB1158" s="40"/>
      <c r="DC1158" s="40"/>
      <c r="DD1158" s="40"/>
      <c r="DE1158" s="40"/>
      <c r="DF1158" s="40"/>
      <c r="DG1158" s="40"/>
      <c r="DH1158" s="40"/>
      <c r="DI1158" s="40"/>
      <c r="DJ1158" s="40"/>
      <c r="DK1158" s="40"/>
      <c r="DL1158" s="40"/>
      <c r="DM1158" s="40"/>
      <c r="DN1158" s="40"/>
      <c r="DO1158" s="40"/>
      <c r="DP1158" s="40"/>
      <c r="DQ1158" s="40"/>
      <c r="DR1158" s="40"/>
      <c r="DS1158" s="40"/>
      <c r="DT1158" s="40"/>
      <c r="DU1158" s="40"/>
      <c r="DV1158" s="40"/>
      <c r="DW1158" s="40"/>
      <c r="DX1158" s="40"/>
      <c r="DY1158" s="40"/>
      <c r="DZ1158" s="40"/>
      <c r="EA1158" s="40"/>
      <c r="EB1158" s="40"/>
      <c r="EC1158" s="40"/>
      <c r="ED1158" s="40"/>
      <c r="EE1158" s="40"/>
      <c r="EF1158" s="40"/>
      <c r="EG1158" s="40"/>
      <c r="EH1158" s="40"/>
      <c r="EI1158" s="40"/>
      <c r="EJ1158" s="40"/>
      <c r="EK1158" s="40"/>
      <c r="EL1158" s="40"/>
      <c r="EM1158" s="40"/>
      <c r="EN1158" s="40"/>
      <c r="EO1158" s="40"/>
      <c r="EP1158" s="40"/>
      <c r="EQ1158" s="40"/>
      <c r="ER1158" s="40"/>
      <c r="ES1158" s="40"/>
      <c r="ET1158" s="40"/>
      <c r="EU1158" s="40"/>
      <c r="EV1158" s="40"/>
      <c r="EW1158" s="40"/>
      <c r="EX1158" s="40"/>
      <c r="EY1158" s="40"/>
      <c r="EZ1158" s="40"/>
      <c r="FA1158" s="40"/>
      <c r="FB1158" s="40"/>
      <c r="FC1158" s="40"/>
      <c r="FD1158" s="40"/>
      <c r="FE1158" s="40"/>
      <c r="FF1158" s="40"/>
      <c r="FG1158" s="40"/>
      <c r="FH1158" s="40"/>
      <c r="FI1158" s="40"/>
      <c r="FJ1158" s="40"/>
      <c r="FK1158" s="40"/>
      <c r="FL1158" s="40"/>
      <c r="FM1158" s="40"/>
      <c r="FN1158" s="40"/>
      <c r="FO1158" s="40"/>
      <c r="FP1158" s="40"/>
      <c r="FQ1158" s="40"/>
      <c r="FR1158" s="40"/>
      <c r="FS1158" s="40"/>
      <c r="FT1158" s="40"/>
      <c r="FU1158" s="40"/>
      <c r="FV1158" s="40"/>
      <c r="FW1158" s="40"/>
      <c r="FX1158" s="40"/>
      <c r="FY1158" s="40"/>
      <c r="FZ1158" s="40"/>
      <c r="GA1158" s="40"/>
      <c r="GB1158" s="40"/>
      <c r="GC1158" s="40"/>
      <c r="GD1158" s="40"/>
      <c r="GE1158" s="40"/>
      <c r="GF1158" s="40"/>
      <c r="GG1158" s="40"/>
      <c r="GH1158" s="40"/>
      <c r="GI1158" s="40"/>
      <c r="GJ1158" s="40"/>
      <c r="GK1158" s="40"/>
      <c r="GL1158" s="40"/>
      <c r="GM1158" s="40"/>
      <c r="GN1158" s="40"/>
      <c r="GO1158" s="40"/>
      <c r="GP1158" s="40"/>
      <c r="GQ1158" s="40"/>
      <c r="GR1158" s="40"/>
      <c r="GS1158" s="40"/>
    </row>
    <row r="1159" spans="1:201" x14ac:dyDescent="0.2">
      <c r="A1159" s="40"/>
      <c r="B1159" s="40"/>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c r="FM1159" s="40"/>
      <c r="FN1159" s="40"/>
      <c r="FO1159" s="40"/>
      <c r="FP1159" s="40"/>
      <c r="FQ1159" s="40"/>
      <c r="FR1159" s="40"/>
      <c r="FS1159" s="40"/>
      <c r="FT1159" s="40"/>
      <c r="FU1159" s="40"/>
      <c r="FV1159" s="40"/>
      <c r="FW1159" s="40"/>
      <c r="FX1159" s="40"/>
      <c r="FY1159" s="40"/>
      <c r="FZ1159" s="40"/>
      <c r="GA1159" s="40"/>
      <c r="GB1159" s="40"/>
      <c r="GC1159" s="40"/>
      <c r="GD1159" s="40"/>
      <c r="GE1159" s="40"/>
      <c r="GF1159" s="40"/>
      <c r="GG1159" s="40"/>
      <c r="GH1159" s="40"/>
      <c r="GI1159" s="40"/>
      <c r="GJ1159" s="40"/>
      <c r="GK1159" s="40"/>
      <c r="GL1159" s="40"/>
      <c r="GM1159" s="40"/>
      <c r="GN1159" s="40"/>
      <c r="GO1159" s="40"/>
      <c r="GP1159" s="40"/>
      <c r="GQ1159" s="40"/>
      <c r="GR1159" s="40"/>
      <c r="GS1159" s="40"/>
    </row>
    <row r="1160" spans="1:201" x14ac:dyDescent="0.2">
      <c r="A1160" s="40"/>
      <c r="B1160" s="40"/>
      <c r="C1160" s="40"/>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c r="FM1160" s="40"/>
      <c r="FN1160" s="40"/>
      <c r="FO1160" s="40"/>
      <c r="FP1160" s="40"/>
      <c r="FQ1160" s="40"/>
      <c r="FR1160" s="40"/>
      <c r="FS1160" s="40"/>
      <c r="FT1160" s="40"/>
      <c r="FU1160" s="40"/>
      <c r="FV1160" s="40"/>
      <c r="FW1160" s="40"/>
      <c r="FX1160" s="40"/>
      <c r="FY1160" s="40"/>
      <c r="FZ1160" s="40"/>
      <c r="GA1160" s="40"/>
      <c r="GB1160" s="40"/>
      <c r="GC1160" s="40"/>
      <c r="GD1160" s="40"/>
      <c r="GE1160" s="40"/>
      <c r="GF1160" s="40"/>
      <c r="GG1160" s="40"/>
      <c r="GH1160" s="40"/>
      <c r="GI1160" s="40"/>
      <c r="GJ1160" s="40"/>
      <c r="GK1160" s="40"/>
      <c r="GL1160" s="40"/>
      <c r="GM1160" s="40"/>
      <c r="GN1160" s="40"/>
      <c r="GO1160" s="40"/>
      <c r="GP1160" s="40"/>
      <c r="GQ1160" s="40"/>
      <c r="GR1160" s="40"/>
      <c r="GS1160" s="40"/>
    </row>
    <row r="1161" spans="1:201" x14ac:dyDescent="0.2">
      <c r="A1161" s="40"/>
      <c r="B1161" s="40"/>
      <c r="C1161" s="40"/>
      <c r="D1161" s="40"/>
      <c r="E1161" s="40"/>
      <c r="F1161" s="40"/>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c r="CV1161" s="40"/>
      <c r="CW1161" s="40"/>
      <c r="CX1161" s="40"/>
      <c r="CY1161" s="40"/>
      <c r="CZ1161" s="40"/>
      <c r="DA1161" s="40"/>
      <c r="DB1161" s="40"/>
      <c r="DC1161" s="40"/>
      <c r="DD1161" s="40"/>
      <c r="DE1161" s="40"/>
      <c r="DF1161" s="40"/>
      <c r="DG1161" s="40"/>
      <c r="DH1161" s="40"/>
      <c r="DI1161" s="40"/>
      <c r="DJ1161" s="40"/>
      <c r="DK1161" s="40"/>
      <c r="DL1161" s="40"/>
      <c r="DM1161" s="40"/>
      <c r="DN1161" s="40"/>
      <c r="DO1161" s="40"/>
      <c r="DP1161" s="40"/>
      <c r="DQ1161" s="40"/>
      <c r="DR1161" s="40"/>
      <c r="DS1161" s="40"/>
      <c r="DT1161" s="40"/>
      <c r="DU1161" s="40"/>
      <c r="DV1161" s="40"/>
      <c r="DW1161" s="40"/>
      <c r="DX1161" s="40"/>
      <c r="DY1161" s="40"/>
      <c r="DZ1161" s="40"/>
      <c r="EA1161" s="40"/>
      <c r="EB1161" s="40"/>
      <c r="EC1161" s="40"/>
      <c r="ED1161" s="40"/>
      <c r="EE1161" s="40"/>
      <c r="EF1161" s="40"/>
      <c r="EG1161" s="40"/>
      <c r="EH1161" s="40"/>
      <c r="EI1161" s="40"/>
      <c r="EJ1161" s="40"/>
      <c r="EK1161" s="40"/>
      <c r="EL1161" s="40"/>
      <c r="EM1161" s="40"/>
      <c r="EN1161" s="40"/>
      <c r="EO1161" s="40"/>
      <c r="EP1161" s="40"/>
      <c r="EQ1161" s="40"/>
      <c r="ER1161" s="40"/>
      <c r="ES1161" s="40"/>
      <c r="ET1161" s="40"/>
      <c r="EU1161" s="40"/>
      <c r="EV1161" s="40"/>
      <c r="EW1161" s="40"/>
      <c r="EX1161" s="40"/>
      <c r="EY1161" s="40"/>
      <c r="EZ1161" s="40"/>
      <c r="FA1161" s="40"/>
      <c r="FB1161" s="40"/>
      <c r="FC1161" s="40"/>
      <c r="FD1161" s="40"/>
      <c r="FE1161" s="40"/>
      <c r="FF1161" s="40"/>
      <c r="FG1161" s="40"/>
      <c r="FH1161" s="40"/>
      <c r="FI1161" s="40"/>
      <c r="FJ1161" s="40"/>
      <c r="FK1161" s="40"/>
      <c r="FL1161" s="40"/>
      <c r="FM1161" s="40"/>
      <c r="FN1161" s="40"/>
      <c r="FO1161" s="40"/>
      <c r="FP1161" s="40"/>
      <c r="FQ1161" s="40"/>
      <c r="FR1161" s="40"/>
      <c r="FS1161" s="40"/>
      <c r="FT1161" s="40"/>
      <c r="FU1161" s="40"/>
      <c r="FV1161" s="40"/>
      <c r="FW1161" s="40"/>
      <c r="FX1161" s="40"/>
      <c r="FY1161" s="40"/>
      <c r="FZ1161" s="40"/>
      <c r="GA1161" s="40"/>
      <c r="GB1161" s="40"/>
      <c r="GC1161" s="40"/>
      <c r="GD1161" s="40"/>
      <c r="GE1161" s="40"/>
      <c r="GF1161" s="40"/>
      <c r="GG1161" s="40"/>
      <c r="GH1161" s="40"/>
      <c r="GI1161" s="40"/>
      <c r="GJ1161" s="40"/>
      <c r="GK1161" s="40"/>
      <c r="GL1161" s="40"/>
      <c r="GM1161" s="40"/>
      <c r="GN1161" s="40"/>
      <c r="GO1161" s="40"/>
      <c r="GP1161" s="40"/>
      <c r="GQ1161" s="40"/>
      <c r="GR1161" s="40"/>
      <c r="GS1161" s="40"/>
    </row>
    <row r="1162" spans="1:201" x14ac:dyDescent="0.2">
      <c r="A1162" s="40"/>
      <c r="B1162" s="40"/>
      <c r="C1162" s="40"/>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c r="CV1162" s="40"/>
      <c r="CW1162" s="40"/>
      <c r="CX1162" s="40"/>
      <c r="CY1162" s="40"/>
      <c r="CZ1162" s="40"/>
      <c r="DA1162" s="40"/>
      <c r="DB1162" s="40"/>
      <c r="DC1162" s="40"/>
      <c r="DD1162" s="40"/>
      <c r="DE1162" s="40"/>
      <c r="DF1162" s="40"/>
      <c r="DG1162" s="40"/>
      <c r="DH1162" s="40"/>
      <c r="DI1162" s="40"/>
      <c r="DJ1162" s="40"/>
      <c r="DK1162" s="40"/>
      <c r="DL1162" s="40"/>
      <c r="DM1162" s="40"/>
      <c r="DN1162" s="40"/>
      <c r="DO1162" s="40"/>
      <c r="DP1162" s="40"/>
      <c r="DQ1162" s="40"/>
      <c r="DR1162" s="40"/>
      <c r="DS1162" s="40"/>
      <c r="DT1162" s="40"/>
      <c r="DU1162" s="40"/>
      <c r="DV1162" s="40"/>
      <c r="DW1162" s="40"/>
      <c r="DX1162" s="40"/>
      <c r="DY1162" s="40"/>
      <c r="DZ1162" s="40"/>
      <c r="EA1162" s="40"/>
      <c r="EB1162" s="40"/>
      <c r="EC1162" s="40"/>
      <c r="ED1162" s="40"/>
      <c r="EE1162" s="40"/>
      <c r="EF1162" s="40"/>
      <c r="EG1162" s="40"/>
      <c r="EH1162" s="40"/>
      <c r="EI1162" s="40"/>
      <c r="EJ1162" s="40"/>
      <c r="EK1162" s="40"/>
      <c r="EL1162" s="40"/>
      <c r="EM1162" s="40"/>
      <c r="EN1162" s="40"/>
      <c r="EO1162" s="40"/>
      <c r="EP1162" s="40"/>
      <c r="EQ1162" s="40"/>
      <c r="ER1162" s="40"/>
      <c r="ES1162" s="40"/>
      <c r="ET1162" s="40"/>
      <c r="EU1162" s="40"/>
      <c r="EV1162" s="40"/>
      <c r="EW1162" s="40"/>
      <c r="EX1162" s="40"/>
      <c r="EY1162" s="40"/>
      <c r="EZ1162" s="40"/>
      <c r="FA1162" s="40"/>
      <c r="FB1162" s="40"/>
      <c r="FC1162" s="40"/>
      <c r="FD1162" s="40"/>
      <c r="FE1162" s="40"/>
      <c r="FF1162" s="40"/>
      <c r="FG1162" s="40"/>
      <c r="FH1162" s="40"/>
      <c r="FI1162" s="40"/>
      <c r="FJ1162" s="40"/>
      <c r="FK1162" s="40"/>
      <c r="FL1162" s="40"/>
      <c r="FM1162" s="40"/>
      <c r="FN1162" s="40"/>
      <c r="FO1162" s="40"/>
      <c r="FP1162" s="40"/>
      <c r="FQ1162" s="40"/>
      <c r="FR1162" s="40"/>
      <c r="FS1162" s="40"/>
      <c r="FT1162" s="40"/>
      <c r="FU1162" s="40"/>
      <c r="FV1162" s="40"/>
      <c r="FW1162" s="40"/>
      <c r="FX1162" s="40"/>
      <c r="FY1162" s="40"/>
      <c r="FZ1162" s="40"/>
      <c r="GA1162" s="40"/>
      <c r="GB1162" s="40"/>
      <c r="GC1162" s="40"/>
      <c r="GD1162" s="40"/>
      <c r="GE1162" s="40"/>
      <c r="GF1162" s="40"/>
      <c r="GG1162" s="40"/>
      <c r="GH1162" s="40"/>
      <c r="GI1162" s="40"/>
      <c r="GJ1162" s="40"/>
      <c r="GK1162" s="40"/>
      <c r="GL1162" s="40"/>
      <c r="GM1162" s="40"/>
      <c r="GN1162" s="40"/>
      <c r="GO1162" s="40"/>
      <c r="GP1162" s="40"/>
      <c r="GQ1162" s="40"/>
      <c r="GR1162" s="40"/>
      <c r="GS1162" s="40"/>
    </row>
    <row r="1163" spans="1:201" x14ac:dyDescent="0.2">
      <c r="A1163" s="40"/>
      <c r="B1163" s="40"/>
      <c r="C1163" s="40"/>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c r="CV1163" s="40"/>
      <c r="CW1163" s="40"/>
      <c r="CX1163" s="40"/>
      <c r="CY1163" s="40"/>
      <c r="CZ1163" s="40"/>
      <c r="DA1163" s="40"/>
      <c r="DB1163" s="40"/>
      <c r="DC1163" s="40"/>
      <c r="DD1163" s="40"/>
      <c r="DE1163" s="40"/>
      <c r="DF1163" s="40"/>
      <c r="DG1163" s="40"/>
      <c r="DH1163" s="40"/>
      <c r="DI1163" s="40"/>
      <c r="DJ1163" s="40"/>
      <c r="DK1163" s="40"/>
      <c r="DL1163" s="40"/>
      <c r="DM1163" s="40"/>
      <c r="DN1163" s="40"/>
      <c r="DO1163" s="40"/>
      <c r="DP1163" s="40"/>
      <c r="DQ1163" s="40"/>
      <c r="DR1163" s="40"/>
      <c r="DS1163" s="40"/>
      <c r="DT1163" s="40"/>
      <c r="DU1163" s="40"/>
      <c r="DV1163" s="40"/>
      <c r="DW1163" s="40"/>
      <c r="DX1163" s="40"/>
      <c r="DY1163" s="40"/>
      <c r="DZ1163" s="40"/>
      <c r="EA1163" s="40"/>
      <c r="EB1163" s="40"/>
      <c r="EC1163" s="40"/>
      <c r="ED1163" s="40"/>
      <c r="EE1163" s="40"/>
      <c r="EF1163" s="40"/>
      <c r="EG1163" s="40"/>
      <c r="EH1163" s="40"/>
      <c r="EI1163" s="40"/>
      <c r="EJ1163" s="40"/>
      <c r="EK1163" s="40"/>
      <c r="EL1163" s="40"/>
      <c r="EM1163" s="40"/>
      <c r="EN1163" s="40"/>
      <c r="EO1163" s="40"/>
      <c r="EP1163" s="40"/>
      <c r="EQ1163" s="40"/>
      <c r="ER1163" s="40"/>
      <c r="ES1163" s="40"/>
      <c r="ET1163" s="40"/>
      <c r="EU1163" s="40"/>
      <c r="EV1163" s="40"/>
      <c r="EW1163" s="40"/>
      <c r="EX1163" s="40"/>
      <c r="EY1163" s="40"/>
      <c r="EZ1163" s="40"/>
      <c r="FA1163" s="40"/>
      <c r="FB1163" s="40"/>
      <c r="FC1163" s="40"/>
      <c r="FD1163" s="40"/>
      <c r="FE1163" s="40"/>
      <c r="FF1163" s="40"/>
      <c r="FG1163" s="40"/>
      <c r="FH1163" s="40"/>
      <c r="FI1163" s="40"/>
      <c r="FJ1163" s="40"/>
      <c r="FK1163" s="40"/>
      <c r="FL1163" s="40"/>
      <c r="FM1163" s="40"/>
      <c r="FN1163" s="40"/>
      <c r="FO1163" s="40"/>
      <c r="FP1163" s="40"/>
      <c r="FQ1163" s="40"/>
      <c r="FR1163" s="40"/>
      <c r="FS1163" s="40"/>
      <c r="FT1163" s="40"/>
      <c r="FU1163" s="40"/>
      <c r="FV1163" s="40"/>
      <c r="FW1163" s="40"/>
      <c r="FX1163" s="40"/>
      <c r="FY1163" s="40"/>
      <c r="FZ1163" s="40"/>
      <c r="GA1163" s="40"/>
      <c r="GB1163" s="40"/>
      <c r="GC1163" s="40"/>
      <c r="GD1163" s="40"/>
      <c r="GE1163" s="40"/>
      <c r="GF1163" s="40"/>
      <c r="GG1163" s="40"/>
      <c r="GH1163" s="40"/>
      <c r="GI1163" s="40"/>
      <c r="GJ1163" s="40"/>
      <c r="GK1163" s="40"/>
      <c r="GL1163" s="40"/>
      <c r="GM1163" s="40"/>
      <c r="GN1163" s="40"/>
      <c r="GO1163" s="40"/>
      <c r="GP1163" s="40"/>
      <c r="GQ1163" s="40"/>
      <c r="GR1163" s="40"/>
      <c r="GS1163" s="40"/>
    </row>
    <row r="1164" spans="1:201" x14ac:dyDescent="0.2">
      <c r="A1164" s="40"/>
      <c r="B1164" s="40"/>
      <c r="C1164" s="40"/>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c r="CV1164" s="40"/>
      <c r="CW1164" s="40"/>
      <c r="CX1164" s="40"/>
      <c r="CY1164" s="40"/>
      <c r="CZ1164" s="40"/>
      <c r="DA1164" s="40"/>
      <c r="DB1164" s="40"/>
      <c r="DC1164" s="40"/>
      <c r="DD1164" s="40"/>
      <c r="DE1164" s="40"/>
      <c r="DF1164" s="40"/>
      <c r="DG1164" s="40"/>
      <c r="DH1164" s="40"/>
      <c r="DI1164" s="40"/>
      <c r="DJ1164" s="40"/>
      <c r="DK1164" s="40"/>
      <c r="DL1164" s="40"/>
      <c r="DM1164" s="40"/>
      <c r="DN1164" s="40"/>
      <c r="DO1164" s="40"/>
      <c r="DP1164" s="40"/>
      <c r="DQ1164" s="40"/>
      <c r="DR1164" s="40"/>
      <c r="DS1164" s="40"/>
      <c r="DT1164" s="40"/>
      <c r="DU1164" s="40"/>
      <c r="DV1164" s="40"/>
      <c r="DW1164" s="40"/>
      <c r="DX1164" s="40"/>
      <c r="DY1164" s="40"/>
      <c r="DZ1164" s="40"/>
      <c r="EA1164" s="40"/>
      <c r="EB1164" s="40"/>
      <c r="EC1164" s="40"/>
      <c r="ED1164" s="40"/>
      <c r="EE1164" s="40"/>
      <c r="EF1164" s="40"/>
      <c r="EG1164" s="40"/>
      <c r="EH1164" s="40"/>
      <c r="EI1164" s="40"/>
      <c r="EJ1164" s="40"/>
      <c r="EK1164" s="40"/>
      <c r="EL1164" s="40"/>
      <c r="EM1164" s="40"/>
      <c r="EN1164" s="40"/>
      <c r="EO1164" s="40"/>
      <c r="EP1164" s="40"/>
      <c r="EQ1164" s="40"/>
      <c r="ER1164" s="40"/>
      <c r="ES1164" s="40"/>
      <c r="ET1164" s="40"/>
      <c r="EU1164" s="40"/>
      <c r="EV1164" s="40"/>
      <c r="EW1164" s="40"/>
      <c r="EX1164" s="40"/>
      <c r="EY1164" s="40"/>
      <c r="EZ1164" s="40"/>
      <c r="FA1164" s="40"/>
      <c r="FB1164" s="40"/>
      <c r="FC1164" s="40"/>
      <c r="FD1164" s="40"/>
      <c r="FE1164" s="40"/>
      <c r="FF1164" s="40"/>
      <c r="FG1164" s="40"/>
      <c r="FH1164" s="40"/>
      <c r="FI1164" s="40"/>
      <c r="FJ1164" s="40"/>
      <c r="FK1164" s="40"/>
      <c r="FL1164" s="40"/>
      <c r="FM1164" s="40"/>
      <c r="FN1164" s="40"/>
      <c r="FO1164" s="40"/>
      <c r="FP1164" s="40"/>
      <c r="FQ1164" s="40"/>
      <c r="FR1164" s="40"/>
      <c r="FS1164" s="40"/>
      <c r="FT1164" s="40"/>
      <c r="FU1164" s="40"/>
      <c r="FV1164" s="40"/>
      <c r="FW1164" s="40"/>
      <c r="FX1164" s="40"/>
      <c r="FY1164" s="40"/>
      <c r="FZ1164" s="40"/>
      <c r="GA1164" s="40"/>
      <c r="GB1164" s="40"/>
      <c r="GC1164" s="40"/>
      <c r="GD1164" s="40"/>
      <c r="GE1164" s="40"/>
      <c r="GF1164" s="40"/>
      <c r="GG1164" s="40"/>
      <c r="GH1164" s="40"/>
      <c r="GI1164" s="40"/>
      <c r="GJ1164" s="40"/>
      <c r="GK1164" s="40"/>
      <c r="GL1164" s="40"/>
      <c r="GM1164" s="40"/>
      <c r="GN1164" s="40"/>
      <c r="GO1164" s="40"/>
      <c r="GP1164" s="40"/>
      <c r="GQ1164" s="40"/>
      <c r="GR1164" s="40"/>
      <c r="GS1164" s="40"/>
    </row>
    <row r="1165" spans="1:201" x14ac:dyDescent="0.2">
      <c r="A1165" s="40"/>
      <c r="B1165" s="40"/>
      <c r="C1165" s="40"/>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c r="CV1165" s="40"/>
      <c r="CW1165" s="40"/>
      <c r="CX1165" s="40"/>
      <c r="CY1165" s="40"/>
      <c r="CZ1165" s="40"/>
      <c r="DA1165" s="40"/>
      <c r="DB1165" s="40"/>
      <c r="DC1165" s="40"/>
      <c r="DD1165" s="40"/>
      <c r="DE1165" s="40"/>
      <c r="DF1165" s="40"/>
      <c r="DG1165" s="40"/>
      <c r="DH1165" s="40"/>
      <c r="DI1165" s="40"/>
      <c r="DJ1165" s="40"/>
      <c r="DK1165" s="40"/>
      <c r="DL1165" s="40"/>
      <c r="DM1165" s="40"/>
      <c r="DN1165" s="40"/>
      <c r="DO1165" s="40"/>
      <c r="DP1165" s="40"/>
      <c r="DQ1165" s="40"/>
      <c r="DR1165" s="40"/>
      <c r="DS1165" s="40"/>
      <c r="DT1165" s="40"/>
      <c r="DU1165" s="40"/>
      <c r="DV1165" s="40"/>
      <c r="DW1165" s="40"/>
      <c r="DX1165" s="40"/>
      <c r="DY1165" s="40"/>
      <c r="DZ1165" s="40"/>
      <c r="EA1165" s="40"/>
      <c r="EB1165" s="40"/>
      <c r="EC1165" s="40"/>
      <c r="ED1165" s="40"/>
      <c r="EE1165" s="40"/>
      <c r="EF1165" s="40"/>
      <c r="EG1165" s="40"/>
      <c r="EH1165" s="40"/>
      <c r="EI1165" s="40"/>
      <c r="EJ1165" s="40"/>
      <c r="EK1165" s="40"/>
      <c r="EL1165" s="40"/>
      <c r="EM1165" s="40"/>
      <c r="EN1165" s="40"/>
      <c r="EO1165" s="40"/>
      <c r="EP1165" s="40"/>
      <c r="EQ1165" s="40"/>
      <c r="ER1165" s="40"/>
      <c r="ES1165" s="40"/>
      <c r="ET1165" s="40"/>
      <c r="EU1165" s="40"/>
      <c r="EV1165" s="40"/>
      <c r="EW1165" s="40"/>
      <c r="EX1165" s="40"/>
      <c r="EY1165" s="40"/>
      <c r="EZ1165" s="40"/>
      <c r="FA1165" s="40"/>
      <c r="FB1165" s="40"/>
      <c r="FC1165" s="40"/>
      <c r="FD1165" s="40"/>
      <c r="FE1165" s="40"/>
      <c r="FF1165" s="40"/>
      <c r="FG1165" s="40"/>
      <c r="FH1165" s="40"/>
      <c r="FI1165" s="40"/>
      <c r="FJ1165" s="40"/>
      <c r="FK1165" s="40"/>
      <c r="FL1165" s="40"/>
      <c r="FM1165" s="40"/>
      <c r="FN1165" s="40"/>
      <c r="FO1165" s="40"/>
      <c r="FP1165" s="40"/>
      <c r="FQ1165" s="40"/>
      <c r="FR1165" s="40"/>
      <c r="FS1165" s="40"/>
      <c r="FT1165" s="40"/>
      <c r="FU1165" s="40"/>
      <c r="FV1165" s="40"/>
      <c r="FW1165" s="40"/>
      <c r="FX1165" s="40"/>
      <c r="FY1165" s="40"/>
      <c r="FZ1165" s="40"/>
      <c r="GA1165" s="40"/>
      <c r="GB1165" s="40"/>
      <c r="GC1165" s="40"/>
      <c r="GD1165" s="40"/>
      <c r="GE1165" s="40"/>
      <c r="GF1165" s="40"/>
      <c r="GG1165" s="40"/>
      <c r="GH1165" s="40"/>
      <c r="GI1165" s="40"/>
      <c r="GJ1165" s="40"/>
      <c r="GK1165" s="40"/>
      <c r="GL1165" s="40"/>
      <c r="GM1165" s="40"/>
      <c r="GN1165" s="40"/>
      <c r="GO1165" s="40"/>
      <c r="GP1165" s="40"/>
      <c r="GQ1165" s="40"/>
      <c r="GR1165" s="40"/>
      <c r="GS1165" s="40"/>
    </row>
    <row r="1166" spans="1:201" x14ac:dyDescent="0.2">
      <c r="A1166" s="40"/>
      <c r="B1166" s="40"/>
      <c r="C1166" s="40"/>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c r="CV1166" s="40"/>
      <c r="CW1166" s="40"/>
      <c r="CX1166" s="40"/>
      <c r="CY1166" s="40"/>
      <c r="CZ1166" s="40"/>
      <c r="DA1166" s="40"/>
      <c r="DB1166" s="40"/>
      <c r="DC1166" s="40"/>
      <c r="DD1166" s="40"/>
      <c r="DE1166" s="40"/>
      <c r="DF1166" s="40"/>
      <c r="DG1166" s="40"/>
      <c r="DH1166" s="40"/>
      <c r="DI1166" s="40"/>
      <c r="DJ1166" s="40"/>
      <c r="DK1166" s="40"/>
      <c r="DL1166" s="40"/>
      <c r="DM1166" s="40"/>
      <c r="DN1166" s="40"/>
      <c r="DO1166" s="40"/>
      <c r="DP1166" s="40"/>
      <c r="DQ1166" s="40"/>
      <c r="DR1166" s="40"/>
      <c r="DS1166" s="40"/>
      <c r="DT1166" s="40"/>
      <c r="DU1166" s="40"/>
      <c r="DV1166" s="40"/>
      <c r="DW1166" s="40"/>
      <c r="DX1166" s="40"/>
      <c r="DY1166" s="40"/>
      <c r="DZ1166" s="40"/>
      <c r="EA1166" s="40"/>
      <c r="EB1166" s="40"/>
      <c r="EC1166" s="40"/>
      <c r="ED1166" s="40"/>
      <c r="EE1166" s="40"/>
      <c r="EF1166" s="40"/>
      <c r="EG1166" s="40"/>
      <c r="EH1166" s="40"/>
      <c r="EI1166" s="40"/>
      <c r="EJ1166" s="40"/>
      <c r="EK1166" s="40"/>
      <c r="EL1166" s="40"/>
      <c r="EM1166" s="40"/>
      <c r="EN1166" s="40"/>
      <c r="EO1166" s="40"/>
      <c r="EP1166" s="40"/>
      <c r="EQ1166" s="40"/>
      <c r="ER1166" s="40"/>
      <c r="ES1166" s="40"/>
      <c r="ET1166" s="40"/>
      <c r="EU1166" s="40"/>
      <c r="EV1166" s="40"/>
      <c r="EW1166" s="40"/>
      <c r="EX1166" s="40"/>
      <c r="EY1166" s="40"/>
      <c r="EZ1166" s="40"/>
      <c r="FA1166" s="40"/>
      <c r="FB1166" s="40"/>
      <c r="FC1166" s="40"/>
      <c r="FD1166" s="40"/>
      <c r="FE1166" s="40"/>
      <c r="FF1166" s="40"/>
      <c r="FG1166" s="40"/>
      <c r="FH1166" s="40"/>
      <c r="FI1166" s="40"/>
      <c r="FJ1166" s="40"/>
      <c r="FK1166" s="40"/>
      <c r="FL1166" s="40"/>
      <c r="FM1166" s="40"/>
      <c r="FN1166" s="40"/>
      <c r="FO1166" s="40"/>
      <c r="FP1166" s="40"/>
      <c r="FQ1166" s="40"/>
      <c r="FR1166" s="40"/>
      <c r="FS1166" s="40"/>
      <c r="FT1166" s="40"/>
      <c r="FU1166" s="40"/>
      <c r="FV1166" s="40"/>
      <c r="FW1166" s="40"/>
      <c r="FX1166" s="40"/>
      <c r="FY1166" s="40"/>
      <c r="FZ1166" s="40"/>
      <c r="GA1166" s="40"/>
      <c r="GB1166" s="40"/>
      <c r="GC1166" s="40"/>
      <c r="GD1166" s="40"/>
      <c r="GE1166" s="40"/>
      <c r="GF1166" s="40"/>
      <c r="GG1166" s="40"/>
      <c r="GH1166" s="40"/>
      <c r="GI1166" s="40"/>
      <c r="GJ1166" s="40"/>
      <c r="GK1166" s="40"/>
      <c r="GL1166" s="40"/>
      <c r="GM1166" s="40"/>
      <c r="GN1166" s="40"/>
      <c r="GO1166" s="40"/>
      <c r="GP1166" s="40"/>
      <c r="GQ1166" s="40"/>
      <c r="GR1166" s="40"/>
      <c r="GS1166" s="40"/>
    </row>
    <row r="1167" spans="1:201" x14ac:dyDescent="0.2">
      <c r="A1167" s="40"/>
      <c r="B1167" s="40"/>
      <c r="C1167" s="40"/>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c r="CV1167" s="40"/>
      <c r="CW1167" s="40"/>
      <c r="CX1167" s="40"/>
      <c r="CY1167" s="40"/>
      <c r="CZ1167" s="40"/>
      <c r="DA1167" s="40"/>
      <c r="DB1167" s="40"/>
      <c r="DC1167" s="40"/>
      <c r="DD1167" s="40"/>
      <c r="DE1167" s="40"/>
      <c r="DF1167" s="40"/>
      <c r="DG1167" s="40"/>
      <c r="DH1167" s="40"/>
      <c r="DI1167" s="40"/>
      <c r="DJ1167" s="40"/>
      <c r="DK1167" s="40"/>
      <c r="DL1167" s="40"/>
      <c r="DM1167" s="40"/>
      <c r="DN1167" s="40"/>
      <c r="DO1167" s="40"/>
      <c r="DP1167" s="40"/>
      <c r="DQ1167" s="40"/>
      <c r="DR1167" s="40"/>
      <c r="DS1167" s="40"/>
      <c r="DT1167" s="40"/>
      <c r="DU1167" s="40"/>
      <c r="DV1167" s="40"/>
      <c r="DW1167" s="40"/>
      <c r="DX1167" s="40"/>
      <c r="DY1167" s="40"/>
      <c r="DZ1167" s="40"/>
      <c r="EA1167" s="40"/>
      <c r="EB1167" s="40"/>
      <c r="EC1167" s="40"/>
      <c r="ED1167" s="40"/>
      <c r="EE1167" s="40"/>
      <c r="EF1167" s="40"/>
      <c r="EG1167" s="40"/>
      <c r="EH1167" s="40"/>
      <c r="EI1167" s="40"/>
      <c r="EJ1167" s="40"/>
      <c r="EK1167" s="40"/>
      <c r="EL1167" s="40"/>
      <c r="EM1167" s="40"/>
      <c r="EN1167" s="40"/>
      <c r="EO1167" s="40"/>
      <c r="EP1167" s="40"/>
      <c r="EQ1167" s="40"/>
      <c r="ER1167" s="40"/>
      <c r="ES1167" s="40"/>
      <c r="ET1167" s="40"/>
      <c r="EU1167" s="40"/>
      <c r="EV1167" s="40"/>
      <c r="EW1167" s="40"/>
      <c r="EX1167" s="40"/>
      <c r="EY1167" s="40"/>
      <c r="EZ1167" s="40"/>
      <c r="FA1167" s="40"/>
      <c r="FB1167" s="40"/>
      <c r="FC1167" s="40"/>
      <c r="FD1167" s="40"/>
      <c r="FE1167" s="40"/>
      <c r="FF1167" s="40"/>
      <c r="FG1167" s="40"/>
      <c r="FH1167" s="40"/>
      <c r="FI1167" s="40"/>
      <c r="FJ1167" s="40"/>
      <c r="FK1167" s="40"/>
      <c r="FL1167" s="40"/>
      <c r="FM1167" s="40"/>
      <c r="FN1167" s="40"/>
      <c r="FO1167" s="40"/>
      <c r="FP1167" s="40"/>
      <c r="FQ1167" s="40"/>
      <c r="FR1167" s="40"/>
      <c r="FS1167" s="40"/>
      <c r="FT1167" s="40"/>
      <c r="FU1167" s="40"/>
      <c r="FV1167" s="40"/>
      <c r="FW1167" s="40"/>
      <c r="FX1167" s="40"/>
      <c r="FY1167" s="40"/>
      <c r="FZ1167" s="40"/>
      <c r="GA1167" s="40"/>
      <c r="GB1167" s="40"/>
      <c r="GC1167" s="40"/>
      <c r="GD1167" s="40"/>
      <c r="GE1167" s="40"/>
      <c r="GF1167" s="40"/>
      <c r="GG1167" s="40"/>
      <c r="GH1167" s="40"/>
      <c r="GI1167" s="40"/>
      <c r="GJ1167" s="40"/>
      <c r="GK1167" s="40"/>
      <c r="GL1167" s="40"/>
      <c r="GM1167" s="40"/>
      <c r="GN1167" s="40"/>
      <c r="GO1167" s="40"/>
      <c r="GP1167" s="40"/>
      <c r="GQ1167" s="40"/>
      <c r="GR1167" s="40"/>
      <c r="GS1167" s="40"/>
    </row>
    <row r="1168" spans="1:201" x14ac:dyDescent="0.2">
      <c r="A1168" s="40"/>
      <c r="B1168" s="40"/>
      <c r="C1168" s="40"/>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c r="CV1168" s="40"/>
      <c r="CW1168" s="40"/>
      <c r="CX1168" s="40"/>
      <c r="CY1168" s="40"/>
      <c r="CZ1168" s="40"/>
      <c r="DA1168" s="40"/>
      <c r="DB1168" s="40"/>
      <c r="DC1168" s="40"/>
      <c r="DD1168" s="40"/>
      <c r="DE1168" s="40"/>
      <c r="DF1168" s="40"/>
      <c r="DG1168" s="40"/>
      <c r="DH1168" s="40"/>
      <c r="DI1168" s="40"/>
      <c r="DJ1168" s="40"/>
      <c r="DK1168" s="40"/>
      <c r="DL1168" s="40"/>
      <c r="DM1168" s="40"/>
      <c r="DN1168" s="40"/>
      <c r="DO1168" s="40"/>
      <c r="DP1168" s="40"/>
      <c r="DQ1168" s="40"/>
      <c r="DR1168" s="40"/>
      <c r="DS1168" s="40"/>
      <c r="DT1168" s="40"/>
      <c r="DU1168" s="40"/>
      <c r="DV1168" s="40"/>
      <c r="DW1168" s="40"/>
      <c r="DX1168" s="40"/>
      <c r="DY1168" s="40"/>
      <c r="DZ1168" s="40"/>
      <c r="EA1168" s="40"/>
      <c r="EB1168" s="40"/>
      <c r="EC1168" s="40"/>
      <c r="ED1168" s="40"/>
      <c r="EE1168" s="40"/>
      <c r="EF1168" s="40"/>
      <c r="EG1168" s="40"/>
      <c r="EH1168" s="40"/>
      <c r="EI1168" s="40"/>
      <c r="EJ1168" s="40"/>
      <c r="EK1168" s="40"/>
      <c r="EL1168" s="40"/>
      <c r="EM1168" s="40"/>
      <c r="EN1168" s="40"/>
      <c r="EO1168" s="40"/>
      <c r="EP1168" s="40"/>
      <c r="EQ1168" s="40"/>
      <c r="ER1168" s="40"/>
      <c r="ES1168" s="40"/>
      <c r="ET1168" s="40"/>
      <c r="EU1168" s="40"/>
      <c r="EV1168" s="40"/>
      <c r="EW1168" s="40"/>
      <c r="EX1168" s="40"/>
      <c r="EY1168" s="40"/>
      <c r="EZ1168" s="40"/>
      <c r="FA1168" s="40"/>
      <c r="FB1168" s="40"/>
      <c r="FC1168" s="40"/>
      <c r="FD1168" s="40"/>
      <c r="FE1168" s="40"/>
      <c r="FF1168" s="40"/>
      <c r="FG1168" s="40"/>
      <c r="FH1168" s="40"/>
      <c r="FI1168" s="40"/>
      <c r="FJ1168" s="40"/>
      <c r="FK1168" s="40"/>
      <c r="FL1168" s="40"/>
      <c r="FM1168" s="40"/>
      <c r="FN1168" s="40"/>
      <c r="FO1168" s="40"/>
      <c r="FP1168" s="40"/>
      <c r="FQ1168" s="40"/>
      <c r="FR1168" s="40"/>
      <c r="FS1168" s="40"/>
      <c r="FT1168" s="40"/>
      <c r="FU1168" s="40"/>
      <c r="FV1168" s="40"/>
      <c r="FW1168" s="40"/>
      <c r="FX1168" s="40"/>
      <c r="FY1168" s="40"/>
      <c r="FZ1168" s="40"/>
      <c r="GA1168" s="40"/>
      <c r="GB1168" s="40"/>
      <c r="GC1168" s="40"/>
      <c r="GD1168" s="40"/>
      <c r="GE1168" s="40"/>
      <c r="GF1168" s="40"/>
      <c r="GG1168" s="40"/>
      <c r="GH1168" s="40"/>
      <c r="GI1168" s="40"/>
      <c r="GJ1168" s="40"/>
      <c r="GK1168" s="40"/>
      <c r="GL1168" s="40"/>
      <c r="GM1168" s="40"/>
      <c r="GN1168" s="40"/>
      <c r="GO1168" s="40"/>
      <c r="GP1168" s="40"/>
      <c r="GQ1168" s="40"/>
      <c r="GR1168" s="40"/>
      <c r="GS1168" s="40"/>
    </row>
    <row r="1169" spans="1:201" x14ac:dyDescent="0.2">
      <c r="A1169" s="40"/>
      <c r="B1169" s="40"/>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c r="FM1169" s="40"/>
      <c r="FN1169" s="40"/>
      <c r="FO1169" s="40"/>
      <c r="FP1169" s="40"/>
      <c r="FQ1169" s="40"/>
      <c r="FR1169" s="40"/>
      <c r="FS1169" s="40"/>
      <c r="FT1169" s="40"/>
      <c r="FU1169" s="40"/>
      <c r="FV1169" s="40"/>
      <c r="FW1169" s="40"/>
      <c r="FX1169" s="40"/>
      <c r="FY1169" s="40"/>
      <c r="FZ1169" s="40"/>
      <c r="GA1169" s="40"/>
      <c r="GB1169" s="40"/>
      <c r="GC1169" s="40"/>
      <c r="GD1169" s="40"/>
      <c r="GE1169" s="40"/>
      <c r="GF1169" s="40"/>
      <c r="GG1169" s="40"/>
      <c r="GH1169" s="40"/>
      <c r="GI1169" s="40"/>
      <c r="GJ1169" s="40"/>
      <c r="GK1169" s="40"/>
      <c r="GL1169" s="40"/>
      <c r="GM1169" s="40"/>
      <c r="GN1169" s="40"/>
      <c r="GO1169" s="40"/>
      <c r="GP1169" s="40"/>
      <c r="GQ1169" s="40"/>
      <c r="GR1169" s="40"/>
      <c r="GS1169" s="40"/>
    </row>
    <row r="1170" spans="1:201" x14ac:dyDescent="0.2">
      <c r="A1170" s="40"/>
      <c r="B1170" s="40"/>
      <c r="C1170" s="40"/>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c r="CV1170" s="40"/>
      <c r="CW1170" s="40"/>
      <c r="CX1170" s="40"/>
      <c r="CY1170" s="40"/>
      <c r="CZ1170" s="40"/>
      <c r="DA1170" s="40"/>
      <c r="DB1170" s="40"/>
      <c r="DC1170" s="40"/>
      <c r="DD1170" s="40"/>
      <c r="DE1170" s="40"/>
      <c r="DF1170" s="40"/>
      <c r="DG1170" s="40"/>
      <c r="DH1170" s="40"/>
      <c r="DI1170" s="40"/>
      <c r="DJ1170" s="40"/>
      <c r="DK1170" s="40"/>
      <c r="DL1170" s="40"/>
      <c r="DM1170" s="40"/>
      <c r="DN1170" s="40"/>
      <c r="DO1170" s="40"/>
      <c r="DP1170" s="40"/>
      <c r="DQ1170" s="40"/>
      <c r="DR1170" s="40"/>
      <c r="DS1170" s="40"/>
      <c r="DT1170" s="40"/>
      <c r="DU1170" s="40"/>
      <c r="DV1170" s="40"/>
      <c r="DW1170" s="40"/>
      <c r="DX1170" s="40"/>
      <c r="DY1170" s="40"/>
      <c r="DZ1170" s="40"/>
      <c r="EA1170" s="40"/>
      <c r="EB1170" s="40"/>
      <c r="EC1170" s="40"/>
      <c r="ED1170" s="40"/>
      <c r="EE1170" s="40"/>
      <c r="EF1170" s="40"/>
      <c r="EG1170" s="40"/>
      <c r="EH1170" s="40"/>
      <c r="EI1170" s="40"/>
      <c r="EJ1170" s="40"/>
      <c r="EK1170" s="40"/>
      <c r="EL1170" s="40"/>
      <c r="EM1170" s="40"/>
      <c r="EN1170" s="40"/>
      <c r="EO1170" s="40"/>
      <c r="EP1170" s="40"/>
      <c r="EQ1170" s="40"/>
      <c r="ER1170" s="40"/>
      <c r="ES1170" s="40"/>
      <c r="ET1170" s="40"/>
      <c r="EU1170" s="40"/>
      <c r="EV1170" s="40"/>
      <c r="EW1170" s="40"/>
      <c r="EX1170" s="40"/>
      <c r="EY1170" s="40"/>
      <c r="EZ1170" s="40"/>
      <c r="FA1170" s="40"/>
      <c r="FB1170" s="40"/>
      <c r="FC1170" s="40"/>
      <c r="FD1170" s="40"/>
      <c r="FE1170" s="40"/>
      <c r="FF1170" s="40"/>
      <c r="FG1170" s="40"/>
      <c r="FH1170" s="40"/>
      <c r="FI1170" s="40"/>
      <c r="FJ1170" s="40"/>
      <c r="FK1170" s="40"/>
      <c r="FL1170" s="40"/>
      <c r="FM1170" s="40"/>
      <c r="FN1170" s="40"/>
      <c r="FO1170" s="40"/>
      <c r="FP1170" s="40"/>
      <c r="FQ1170" s="40"/>
      <c r="FR1170" s="40"/>
      <c r="FS1170" s="40"/>
      <c r="FT1170" s="40"/>
      <c r="FU1170" s="40"/>
      <c r="FV1170" s="40"/>
      <c r="FW1170" s="40"/>
      <c r="FX1170" s="40"/>
      <c r="FY1170" s="40"/>
      <c r="FZ1170" s="40"/>
      <c r="GA1170" s="40"/>
      <c r="GB1170" s="40"/>
      <c r="GC1170" s="40"/>
      <c r="GD1170" s="40"/>
      <c r="GE1170" s="40"/>
      <c r="GF1170" s="40"/>
      <c r="GG1170" s="40"/>
      <c r="GH1170" s="40"/>
      <c r="GI1170" s="40"/>
      <c r="GJ1170" s="40"/>
      <c r="GK1170" s="40"/>
      <c r="GL1170" s="40"/>
      <c r="GM1170" s="40"/>
      <c r="GN1170" s="40"/>
      <c r="GO1170" s="40"/>
      <c r="GP1170" s="40"/>
      <c r="GQ1170" s="40"/>
      <c r="GR1170" s="40"/>
      <c r="GS1170" s="40"/>
    </row>
    <row r="1171" spans="1:201" x14ac:dyDescent="0.2">
      <c r="A1171" s="40"/>
      <c r="B1171" s="40"/>
      <c r="C1171" s="40"/>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c r="CV1171" s="40"/>
      <c r="CW1171" s="40"/>
      <c r="CX1171" s="40"/>
      <c r="CY1171" s="40"/>
      <c r="CZ1171" s="40"/>
      <c r="DA1171" s="40"/>
      <c r="DB1171" s="40"/>
      <c r="DC1171" s="40"/>
      <c r="DD1171" s="40"/>
      <c r="DE1171" s="40"/>
      <c r="DF1171" s="40"/>
      <c r="DG1171" s="40"/>
      <c r="DH1171" s="40"/>
      <c r="DI1171" s="40"/>
      <c r="DJ1171" s="40"/>
      <c r="DK1171" s="40"/>
      <c r="DL1171" s="40"/>
      <c r="DM1171" s="40"/>
      <c r="DN1171" s="40"/>
      <c r="DO1171" s="40"/>
      <c r="DP1171" s="40"/>
      <c r="DQ1171" s="40"/>
      <c r="DR1171" s="40"/>
      <c r="DS1171" s="40"/>
      <c r="DT1171" s="40"/>
      <c r="DU1171" s="40"/>
      <c r="DV1171" s="40"/>
      <c r="DW1171" s="40"/>
      <c r="DX1171" s="40"/>
      <c r="DY1171" s="40"/>
      <c r="DZ1171" s="40"/>
      <c r="EA1171" s="40"/>
      <c r="EB1171" s="40"/>
      <c r="EC1171" s="40"/>
      <c r="ED1171" s="40"/>
      <c r="EE1171" s="40"/>
      <c r="EF1171" s="40"/>
      <c r="EG1171" s="40"/>
      <c r="EH1171" s="40"/>
      <c r="EI1171" s="40"/>
      <c r="EJ1171" s="40"/>
      <c r="EK1171" s="40"/>
      <c r="EL1171" s="40"/>
      <c r="EM1171" s="40"/>
      <c r="EN1171" s="40"/>
      <c r="EO1171" s="40"/>
      <c r="EP1171" s="40"/>
      <c r="EQ1171" s="40"/>
      <c r="ER1171" s="40"/>
      <c r="ES1171" s="40"/>
      <c r="ET1171" s="40"/>
      <c r="EU1171" s="40"/>
      <c r="EV1171" s="40"/>
      <c r="EW1171" s="40"/>
      <c r="EX1171" s="40"/>
      <c r="EY1171" s="40"/>
      <c r="EZ1171" s="40"/>
      <c r="FA1171" s="40"/>
      <c r="FB1171" s="40"/>
      <c r="FC1171" s="40"/>
      <c r="FD1171" s="40"/>
      <c r="FE1171" s="40"/>
      <c r="FF1171" s="40"/>
      <c r="FG1171" s="40"/>
      <c r="FH1171" s="40"/>
      <c r="FI1171" s="40"/>
      <c r="FJ1171" s="40"/>
      <c r="FK1171" s="40"/>
      <c r="FL1171" s="40"/>
      <c r="FM1171" s="40"/>
      <c r="FN1171" s="40"/>
      <c r="FO1171" s="40"/>
      <c r="FP1171" s="40"/>
      <c r="FQ1171" s="40"/>
      <c r="FR1171" s="40"/>
      <c r="FS1171" s="40"/>
      <c r="FT1171" s="40"/>
      <c r="FU1171" s="40"/>
      <c r="FV1171" s="40"/>
      <c r="FW1171" s="40"/>
      <c r="FX1171" s="40"/>
      <c r="FY1171" s="40"/>
      <c r="FZ1171" s="40"/>
      <c r="GA1171" s="40"/>
      <c r="GB1171" s="40"/>
      <c r="GC1171" s="40"/>
      <c r="GD1171" s="40"/>
      <c r="GE1171" s="40"/>
      <c r="GF1171" s="40"/>
      <c r="GG1171" s="40"/>
      <c r="GH1171" s="40"/>
      <c r="GI1171" s="40"/>
      <c r="GJ1171" s="40"/>
      <c r="GK1171" s="40"/>
      <c r="GL1171" s="40"/>
      <c r="GM1171" s="40"/>
      <c r="GN1171" s="40"/>
      <c r="GO1171" s="40"/>
      <c r="GP1171" s="40"/>
      <c r="GQ1171" s="40"/>
      <c r="GR1171" s="40"/>
      <c r="GS1171" s="40"/>
    </row>
    <row r="1172" spans="1:201" x14ac:dyDescent="0.2">
      <c r="A1172" s="40"/>
      <c r="B1172" s="40"/>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c r="CV1172" s="40"/>
      <c r="CW1172" s="40"/>
      <c r="CX1172" s="40"/>
      <c r="CY1172" s="40"/>
      <c r="CZ1172" s="40"/>
      <c r="DA1172" s="40"/>
      <c r="DB1172" s="40"/>
      <c r="DC1172" s="40"/>
      <c r="DD1172" s="40"/>
      <c r="DE1172" s="40"/>
      <c r="DF1172" s="40"/>
      <c r="DG1172" s="40"/>
      <c r="DH1172" s="40"/>
      <c r="DI1172" s="40"/>
      <c r="DJ1172" s="40"/>
      <c r="DK1172" s="40"/>
      <c r="DL1172" s="40"/>
      <c r="DM1172" s="40"/>
      <c r="DN1172" s="40"/>
      <c r="DO1172" s="40"/>
      <c r="DP1172" s="40"/>
      <c r="DQ1172" s="40"/>
      <c r="DR1172" s="40"/>
      <c r="DS1172" s="40"/>
      <c r="DT1172" s="40"/>
      <c r="DU1172" s="40"/>
      <c r="DV1172" s="40"/>
      <c r="DW1172" s="40"/>
      <c r="DX1172" s="40"/>
      <c r="DY1172" s="40"/>
      <c r="DZ1172" s="40"/>
      <c r="EA1172" s="40"/>
      <c r="EB1172" s="40"/>
      <c r="EC1172" s="40"/>
      <c r="ED1172" s="40"/>
      <c r="EE1172" s="40"/>
      <c r="EF1172" s="40"/>
      <c r="EG1172" s="40"/>
      <c r="EH1172" s="40"/>
      <c r="EI1172" s="40"/>
      <c r="EJ1172" s="40"/>
      <c r="EK1172" s="40"/>
      <c r="EL1172" s="40"/>
      <c r="EM1172" s="40"/>
      <c r="EN1172" s="40"/>
      <c r="EO1172" s="40"/>
      <c r="EP1172" s="40"/>
      <c r="EQ1172" s="40"/>
      <c r="ER1172" s="40"/>
      <c r="ES1172" s="40"/>
      <c r="ET1172" s="40"/>
      <c r="EU1172" s="40"/>
      <c r="EV1172" s="40"/>
      <c r="EW1172" s="40"/>
      <c r="EX1172" s="40"/>
      <c r="EY1172" s="40"/>
      <c r="EZ1172" s="40"/>
      <c r="FA1172" s="40"/>
      <c r="FB1172" s="40"/>
      <c r="FC1172" s="40"/>
      <c r="FD1172" s="40"/>
      <c r="FE1172" s="40"/>
      <c r="FF1172" s="40"/>
      <c r="FG1172" s="40"/>
      <c r="FH1172" s="40"/>
      <c r="FI1172" s="40"/>
      <c r="FJ1172" s="40"/>
      <c r="FK1172" s="40"/>
      <c r="FL1172" s="40"/>
      <c r="FM1172" s="40"/>
      <c r="FN1172" s="40"/>
      <c r="FO1172" s="40"/>
      <c r="FP1172" s="40"/>
      <c r="FQ1172" s="40"/>
      <c r="FR1172" s="40"/>
      <c r="FS1172" s="40"/>
      <c r="FT1172" s="40"/>
      <c r="FU1172" s="40"/>
      <c r="FV1172" s="40"/>
      <c r="FW1172" s="40"/>
      <c r="FX1172" s="40"/>
      <c r="FY1172" s="40"/>
      <c r="FZ1172" s="40"/>
      <c r="GA1172" s="40"/>
      <c r="GB1172" s="40"/>
      <c r="GC1172" s="40"/>
      <c r="GD1172" s="40"/>
      <c r="GE1172" s="40"/>
      <c r="GF1172" s="40"/>
      <c r="GG1172" s="40"/>
      <c r="GH1172" s="40"/>
      <c r="GI1172" s="40"/>
      <c r="GJ1172" s="40"/>
      <c r="GK1172" s="40"/>
      <c r="GL1172" s="40"/>
      <c r="GM1172" s="40"/>
      <c r="GN1172" s="40"/>
      <c r="GO1172" s="40"/>
      <c r="GP1172" s="40"/>
      <c r="GQ1172" s="40"/>
      <c r="GR1172" s="40"/>
      <c r="GS1172" s="40"/>
    </row>
    <row r="1173" spans="1:201" x14ac:dyDescent="0.2">
      <c r="A1173" s="40"/>
      <c r="B1173" s="40"/>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c r="CV1173" s="40"/>
      <c r="CW1173" s="40"/>
      <c r="CX1173" s="40"/>
      <c r="CY1173" s="40"/>
      <c r="CZ1173" s="40"/>
      <c r="DA1173" s="40"/>
      <c r="DB1173" s="40"/>
      <c r="DC1173" s="40"/>
      <c r="DD1173" s="40"/>
      <c r="DE1173" s="40"/>
      <c r="DF1173" s="40"/>
      <c r="DG1173" s="40"/>
      <c r="DH1173" s="40"/>
      <c r="DI1173" s="40"/>
      <c r="DJ1173" s="40"/>
      <c r="DK1173" s="40"/>
      <c r="DL1173" s="40"/>
      <c r="DM1173" s="40"/>
      <c r="DN1173" s="40"/>
      <c r="DO1173" s="40"/>
      <c r="DP1173" s="40"/>
      <c r="DQ1173" s="40"/>
      <c r="DR1173" s="40"/>
      <c r="DS1173" s="40"/>
      <c r="DT1173" s="40"/>
      <c r="DU1173" s="40"/>
      <c r="DV1173" s="40"/>
      <c r="DW1173" s="40"/>
      <c r="DX1173" s="40"/>
      <c r="DY1173" s="40"/>
      <c r="DZ1173" s="40"/>
      <c r="EA1173" s="40"/>
      <c r="EB1173" s="40"/>
      <c r="EC1173" s="40"/>
      <c r="ED1173" s="40"/>
      <c r="EE1173" s="40"/>
      <c r="EF1173" s="40"/>
      <c r="EG1173" s="40"/>
      <c r="EH1173" s="40"/>
      <c r="EI1173" s="40"/>
      <c r="EJ1173" s="40"/>
      <c r="EK1173" s="40"/>
      <c r="EL1173" s="40"/>
      <c r="EM1173" s="40"/>
      <c r="EN1173" s="40"/>
      <c r="EO1173" s="40"/>
      <c r="EP1173" s="40"/>
      <c r="EQ1173" s="40"/>
      <c r="ER1173" s="40"/>
      <c r="ES1173" s="40"/>
      <c r="ET1173" s="40"/>
      <c r="EU1173" s="40"/>
      <c r="EV1173" s="40"/>
      <c r="EW1173" s="40"/>
      <c r="EX1173" s="40"/>
      <c r="EY1173" s="40"/>
      <c r="EZ1173" s="40"/>
      <c r="FA1173" s="40"/>
      <c r="FB1173" s="40"/>
      <c r="FC1173" s="40"/>
      <c r="FD1173" s="40"/>
      <c r="FE1173" s="40"/>
      <c r="FF1173" s="40"/>
      <c r="FG1173" s="40"/>
      <c r="FH1173" s="40"/>
      <c r="FI1173" s="40"/>
      <c r="FJ1173" s="40"/>
      <c r="FK1173" s="40"/>
      <c r="FL1173" s="40"/>
      <c r="FM1173" s="40"/>
      <c r="FN1173" s="40"/>
      <c r="FO1173" s="40"/>
      <c r="FP1173" s="40"/>
      <c r="FQ1173" s="40"/>
      <c r="FR1173" s="40"/>
      <c r="FS1173" s="40"/>
      <c r="FT1173" s="40"/>
      <c r="FU1173" s="40"/>
      <c r="FV1173" s="40"/>
      <c r="FW1173" s="40"/>
      <c r="FX1173" s="40"/>
      <c r="FY1173" s="40"/>
      <c r="FZ1173" s="40"/>
      <c r="GA1173" s="40"/>
      <c r="GB1173" s="40"/>
      <c r="GC1173" s="40"/>
      <c r="GD1173" s="40"/>
      <c r="GE1173" s="40"/>
      <c r="GF1173" s="40"/>
      <c r="GG1173" s="40"/>
      <c r="GH1173" s="40"/>
      <c r="GI1173" s="40"/>
      <c r="GJ1173" s="40"/>
      <c r="GK1173" s="40"/>
      <c r="GL1173" s="40"/>
      <c r="GM1173" s="40"/>
      <c r="GN1173" s="40"/>
      <c r="GO1173" s="40"/>
      <c r="GP1173" s="40"/>
      <c r="GQ1173" s="40"/>
      <c r="GR1173" s="40"/>
      <c r="GS1173" s="40"/>
    </row>
    <row r="1174" spans="1:201" x14ac:dyDescent="0.2">
      <c r="A1174" s="40"/>
      <c r="B1174" s="40"/>
      <c r="C1174" s="40"/>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c r="CV1174" s="40"/>
      <c r="CW1174" s="40"/>
      <c r="CX1174" s="40"/>
      <c r="CY1174" s="40"/>
      <c r="CZ1174" s="40"/>
      <c r="DA1174" s="40"/>
      <c r="DB1174" s="40"/>
      <c r="DC1174" s="40"/>
      <c r="DD1174" s="40"/>
      <c r="DE1174" s="40"/>
      <c r="DF1174" s="40"/>
      <c r="DG1174" s="40"/>
      <c r="DH1174" s="40"/>
      <c r="DI1174" s="40"/>
      <c r="DJ1174" s="40"/>
      <c r="DK1174" s="40"/>
      <c r="DL1174" s="40"/>
      <c r="DM1174" s="40"/>
      <c r="DN1174" s="40"/>
      <c r="DO1174" s="40"/>
      <c r="DP1174" s="40"/>
      <c r="DQ1174" s="40"/>
      <c r="DR1174" s="40"/>
      <c r="DS1174" s="40"/>
      <c r="DT1174" s="40"/>
      <c r="DU1174" s="40"/>
      <c r="DV1174" s="40"/>
      <c r="DW1174" s="40"/>
      <c r="DX1174" s="40"/>
      <c r="DY1174" s="40"/>
      <c r="DZ1174" s="40"/>
      <c r="EA1174" s="40"/>
      <c r="EB1174" s="40"/>
      <c r="EC1174" s="40"/>
      <c r="ED1174" s="40"/>
      <c r="EE1174" s="40"/>
      <c r="EF1174" s="40"/>
      <c r="EG1174" s="40"/>
      <c r="EH1174" s="40"/>
      <c r="EI1174" s="40"/>
      <c r="EJ1174" s="40"/>
      <c r="EK1174" s="40"/>
      <c r="EL1174" s="40"/>
      <c r="EM1174" s="40"/>
      <c r="EN1174" s="40"/>
      <c r="EO1174" s="40"/>
      <c r="EP1174" s="40"/>
      <c r="EQ1174" s="40"/>
      <c r="ER1174" s="40"/>
      <c r="ES1174" s="40"/>
      <c r="ET1174" s="40"/>
      <c r="EU1174" s="40"/>
      <c r="EV1174" s="40"/>
      <c r="EW1174" s="40"/>
      <c r="EX1174" s="40"/>
      <c r="EY1174" s="40"/>
      <c r="EZ1174" s="40"/>
      <c r="FA1174" s="40"/>
      <c r="FB1174" s="40"/>
      <c r="FC1174" s="40"/>
      <c r="FD1174" s="40"/>
      <c r="FE1174" s="40"/>
      <c r="FF1174" s="40"/>
      <c r="FG1174" s="40"/>
      <c r="FH1174" s="40"/>
      <c r="FI1174" s="40"/>
      <c r="FJ1174" s="40"/>
      <c r="FK1174" s="40"/>
      <c r="FL1174" s="40"/>
      <c r="FM1174" s="40"/>
      <c r="FN1174" s="40"/>
      <c r="FO1174" s="40"/>
      <c r="FP1174" s="40"/>
      <c r="FQ1174" s="40"/>
      <c r="FR1174" s="40"/>
      <c r="FS1174" s="40"/>
      <c r="FT1174" s="40"/>
      <c r="FU1174" s="40"/>
      <c r="FV1174" s="40"/>
      <c r="FW1174" s="40"/>
      <c r="FX1174" s="40"/>
      <c r="FY1174" s="40"/>
      <c r="FZ1174" s="40"/>
      <c r="GA1174" s="40"/>
      <c r="GB1174" s="40"/>
      <c r="GC1174" s="40"/>
      <c r="GD1174" s="40"/>
      <c r="GE1174" s="40"/>
      <c r="GF1174" s="40"/>
      <c r="GG1174" s="40"/>
      <c r="GH1174" s="40"/>
      <c r="GI1174" s="40"/>
      <c r="GJ1174" s="40"/>
      <c r="GK1174" s="40"/>
      <c r="GL1174" s="40"/>
      <c r="GM1174" s="40"/>
      <c r="GN1174" s="40"/>
      <c r="GO1174" s="40"/>
      <c r="GP1174" s="40"/>
      <c r="GQ1174" s="40"/>
      <c r="GR1174" s="40"/>
      <c r="GS1174" s="40"/>
    </row>
    <row r="1175" spans="1:201" x14ac:dyDescent="0.2">
      <c r="A1175" s="40"/>
      <c r="B1175" s="40"/>
      <c r="C1175" s="40"/>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c r="CV1175" s="40"/>
      <c r="CW1175" s="40"/>
      <c r="CX1175" s="40"/>
      <c r="CY1175" s="40"/>
      <c r="CZ1175" s="40"/>
      <c r="DA1175" s="40"/>
      <c r="DB1175" s="40"/>
      <c r="DC1175" s="40"/>
      <c r="DD1175" s="40"/>
      <c r="DE1175" s="40"/>
      <c r="DF1175" s="40"/>
      <c r="DG1175" s="40"/>
      <c r="DH1175" s="40"/>
      <c r="DI1175" s="40"/>
      <c r="DJ1175" s="40"/>
      <c r="DK1175" s="40"/>
      <c r="DL1175" s="40"/>
      <c r="DM1175" s="40"/>
      <c r="DN1175" s="40"/>
      <c r="DO1175" s="40"/>
      <c r="DP1175" s="40"/>
      <c r="DQ1175" s="40"/>
      <c r="DR1175" s="40"/>
      <c r="DS1175" s="40"/>
      <c r="DT1175" s="40"/>
      <c r="DU1175" s="40"/>
      <c r="DV1175" s="40"/>
      <c r="DW1175" s="40"/>
      <c r="DX1175" s="40"/>
      <c r="DY1175" s="40"/>
      <c r="DZ1175" s="40"/>
      <c r="EA1175" s="40"/>
      <c r="EB1175" s="40"/>
      <c r="EC1175" s="40"/>
      <c r="ED1175" s="40"/>
      <c r="EE1175" s="40"/>
      <c r="EF1175" s="40"/>
      <c r="EG1175" s="40"/>
      <c r="EH1175" s="40"/>
      <c r="EI1175" s="40"/>
      <c r="EJ1175" s="40"/>
      <c r="EK1175" s="40"/>
      <c r="EL1175" s="40"/>
      <c r="EM1175" s="40"/>
      <c r="EN1175" s="40"/>
      <c r="EO1175" s="40"/>
      <c r="EP1175" s="40"/>
      <c r="EQ1175" s="40"/>
      <c r="ER1175" s="40"/>
      <c r="ES1175" s="40"/>
      <c r="ET1175" s="40"/>
      <c r="EU1175" s="40"/>
      <c r="EV1175" s="40"/>
      <c r="EW1175" s="40"/>
      <c r="EX1175" s="40"/>
      <c r="EY1175" s="40"/>
      <c r="EZ1175" s="40"/>
      <c r="FA1175" s="40"/>
      <c r="FB1175" s="40"/>
      <c r="FC1175" s="40"/>
      <c r="FD1175" s="40"/>
      <c r="FE1175" s="40"/>
      <c r="FF1175" s="40"/>
      <c r="FG1175" s="40"/>
      <c r="FH1175" s="40"/>
      <c r="FI1175" s="40"/>
      <c r="FJ1175" s="40"/>
      <c r="FK1175" s="40"/>
      <c r="FL1175" s="40"/>
      <c r="FM1175" s="40"/>
      <c r="FN1175" s="40"/>
      <c r="FO1175" s="40"/>
      <c r="FP1175" s="40"/>
      <c r="FQ1175" s="40"/>
      <c r="FR1175" s="40"/>
      <c r="FS1175" s="40"/>
      <c r="FT1175" s="40"/>
      <c r="FU1175" s="40"/>
      <c r="FV1175" s="40"/>
      <c r="FW1175" s="40"/>
      <c r="FX1175" s="40"/>
      <c r="FY1175" s="40"/>
      <c r="FZ1175" s="40"/>
      <c r="GA1175" s="40"/>
      <c r="GB1175" s="40"/>
      <c r="GC1175" s="40"/>
      <c r="GD1175" s="40"/>
      <c r="GE1175" s="40"/>
      <c r="GF1175" s="40"/>
      <c r="GG1175" s="40"/>
      <c r="GH1175" s="40"/>
      <c r="GI1175" s="40"/>
      <c r="GJ1175" s="40"/>
      <c r="GK1175" s="40"/>
      <c r="GL1175" s="40"/>
      <c r="GM1175" s="40"/>
      <c r="GN1175" s="40"/>
      <c r="GO1175" s="40"/>
      <c r="GP1175" s="40"/>
      <c r="GQ1175" s="40"/>
      <c r="GR1175" s="40"/>
      <c r="GS1175" s="40"/>
    </row>
    <row r="1176" spans="1:201" x14ac:dyDescent="0.2">
      <c r="A1176" s="40"/>
      <c r="B1176" s="40"/>
      <c r="C1176" s="40"/>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c r="CV1176" s="40"/>
      <c r="CW1176" s="40"/>
      <c r="CX1176" s="40"/>
      <c r="CY1176" s="40"/>
      <c r="CZ1176" s="40"/>
      <c r="DA1176" s="40"/>
      <c r="DB1176" s="40"/>
      <c r="DC1176" s="40"/>
      <c r="DD1176" s="40"/>
      <c r="DE1176" s="40"/>
      <c r="DF1176" s="40"/>
      <c r="DG1176" s="40"/>
      <c r="DH1176" s="40"/>
      <c r="DI1176" s="40"/>
      <c r="DJ1176" s="40"/>
      <c r="DK1176" s="40"/>
      <c r="DL1176" s="40"/>
      <c r="DM1176" s="40"/>
      <c r="DN1176" s="40"/>
      <c r="DO1176" s="40"/>
      <c r="DP1176" s="40"/>
      <c r="DQ1176" s="40"/>
      <c r="DR1176" s="40"/>
      <c r="DS1176" s="40"/>
      <c r="DT1176" s="40"/>
      <c r="DU1176" s="40"/>
      <c r="DV1176" s="40"/>
      <c r="DW1176" s="40"/>
      <c r="DX1176" s="40"/>
      <c r="DY1176" s="40"/>
      <c r="DZ1176" s="40"/>
      <c r="EA1176" s="40"/>
      <c r="EB1176" s="40"/>
      <c r="EC1176" s="40"/>
      <c r="ED1176" s="40"/>
      <c r="EE1176" s="40"/>
      <c r="EF1176" s="40"/>
      <c r="EG1176" s="40"/>
      <c r="EH1176" s="40"/>
      <c r="EI1176" s="40"/>
      <c r="EJ1176" s="40"/>
      <c r="EK1176" s="40"/>
      <c r="EL1176" s="40"/>
      <c r="EM1176" s="40"/>
      <c r="EN1176" s="40"/>
      <c r="EO1176" s="40"/>
      <c r="EP1176" s="40"/>
      <c r="EQ1176" s="40"/>
      <c r="ER1176" s="40"/>
      <c r="ES1176" s="40"/>
      <c r="ET1176" s="40"/>
      <c r="EU1176" s="40"/>
      <c r="EV1176" s="40"/>
      <c r="EW1176" s="40"/>
      <c r="EX1176" s="40"/>
      <c r="EY1176" s="40"/>
      <c r="EZ1176" s="40"/>
      <c r="FA1176" s="40"/>
      <c r="FB1176" s="40"/>
      <c r="FC1176" s="40"/>
      <c r="FD1176" s="40"/>
      <c r="FE1176" s="40"/>
      <c r="FF1176" s="40"/>
      <c r="FG1176" s="40"/>
      <c r="FH1176" s="40"/>
      <c r="FI1176" s="40"/>
      <c r="FJ1176" s="40"/>
      <c r="FK1176" s="40"/>
      <c r="FL1176" s="40"/>
      <c r="FM1176" s="40"/>
      <c r="FN1176" s="40"/>
      <c r="FO1176" s="40"/>
      <c r="FP1176" s="40"/>
      <c r="FQ1176" s="40"/>
      <c r="FR1176" s="40"/>
      <c r="FS1176" s="40"/>
      <c r="FT1176" s="40"/>
      <c r="FU1176" s="40"/>
      <c r="FV1176" s="40"/>
      <c r="FW1176" s="40"/>
      <c r="FX1176" s="40"/>
      <c r="FY1176" s="40"/>
      <c r="FZ1176" s="40"/>
      <c r="GA1176" s="40"/>
      <c r="GB1176" s="40"/>
      <c r="GC1176" s="40"/>
      <c r="GD1176" s="40"/>
      <c r="GE1176" s="40"/>
      <c r="GF1176" s="40"/>
      <c r="GG1176" s="40"/>
      <c r="GH1176" s="40"/>
      <c r="GI1176" s="40"/>
      <c r="GJ1176" s="40"/>
      <c r="GK1176" s="40"/>
      <c r="GL1176" s="40"/>
      <c r="GM1176" s="40"/>
      <c r="GN1176" s="40"/>
      <c r="GO1176" s="40"/>
      <c r="GP1176" s="40"/>
      <c r="GQ1176" s="40"/>
      <c r="GR1176" s="40"/>
      <c r="GS1176" s="40"/>
    </row>
    <row r="1177" spans="1:201" x14ac:dyDescent="0.2">
      <c r="A1177" s="40"/>
      <c r="B1177" s="40"/>
      <c r="C1177" s="40"/>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c r="CV1177" s="40"/>
      <c r="CW1177" s="40"/>
      <c r="CX1177" s="40"/>
      <c r="CY1177" s="40"/>
      <c r="CZ1177" s="40"/>
      <c r="DA1177" s="40"/>
      <c r="DB1177" s="40"/>
      <c r="DC1177" s="40"/>
      <c r="DD1177" s="40"/>
      <c r="DE1177" s="40"/>
      <c r="DF1177" s="40"/>
      <c r="DG1177" s="40"/>
      <c r="DH1177" s="40"/>
      <c r="DI1177" s="40"/>
      <c r="DJ1177" s="40"/>
      <c r="DK1177" s="40"/>
      <c r="DL1177" s="40"/>
      <c r="DM1177" s="40"/>
      <c r="DN1177" s="40"/>
      <c r="DO1177" s="40"/>
      <c r="DP1177" s="40"/>
      <c r="DQ1177" s="40"/>
      <c r="DR1177" s="40"/>
      <c r="DS1177" s="40"/>
      <c r="DT1177" s="40"/>
      <c r="DU1177" s="40"/>
      <c r="DV1177" s="40"/>
      <c r="DW1177" s="40"/>
      <c r="DX1177" s="40"/>
      <c r="DY1177" s="40"/>
      <c r="DZ1177" s="40"/>
      <c r="EA1177" s="40"/>
      <c r="EB1177" s="40"/>
      <c r="EC1177" s="40"/>
      <c r="ED1177" s="40"/>
      <c r="EE1177" s="40"/>
      <c r="EF1177" s="40"/>
      <c r="EG1177" s="40"/>
      <c r="EH1177" s="40"/>
      <c r="EI1177" s="40"/>
      <c r="EJ1177" s="40"/>
      <c r="EK1177" s="40"/>
      <c r="EL1177" s="40"/>
      <c r="EM1177" s="40"/>
      <c r="EN1177" s="40"/>
      <c r="EO1177" s="40"/>
      <c r="EP1177" s="40"/>
      <c r="EQ1177" s="40"/>
      <c r="ER1177" s="40"/>
      <c r="ES1177" s="40"/>
      <c r="ET1177" s="40"/>
      <c r="EU1177" s="40"/>
      <c r="EV1177" s="40"/>
      <c r="EW1177" s="40"/>
      <c r="EX1177" s="40"/>
      <c r="EY1177" s="40"/>
      <c r="EZ1177" s="40"/>
      <c r="FA1177" s="40"/>
      <c r="FB1177" s="40"/>
      <c r="FC1177" s="40"/>
      <c r="FD1177" s="40"/>
      <c r="FE1177" s="40"/>
      <c r="FF1177" s="40"/>
      <c r="FG1177" s="40"/>
      <c r="FH1177" s="40"/>
      <c r="FI1177" s="40"/>
      <c r="FJ1177" s="40"/>
      <c r="FK1177" s="40"/>
      <c r="FL1177" s="40"/>
      <c r="FM1177" s="40"/>
      <c r="FN1177" s="40"/>
      <c r="FO1177" s="40"/>
      <c r="FP1177" s="40"/>
      <c r="FQ1177" s="40"/>
      <c r="FR1177" s="40"/>
      <c r="FS1177" s="40"/>
      <c r="FT1177" s="40"/>
      <c r="FU1177" s="40"/>
      <c r="FV1177" s="40"/>
      <c r="FW1177" s="40"/>
      <c r="FX1177" s="40"/>
      <c r="FY1177" s="40"/>
      <c r="FZ1177" s="40"/>
      <c r="GA1177" s="40"/>
      <c r="GB1177" s="40"/>
      <c r="GC1177" s="40"/>
      <c r="GD1177" s="40"/>
      <c r="GE1177" s="40"/>
      <c r="GF1177" s="40"/>
      <c r="GG1177" s="40"/>
      <c r="GH1177" s="40"/>
      <c r="GI1177" s="40"/>
      <c r="GJ1177" s="40"/>
      <c r="GK1177" s="40"/>
      <c r="GL1177" s="40"/>
      <c r="GM1177" s="40"/>
      <c r="GN1177" s="40"/>
      <c r="GO1177" s="40"/>
      <c r="GP1177" s="40"/>
      <c r="GQ1177" s="40"/>
      <c r="GR1177" s="40"/>
      <c r="GS1177" s="40"/>
    </row>
    <row r="1178" spans="1:201" x14ac:dyDescent="0.2">
      <c r="A1178" s="40"/>
      <c r="B1178" s="40"/>
      <c r="C1178" s="40"/>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c r="CV1178" s="40"/>
      <c r="CW1178" s="40"/>
      <c r="CX1178" s="40"/>
      <c r="CY1178" s="40"/>
      <c r="CZ1178" s="40"/>
      <c r="DA1178" s="40"/>
      <c r="DB1178" s="40"/>
      <c r="DC1178" s="40"/>
      <c r="DD1178" s="40"/>
      <c r="DE1178" s="40"/>
      <c r="DF1178" s="40"/>
      <c r="DG1178" s="40"/>
      <c r="DH1178" s="40"/>
      <c r="DI1178" s="40"/>
      <c r="DJ1178" s="40"/>
      <c r="DK1178" s="40"/>
      <c r="DL1178" s="40"/>
      <c r="DM1178" s="40"/>
      <c r="DN1178" s="40"/>
      <c r="DO1178" s="40"/>
      <c r="DP1178" s="40"/>
      <c r="DQ1178" s="40"/>
      <c r="DR1178" s="40"/>
      <c r="DS1178" s="40"/>
      <c r="DT1178" s="40"/>
      <c r="DU1178" s="40"/>
      <c r="DV1178" s="40"/>
      <c r="DW1178" s="40"/>
      <c r="DX1178" s="40"/>
      <c r="DY1178" s="40"/>
      <c r="DZ1178" s="40"/>
      <c r="EA1178" s="40"/>
      <c r="EB1178" s="40"/>
      <c r="EC1178" s="40"/>
      <c r="ED1178" s="40"/>
      <c r="EE1178" s="40"/>
      <c r="EF1178" s="40"/>
      <c r="EG1178" s="40"/>
      <c r="EH1178" s="40"/>
      <c r="EI1178" s="40"/>
      <c r="EJ1178" s="40"/>
      <c r="EK1178" s="40"/>
      <c r="EL1178" s="40"/>
      <c r="EM1178" s="40"/>
      <c r="EN1178" s="40"/>
      <c r="EO1178" s="40"/>
      <c r="EP1178" s="40"/>
      <c r="EQ1178" s="40"/>
      <c r="ER1178" s="40"/>
      <c r="ES1178" s="40"/>
      <c r="ET1178" s="40"/>
      <c r="EU1178" s="40"/>
      <c r="EV1178" s="40"/>
      <c r="EW1178" s="40"/>
      <c r="EX1178" s="40"/>
      <c r="EY1178" s="40"/>
      <c r="EZ1178" s="40"/>
      <c r="FA1178" s="40"/>
      <c r="FB1178" s="40"/>
      <c r="FC1178" s="40"/>
      <c r="FD1178" s="40"/>
      <c r="FE1178" s="40"/>
      <c r="FF1178" s="40"/>
      <c r="FG1178" s="40"/>
      <c r="FH1178" s="40"/>
      <c r="FI1178" s="40"/>
      <c r="FJ1178" s="40"/>
      <c r="FK1178" s="40"/>
      <c r="FL1178" s="40"/>
      <c r="FM1178" s="40"/>
      <c r="FN1178" s="40"/>
      <c r="FO1178" s="40"/>
      <c r="FP1178" s="40"/>
      <c r="FQ1178" s="40"/>
      <c r="FR1178" s="40"/>
      <c r="FS1178" s="40"/>
      <c r="FT1178" s="40"/>
      <c r="FU1178" s="40"/>
      <c r="FV1178" s="40"/>
      <c r="FW1178" s="40"/>
      <c r="FX1178" s="40"/>
      <c r="FY1178" s="40"/>
      <c r="FZ1178" s="40"/>
      <c r="GA1178" s="40"/>
      <c r="GB1178" s="40"/>
      <c r="GC1178" s="40"/>
      <c r="GD1178" s="40"/>
      <c r="GE1178" s="40"/>
      <c r="GF1178" s="40"/>
      <c r="GG1178" s="40"/>
      <c r="GH1178" s="40"/>
      <c r="GI1178" s="40"/>
      <c r="GJ1178" s="40"/>
      <c r="GK1178" s="40"/>
      <c r="GL1178" s="40"/>
      <c r="GM1178" s="40"/>
      <c r="GN1178" s="40"/>
      <c r="GO1178" s="40"/>
      <c r="GP1178" s="40"/>
      <c r="GQ1178" s="40"/>
      <c r="GR1178" s="40"/>
      <c r="GS1178" s="40"/>
    </row>
    <row r="1179" spans="1:201" x14ac:dyDescent="0.2">
      <c r="A1179" s="40"/>
      <c r="B1179" s="40"/>
      <c r="C1179" s="40"/>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c r="CV1179" s="40"/>
      <c r="CW1179" s="40"/>
      <c r="CX1179" s="40"/>
      <c r="CY1179" s="40"/>
      <c r="CZ1179" s="40"/>
      <c r="DA1179" s="40"/>
      <c r="DB1179" s="40"/>
      <c r="DC1179" s="40"/>
      <c r="DD1179" s="40"/>
      <c r="DE1179" s="40"/>
      <c r="DF1179" s="40"/>
      <c r="DG1179" s="40"/>
      <c r="DH1179" s="40"/>
      <c r="DI1179" s="40"/>
      <c r="DJ1179" s="40"/>
      <c r="DK1179" s="40"/>
      <c r="DL1179" s="40"/>
      <c r="DM1179" s="40"/>
      <c r="DN1179" s="40"/>
      <c r="DO1179" s="40"/>
      <c r="DP1179" s="40"/>
      <c r="DQ1179" s="40"/>
      <c r="DR1179" s="40"/>
      <c r="DS1179" s="40"/>
      <c r="DT1179" s="40"/>
      <c r="DU1179" s="40"/>
      <c r="DV1179" s="40"/>
      <c r="DW1179" s="40"/>
      <c r="DX1179" s="40"/>
      <c r="DY1179" s="40"/>
      <c r="DZ1179" s="40"/>
      <c r="EA1179" s="40"/>
      <c r="EB1179" s="40"/>
      <c r="EC1179" s="40"/>
      <c r="ED1179" s="40"/>
      <c r="EE1179" s="40"/>
      <c r="EF1179" s="40"/>
      <c r="EG1179" s="40"/>
      <c r="EH1179" s="40"/>
      <c r="EI1179" s="40"/>
      <c r="EJ1179" s="40"/>
      <c r="EK1179" s="40"/>
      <c r="EL1179" s="40"/>
      <c r="EM1179" s="40"/>
      <c r="EN1179" s="40"/>
      <c r="EO1179" s="40"/>
      <c r="EP1179" s="40"/>
      <c r="EQ1179" s="40"/>
      <c r="ER1179" s="40"/>
      <c r="ES1179" s="40"/>
      <c r="ET1179" s="40"/>
      <c r="EU1179" s="40"/>
      <c r="EV1179" s="40"/>
      <c r="EW1179" s="40"/>
      <c r="EX1179" s="40"/>
      <c r="EY1179" s="40"/>
      <c r="EZ1179" s="40"/>
      <c r="FA1179" s="40"/>
      <c r="FB1179" s="40"/>
      <c r="FC1179" s="40"/>
      <c r="FD1179" s="40"/>
      <c r="FE1179" s="40"/>
      <c r="FF1179" s="40"/>
      <c r="FG1179" s="40"/>
      <c r="FH1179" s="40"/>
      <c r="FI1179" s="40"/>
      <c r="FJ1179" s="40"/>
      <c r="FK1179" s="40"/>
      <c r="FL1179" s="40"/>
      <c r="FM1179" s="40"/>
      <c r="FN1179" s="40"/>
      <c r="FO1179" s="40"/>
      <c r="FP1179" s="40"/>
      <c r="FQ1179" s="40"/>
      <c r="FR1179" s="40"/>
      <c r="FS1179" s="40"/>
      <c r="FT1179" s="40"/>
      <c r="FU1179" s="40"/>
      <c r="FV1179" s="40"/>
      <c r="FW1179" s="40"/>
      <c r="FX1179" s="40"/>
      <c r="FY1179" s="40"/>
      <c r="FZ1179" s="40"/>
      <c r="GA1179" s="40"/>
      <c r="GB1179" s="40"/>
      <c r="GC1179" s="40"/>
      <c r="GD1179" s="40"/>
      <c r="GE1179" s="40"/>
      <c r="GF1179" s="40"/>
      <c r="GG1179" s="40"/>
      <c r="GH1179" s="40"/>
      <c r="GI1179" s="40"/>
      <c r="GJ1179" s="40"/>
      <c r="GK1179" s="40"/>
      <c r="GL1179" s="40"/>
      <c r="GM1179" s="40"/>
      <c r="GN1179" s="40"/>
      <c r="GO1179" s="40"/>
      <c r="GP1179" s="40"/>
      <c r="GQ1179" s="40"/>
      <c r="GR1179" s="40"/>
      <c r="GS1179" s="40"/>
    </row>
    <row r="1180" spans="1:201" x14ac:dyDescent="0.2">
      <c r="A1180" s="40"/>
      <c r="B1180" s="40"/>
      <c r="C1180" s="40"/>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c r="CV1180" s="40"/>
      <c r="CW1180" s="40"/>
      <c r="CX1180" s="40"/>
      <c r="CY1180" s="40"/>
      <c r="CZ1180" s="40"/>
      <c r="DA1180" s="40"/>
      <c r="DB1180" s="40"/>
      <c r="DC1180" s="40"/>
      <c r="DD1180" s="40"/>
      <c r="DE1180" s="40"/>
      <c r="DF1180" s="40"/>
      <c r="DG1180" s="40"/>
      <c r="DH1180" s="40"/>
      <c r="DI1180" s="40"/>
      <c r="DJ1180" s="40"/>
      <c r="DK1180" s="40"/>
      <c r="DL1180" s="40"/>
      <c r="DM1180" s="40"/>
      <c r="DN1180" s="40"/>
      <c r="DO1180" s="40"/>
      <c r="DP1180" s="40"/>
      <c r="DQ1180" s="40"/>
      <c r="DR1180" s="40"/>
      <c r="DS1180" s="40"/>
      <c r="DT1180" s="40"/>
      <c r="DU1180" s="40"/>
      <c r="DV1180" s="40"/>
      <c r="DW1180" s="40"/>
      <c r="DX1180" s="40"/>
      <c r="DY1180" s="40"/>
      <c r="DZ1180" s="40"/>
      <c r="EA1180" s="40"/>
      <c r="EB1180" s="40"/>
      <c r="EC1180" s="40"/>
      <c r="ED1180" s="40"/>
      <c r="EE1180" s="40"/>
      <c r="EF1180" s="40"/>
      <c r="EG1180" s="40"/>
      <c r="EH1180" s="40"/>
      <c r="EI1180" s="40"/>
      <c r="EJ1180" s="40"/>
      <c r="EK1180" s="40"/>
      <c r="EL1180" s="40"/>
      <c r="EM1180" s="40"/>
      <c r="EN1180" s="40"/>
      <c r="EO1180" s="40"/>
      <c r="EP1180" s="40"/>
      <c r="EQ1180" s="40"/>
      <c r="ER1180" s="40"/>
      <c r="ES1180" s="40"/>
      <c r="ET1180" s="40"/>
      <c r="EU1180" s="40"/>
      <c r="EV1180" s="40"/>
      <c r="EW1180" s="40"/>
      <c r="EX1180" s="40"/>
      <c r="EY1180" s="40"/>
      <c r="EZ1180" s="40"/>
      <c r="FA1180" s="40"/>
      <c r="FB1180" s="40"/>
      <c r="FC1180" s="40"/>
      <c r="FD1180" s="40"/>
      <c r="FE1180" s="40"/>
      <c r="FF1180" s="40"/>
      <c r="FG1180" s="40"/>
      <c r="FH1180" s="40"/>
      <c r="FI1180" s="40"/>
      <c r="FJ1180" s="40"/>
      <c r="FK1180" s="40"/>
      <c r="FL1180" s="40"/>
      <c r="FM1180" s="40"/>
      <c r="FN1180" s="40"/>
      <c r="FO1180" s="40"/>
      <c r="FP1180" s="40"/>
      <c r="FQ1180" s="40"/>
      <c r="FR1180" s="40"/>
      <c r="FS1180" s="40"/>
      <c r="FT1180" s="40"/>
      <c r="FU1180" s="40"/>
      <c r="FV1180" s="40"/>
      <c r="FW1180" s="40"/>
      <c r="FX1180" s="40"/>
      <c r="FY1180" s="40"/>
      <c r="FZ1180" s="40"/>
      <c r="GA1180" s="40"/>
      <c r="GB1180" s="40"/>
      <c r="GC1180" s="40"/>
      <c r="GD1180" s="40"/>
      <c r="GE1180" s="40"/>
      <c r="GF1180" s="40"/>
      <c r="GG1180" s="40"/>
      <c r="GH1180" s="40"/>
      <c r="GI1180" s="40"/>
      <c r="GJ1180" s="40"/>
      <c r="GK1180" s="40"/>
      <c r="GL1180" s="40"/>
      <c r="GM1180" s="40"/>
      <c r="GN1180" s="40"/>
      <c r="GO1180" s="40"/>
      <c r="GP1180" s="40"/>
      <c r="GQ1180" s="40"/>
      <c r="GR1180" s="40"/>
      <c r="GS1180" s="40"/>
    </row>
    <row r="1181" spans="1:201" x14ac:dyDescent="0.2">
      <c r="A1181" s="40"/>
      <c r="B1181" s="40"/>
      <c r="C1181" s="40"/>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c r="CV1181" s="40"/>
      <c r="CW1181" s="40"/>
      <c r="CX1181" s="40"/>
      <c r="CY1181" s="40"/>
      <c r="CZ1181" s="40"/>
      <c r="DA1181" s="40"/>
      <c r="DB1181" s="40"/>
      <c r="DC1181" s="40"/>
      <c r="DD1181" s="40"/>
      <c r="DE1181" s="40"/>
      <c r="DF1181" s="40"/>
      <c r="DG1181" s="40"/>
      <c r="DH1181" s="40"/>
      <c r="DI1181" s="40"/>
      <c r="DJ1181" s="40"/>
      <c r="DK1181" s="40"/>
      <c r="DL1181" s="40"/>
      <c r="DM1181" s="40"/>
      <c r="DN1181" s="40"/>
      <c r="DO1181" s="40"/>
      <c r="DP1181" s="40"/>
      <c r="DQ1181" s="40"/>
      <c r="DR1181" s="40"/>
      <c r="DS1181" s="40"/>
      <c r="DT1181" s="40"/>
      <c r="DU1181" s="40"/>
      <c r="DV1181" s="40"/>
      <c r="DW1181" s="40"/>
      <c r="DX1181" s="40"/>
      <c r="DY1181" s="40"/>
      <c r="DZ1181" s="40"/>
      <c r="EA1181" s="40"/>
      <c r="EB1181" s="40"/>
      <c r="EC1181" s="40"/>
      <c r="ED1181" s="40"/>
      <c r="EE1181" s="40"/>
      <c r="EF1181" s="40"/>
      <c r="EG1181" s="40"/>
      <c r="EH1181" s="40"/>
      <c r="EI1181" s="40"/>
      <c r="EJ1181" s="40"/>
      <c r="EK1181" s="40"/>
      <c r="EL1181" s="40"/>
      <c r="EM1181" s="40"/>
      <c r="EN1181" s="40"/>
      <c r="EO1181" s="40"/>
      <c r="EP1181" s="40"/>
      <c r="EQ1181" s="40"/>
      <c r="ER1181" s="40"/>
      <c r="ES1181" s="40"/>
      <c r="ET1181" s="40"/>
      <c r="EU1181" s="40"/>
      <c r="EV1181" s="40"/>
      <c r="EW1181" s="40"/>
      <c r="EX1181" s="40"/>
      <c r="EY1181" s="40"/>
      <c r="EZ1181" s="40"/>
      <c r="FA1181" s="40"/>
      <c r="FB1181" s="40"/>
      <c r="FC1181" s="40"/>
      <c r="FD1181" s="40"/>
      <c r="FE1181" s="40"/>
      <c r="FF1181" s="40"/>
      <c r="FG1181" s="40"/>
      <c r="FH1181" s="40"/>
      <c r="FI1181" s="40"/>
      <c r="FJ1181" s="40"/>
      <c r="FK1181" s="40"/>
      <c r="FL1181" s="40"/>
      <c r="FM1181" s="40"/>
      <c r="FN1181" s="40"/>
      <c r="FO1181" s="40"/>
      <c r="FP1181" s="40"/>
      <c r="FQ1181" s="40"/>
      <c r="FR1181" s="40"/>
      <c r="FS1181" s="40"/>
      <c r="FT1181" s="40"/>
      <c r="FU1181" s="40"/>
      <c r="FV1181" s="40"/>
      <c r="FW1181" s="40"/>
      <c r="FX1181" s="40"/>
      <c r="FY1181" s="40"/>
      <c r="FZ1181" s="40"/>
      <c r="GA1181" s="40"/>
      <c r="GB1181" s="40"/>
      <c r="GC1181" s="40"/>
      <c r="GD1181" s="40"/>
      <c r="GE1181" s="40"/>
      <c r="GF1181" s="40"/>
      <c r="GG1181" s="40"/>
      <c r="GH1181" s="40"/>
      <c r="GI1181" s="40"/>
      <c r="GJ1181" s="40"/>
      <c r="GK1181" s="40"/>
      <c r="GL1181" s="40"/>
      <c r="GM1181" s="40"/>
      <c r="GN1181" s="40"/>
      <c r="GO1181" s="40"/>
      <c r="GP1181" s="40"/>
      <c r="GQ1181" s="40"/>
      <c r="GR1181" s="40"/>
      <c r="GS1181" s="40"/>
    </row>
    <row r="1182" spans="1:201" x14ac:dyDescent="0.2">
      <c r="A1182" s="40"/>
      <c r="B1182" s="40"/>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c r="CV1182" s="40"/>
      <c r="CW1182" s="40"/>
      <c r="CX1182" s="40"/>
      <c r="CY1182" s="40"/>
      <c r="CZ1182" s="40"/>
      <c r="DA1182" s="40"/>
      <c r="DB1182" s="40"/>
      <c r="DC1182" s="40"/>
      <c r="DD1182" s="40"/>
      <c r="DE1182" s="40"/>
      <c r="DF1182" s="40"/>
      <c r="DG1182" s="40"/>
      <c r="DH1182" s="40"/>
      <c r="DI1182" s="40"/>
      <c r="DJ1182" s="40"/>
      <c r="DK1182" s="40"/>
      <c r="DL1182" s="40"/>
      <c r="DM1182" s="40"/>
      <c r="DN1182" s="40"/>
      <c r="DO1182" s="40"/>
      <c r="DP1182" s="40"/>
      <c r="DQ1182" s="40"/>
      <c r="DR1182" s="40"/>
      <c r="DS1182" s="40"/>
      <c r="DT1182" s="40"/>
      <c r="DU1182" s="40"/>
      <c r="DV1182" s="40"/>
      <c r="DW1182" s="40"/>
      <c r="DX1182" s="40"/>
      <c r="DY1182" s="40"/>
      <c r="DZ1182" s="40"/>
      <c r="EA1182" s="40"/>
      <c r="EB1182" s="40"/>
      <c r="EC1182" s="40"/>
      <c r="ED1182" s="40"/>
      <c r="EE1182" s="40"/>
      <c r="EF1182" s="40"/>
      <c r="EG1182" s="40"/>
      <c r="EH1182" s="40"/>
      <c r="EI1182" s="40"/>
      <c r="EJ1182" s="40"/>
      <c r="EK1182" s="40"/>
      <c r="EL1182" s="40"/>
      <c r="EM1182" s="40"/>
      <c r="EN1182" s="40"/>
      <c r="EO1182" s="40"/>
      <c r="EP1182" s="40"/>
      <c r="EQ1182" s="40"/>
      <c r="ER1182" s="40"/>
      <c r="ES1182" s="40"/>
      <c r="ET1182" s="40"/>
      <c r="EU1182" s="40"/>
      <c r="EV1182" s="40"/>
      <c r="EW1182" s="40"/>
      <c r="EX1182" s="40"/>
      <c r="EY1182" s="40"/>
      <c r="EZ1182" s="40"/>
      <c r="FA1182" s="40"/>
      <c r="FB1182" s="40"/>
      <c r="FC1182" s="40"/>
      <c r="FD1182" s="40"/>
      <c r="FE1182" s="40"/>
      <c r="FF1182" s="40"/>
      <c r="FG1182" s="40"/>
      <c r="FH1182" s="40"/>
      <c r="FI1182" s="40"/>
      <c r="FJ1182" s="40"/>
      <c r="FK1182" s="40"/>
      <c r="FL1182" s="40"/>
      <c r="FM1182" s="40"/>
      <c r="FN1182" s="40"/>
      <c r="FO1182" s="40"/>
      <c r="FP1182" s="40"/>
      <c r="FQ1182" s="40"/>
      <c r="FR1182" s="40"/>
      <c r="FS1182" s="40"/>
      <c r="FT1182" s="40"/>
      <c r="FU1182" s="40"/>
      <c r="FV1182" s="40"/>
      <c r="FW1182" s="40"/>
      <c r="FX1182" s="40"/>
      <c r="FY1182" s="40"/>
      <c r="FZ1182" s="40"/>
      <c r="GA1182" s="40"/>
      <c r="GB1182" s="40"/>
      <c r="GC1182" s="40"/>
      <c r="GD1182" s="40"/>
      <c r="GE1182" s="40"/>
      <c r="GF1182" s="40"/>
      <c r="GG1182" s="40"/>
      <c r="GH1182" s="40"/>
      <c r="GI1182" s="40"/>
      <c r="GJ1182" s="40"/>
      <c r="GK1182" s="40"/>
      <c r="GL1182" s="40"/>
      <c r="GM1182" s="40"/>
      <c r="GN1182" s="40"/>
      <c r="GO1182" s="40"/>
      <c r="GP1182" s="40"/>
      <c r="GQ1182" s="40"/>
      <c r="GR1182" s="40"/>
      <c r="GS1182" s="40"/>
    </row>
    <row r="1183" spans="1:201" x14ac:dyDescent="0.2">
      <c r="A1183" s="40"/>
      <c r="B1183" s="40"/>
      <c r="C1183" s="40"/>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c r="CV1183" s="40"/>
      <c r="CW1183" s="40"/>
      <c r="CX1183" s="40"/>
      <c r="CY1183" s="40"/>
      <c r="CZ1183" s="40"/>
      <c r="DA1183" s="40"/>
      <c r="DB1183" s="40"/>
      <c r="DC1183" s="40"/>
      <c r="DD1183" s="40"/>
      <c r="DE1183" s="40"/>
      <c r="DF1183" s="40"/>
      <c r="DG1183" s="40"/>
      <c r="DH1183" s="40"/>
      <c r="DI1183" s="40"/>
      <c r="DJ1183" s="40"/>
      <c r="DK1183" s="40"/>
      <c r="DL1183" s="40"/>
      <c r="DM1183" s="40"/>
      <c r="DN1183" s="40"/>
      <c r="DO1183" s="40"/>
      <c r="DP1183" s="40"/>
      <c r="DQ1183" s="40"/>
      <c r="DR1183" s="40"/>
      <c r="DS1183" s="40"/>
      <c r="DT1183" s="40"/>
      <c r="DU1183" s="40"/>
      <c r="DV1183" s="40"/>
      <c r="DW1183" s="40"/>
      <c r="DX1183" s="40"/>
      <c r="DY1183" s="40"/>
      <c r="DZ1183" s="40"/>
      <c r="EA1183" s="40"/>
      <c r="EB1183" s="40"/>
      <c r="EC1183" s="40"/>
      <c r="ED1183" s="40"/>
      <c r="EE1183" s="40"/>
      <c r="EF1183" s="40"/>
      <c r="EG1183" s="40"/>
      <c r="EH1183" s="40"/>
      <c r="EI1183" s="40"/>
      <c r="EJ1183" s="40"/>
      <c r="EK1183" s="40"/>
      <c r="EL1183" s="40"/>
      <c r="EM1183" s="40"/>
      <c r="EN1183" s="40"/>
      <c r="EO1183" s="40"/>
      <c r="EP1183" s="40"/>
      <c r="EQ1183" s="40"/>
      <c r="ER1183" s="40"/>
      <c r="ES1183" s="40"/>
      <c r="ET1183" s="40"/>
      <c r="EU1183" s="40"/>
      <c r="EV1183" s="40"/>
      <c r="EW1183" s="40"/>
      <c r="EX1183" s="40"/>
      <c r="EY1183" s="40"/>
      <c r="EZ1183" s="40"/>
      <c r="FA1183" s="40"/>
      <c r="FB1183" s="40"/>
      <c r="FC1183" s="40"/>
      <c r="FD1183" s="40"/>
      <c r="FE1183" s="40"/>
      <c r="FF1183" s="40"/>
      <c r="FG1183" s="40"/>
      <c r="FH1183" s="40"/>
      <c r="FI1183" s="40"/>
      <c r="FJ1183" s="40"/>
      <c r="FK1183" s="40"/>
      <c r="FL1183" s="40"/>
      <c r="FM1183" s="40"/>
      <c r="FN1183" s="40"/>
      <c r="FO1183" s="40"/>
      <c r="FP1183" s="40"/>
      <c r="FQ1183" s="40"/>
      <c r="FR1183" s="40"/>
      <c r="FS1183" s="40"/>
      <c r="FT1183" s="40"/>
      <c r="FU1183" s="40"/>
      <c r="FV1183" s="40"/>
      <c r="FW1183" s="40"/>
      <c r="FX1183" s="40"/>
      <c r="FY1183" s="40"/>
      <c r="FZ1183" s="40"/>
      <c r="GA1183" s="40"/>
      <c r="GB1183" s="40"/>
      <c r="GC1183" s="40"/>
      <c r="GD1183" s="40"/>
      <c r="GE1183" s="40"/>
      <c r="GF1183" s="40"/>
      <c r="GG1183" s="40"/>
      <c r="GH1183" s="40"/>
      <c r="GI1183" s="40"/>
      <c r="GJ1183" s="40"/>
      <c r="GK1183" s="40"/>
      <c r="GL1183" s="40"/>
      <c r="GM1183" s="40"/>
      <c r="GN1183" s="40"/>
      <c r="GO1183" s="40"/>
      <c r="GP1183" s="40"/>
      <c r="GQ1183" s="40"/>
      <c r="GR1183" s="40"/>
      <c r="GS1183" s="40"/>
    </row>
    <row r="1184" spans="1:201" x14ac:dyDescent="0.2">
      <c r="A1184" s="40"/>
      <c r="B1184" s="40"/>
      <c r="C1184" s="40"/>
      <c r="D1184" s="40"/>
      <c r="E1184" s="40"/>
      <c r="F1184" s="40"/>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c r="CV1184" s="40"/>
      <c r="CW1184" s="40"/>
      <c r="CX1184" s="40"/>
      <c r="CY1184" s="40"/>
      <c r="CZ1184" s="40"/>
      <c r="DA1184" s="40"/>
      <c r="DB1184" s="40"/>
      <c r="DC1184" s="40"/>
      <c r="DD1184" s="40"/>
      <c r="DE1184" s="40"/>
      <c r="DF1184" s="40"/>
      <c r="DG1184" s="40"/>
      <c r="DH1184" s="40"/>
      <c r="DI1184" s="40"/>
      <c r="DJ1184" s="40"/>
      <c r="DK1184" s="40"/>
      <c r="DL1184" s="40"/>
      <c r="DM1184" s="40"/>
      <c r="DN1184" s="40"/>
      <c r="DO1184" s="40"/>
      <c r="DP1184" s="40"/>
      <c r="DQ1184" s="40"/>
      <c r="DR1184" s="40"/>
      <c r="DS1184" s="40"/>
      <c r="DT1184" s="40"/>
      <c r="DU1184" s="40"/>
      <c r="DV1184" s="40"/>
      <c r="DW1184" s="40"/>
      <c r="DX1184" s="40"/>
      <c r="DY1184" s="40"/>
      <c r="DZ1184" s="40"/>
      <c r="EA1184" s="40"/>
      <c r="EB1184" s="40"/>
      <c r="EC1184" s="40"/>
      <c r="ED1184" s="40"/>
      <c r="EE1184" s="40"/>
      <c r="EF1184" s="40"/>
      <c r="EG1184" s="40"/>
      <c r="EH1184" s="40"/>
      <c r="EI1184" s="40"/>
      <c r="EJ1184" s="40"/>
      <c r="EK1184" s="40"/>
      <c r="EL1184" s="40"/>
      <c r="EM1184" s="40"/>
      <c r="EN1184" s="40"/>
      <c r="EO1184" s="40"/>
      <c r="EP1184" s="40"/>
      <c r="EQ1184" s="40"/>
      <c r="ER1184" s="40"/>
      <c r="ES1184" s="40"/>
      <c r="ET1184" s="40"/>
      <c r="EU1184" s="40"/>
      <c r="EV1184" s="40"/>
      <c r="EW1184" s="40"/>
      <c r="EX1184" s="40"/>
      <c r="EY1184" s="40"/>
      <c r="EZ1184" s="40"/>
      <c r="FA1184" s="40"/>
      <c r="FB1184" s="40"/>
      <c r="FC1184" s="40"/>
      <c r="FD1184" s="40"/>
      <c r="FE1184" s="40"/>
      <c r="FF1184" s="40"/>
      <c r="FG1184" s="40"/>
      <c r="FH1184" s="40"/>
      <c r="FI1184" s="40"/>
      <c r="FJ1184" s="40"/>
      <c r="FK1184" s="40"/>
      <c r="FL1184" s="40"/>
      <c r="FM1184" s="40"/>
      <c r="FN1184" s="40"/>
      <c r="FO1184" s="40"/>
      <c r="FP1184" s="40"/>
      <c r="FQ1184" s="40"/>
      <c r="FR1184" s="40"/>
      <c r="FS1184" s="40"/>
      <c r="FT1184" s="40"/>
      <c r="FU1184" s="40"/>
      <c r="FV1184" s="40"/>
      <c r="FW1184" s="40"/>
      <c r="FX1184" s="40"/>
      <c r="FY1184" s="40"/>
      <c r="FZ1184" s="40"/>
      <c r="GA1184" s="40"/>
      <c r="GB1184" s="40"/>
      <c r="GC1184" s="40"/>
      <c r="GD1184" s="40"/>
      <c r="GE1184" s="40"/>
      <c r="GF1184" s="40"/>
      <c r="GG1184" s="40"/>
      <c r="GH1184" s="40"/>
      <c r="GI1184" s="40"/>
      <c r="GJ1184" s="40"/>
      <c r="GK1184" s="40"/>
      <c r="GL1184" s="40"/>
      <c r="GM1184" s="40"/>
      <c r="GN1184" s="40"/>
      <c r="GO1184" s="40"/>
      <c r="GP1184" s="40"/>
      <c r="GQ1184" s="40"/>
      <c r="GR1184" s="40"/>
      <c r="GS1184" s="40"/>
    </row>
    <row r="1185" spans="1:201" x14ac:dyDescent="0.2">
      <c r="A1185" s="40"/>
      <c r="B1185" s="40"/>
      <c r="C1185" s="40"/>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c r="FM1185" s="40"/>
      <c r="FN1185" s="40"/>
      <c r="FO1185" s="40"/>
      <c r="FP1185" s="40"/>
      <c r="FQ1185" s="40"/>
      <c r="FR1185" s="40"/>
      <c r="FS1185" s="40"/>
      <c r="FT1185" s="40"/>
      <c r="FU1185" s="40"/>
      <c r="FV1185" s="40"/>
      <c r="FW1185" s="40"/>
      <c r="FX1185" s="40"/>
      <c r="FY1185" s="40"/>
      <c r="FZ1185" s="40"/>
      <c r="GA1185" s="40"/>
      <c r="GB1185" s="40"/>
      <c r="GC1185" s="40"/>
      <c r="GD1185" s="40"/>
      <c r="GE1185" s="40"/>
      <c r="GF1185" s="40"/>
      <c r="GG1185" s="40"/>
      <c r="GH1185" s="40"/>
      <c r="GI1185" s="40"/>
      <c r="GJ1185" s="40"/>
      <c r="GK1185" s="40"/>
      <c r="GL1185" s="40"/>
      <c r="GM1185" s="40"/>
      <c r="GN1185" s="40"/>
      <c r="GO1185" s="40"/>
      <c r="GP1185" s="40"/>
      <c r="GQ1185" s="40"/>
      <c r="GR1185" s="40"/>
      <c r="GS1185" s="40"/>
    </row>
    <row r="1186" spans="1:201" x14ac:dyDescent="0.2">
      <c r="A1186" s="40"/>
      <c r="B1186" s="40"/>
      <c r="C1186" s="40"/>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c r="FM1186" s="40"/>
      <c r="FN1186" s="40"/>
      <c r="FO1186" s="40"/>
      <c r="FP1186" s="40"/>
      <c r="FQ1186" s="40"/>
      <c r="FR1186" s="40"/>
      <c r="FS1186" s="40"/>
      <c r="FT1186" s="40"/>
      <c r="FU1186" s="40"/>
      <c r="FV1186" s="40"/>
      <c r="FW1186" s="40"/>
      <c r="FX1186" s="40"/>
      <c r="FY1186" s="40"/>
      <c r="FZ1186" s="40"/>
      <c r="GA1186" s="40"/>
      <c r="GB1186" s="40"/>
      <c r="GC1186" s="40"/>
      <c r="GD1186" s="40"/>
      <c r="GE1186" s="40"/>
      <c r="GF1186" s="40"/>
      <c r="GG1186" s="40"/>
      <c r="GH1186" s="40"/>
      <c r="GI1186" s="40"/>
      <c r="GJ1186" s="40"/>
      <c r="GK1186" s="40"/>
      <c r="GL1186" s="40"/>
      <c r="GM1186" s="40"/>
      <c r="GN1186" s="40"/>
      <c r="GO1186" s="40"/>
      <c r="GP1186" s="40"/>
      <c r="GQ1186" s="40"/>
      <c r="GR1186" s="40"/>
      <c r="GS1186" s="40"/>
    </row>
    <row r="1187" spans="1:201" x14ac:dyDescent="0.2">
      <c r="A1187" s="40"/>
      <c r="B1187" s="40"/>
      <c r="C1187" s="40"/>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c r="CV1187" s="40"/>
      <c r="CW1187" s="40"/>
      <c r="CX1187" s="40"/>
      <c r="CY1187" s="40"/>
      <c r="CZ1187" s="40"/>
      <c r="DA1187" s="40"/>
      <c r="DB1187" s="40"/>
      <c r="DC1187" s="40"/>
      <c r="DD1187" s="40"/>
      <c r="DE1187" s="40"/>
      <c r="DF1187" s="40"/>
      <c r="DG1187" s="40"/>
      <c r="DH1187" s="40"/>
      <c r="DI1187" s="40"/>
      <c r="DJ1187" s="40"/>
      <c r="DK1187" s="40"/>
      <c r="DL1187" s="40"/>
      <c r="DM1187" s="40"/>
      <c r="DN1187" s="40"/>
      <c r="DO1187" s="40"/>
      <c r="DP1187" s="40"/>
      <c r="DQ1187" s="40"/>
      <c r="DR1187" s="40"/>
      <c r="DS1187" s="40"/>
      <c r="DT1187" s="40"/>
      <c r="DU1187" s="40"/>
      <c r="DV1187" s="40"/>
      <c r="DW1187" s="40"/>
      <c r="DX1187" s="40"/>
      <c r="DY1187" s="40"/>
      <c r="DZ1187" s="40"/>
      <c r="EA1187" s="40"/>
      <c r="EB1187" s="40"/>
      <c r="EC1187" s="40"/>
      <c r="ED1187" s="40"/>
      <c r="EE1187" s="40"/>
      <c r="EF1187" s="40"/>
      <c r="EG1187" s="40"/>
      <c r="EH1187" s="40"/>
      <c r="EI1187" s="40"/>
      <c r="EJ1187" s="40"/>
      <c r="EK1187" s="40"/>
      <c r="EL1187" s="40"/>
      <c r="EM1187" s="40"/>
      <c r="EN1187" s="40"/>
      <c r="EO1187" s="40"/>
      <c r="EP1187" s="40"/>
      <c r="EQ1187" s="40"/>
      <c r="ER1187" s="40"/>
      <c r="ES1187" s="40"/>
      <c r="ET1187" s="40"/>
      <c r="EU1187" s="40"/>
      <c r="EV1187" s="40"/>
      <c r="EW1187" s="40"/>
      <c r="EX1187" s="40"/>
      <c r="EY1187" s="40"/>
      <c r="EZ1187" s="40"/>
      <c r="FA1187" s="40"/>
      <c r="FB1187" s="40"/>
      <c r="FC1187" s="40"/>
      <c r="FD1187" s="40"/>
      <c r="FE1187" s="40"/>
      <c r="FF1187" s="40"/>
      <c r="FG1187" s="40"/>
      <c r="FH1187" s="40"/>
      <c r="FI1187" s="40"/>
      <c r="FJ1187" s="40"/>
      <c r="FK1187" s="40"/>
      <c r="FL1187" s="40"/>
      <c r="FM1187" s="40"/>
      <c r="FN1187" s="40"/>
      <c r="FO1187" s="40"/>
      <c r="FP1187" s="40"/>
      <c r="FQ1187" s="40"/>
      <c r="FR1187" s="40"/>
      <c r="FS1187" s="40"/>
      <c r="FT1187" s="40"/>
      <c r="FU1187" s="40"/>
      <c r="FV1187" s="40"/>
      <c r="FW1187" s="40"/>
      <c r="FX1187" s="40"/>
      <c r="FY1187" s="40"/>
      <c r="FZ1187" s="40"/>
      <c r="GA1187" s="40"/>
      <c r="GB1187" s="40"/>
      <c r="GC1187" s="40"/>
      <c r="GD1187" s="40"/>
      <c r="GE1187" s="40"/>
      <c r="GF1187" s="40"/>
      <c r="GG1187" s="40"/>
      <c r="GH1187" s="40"/>
      <c r="GI1187" s="40"/>
      <c r="GJ1187" s="40"/>
      <c r="GK1187" s="40"/>
      <c r="GL1187" s="40"/>
      <c r="GM1187" s="40"/>
      <c r="GN1187" s="40"/>
      <c r="GO1187" s="40"/>
      <c r="GP1187" s="40"/>
      <c r="GQ1187" s="40"/>
      <c r="GR1187" s="40"/>
      <c r="GS1187" s="40"/>
    </row>
    <row r="1188" spans="1:201" x14ac:dyDescent="0.2">
      <c r="A1188" s="40"/>
      <c r="B1188" s="40"/>
      <c r="C1188" s="40"/>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c r="CV1188" s="40"/>
      <c r="CW1188" s="40"/>
      <c r="CX1188" s="40"/>
      <c r="CY1188" s="40"/>
      <c r="CZ1188" s="40"/>
      <c r="DA1188" s="40"/>
      <c r="DB1188" s="40"/>
      <c r="DC1188" s="40"/>
      <c r="DD1188" s="40"/>
      <c r="DE1188" s="40"/>
      <c r="DF1188" s="40"/>
      <c r="DG1188" s="40"/>
      <c r="DH1188" s="40"/>
      <c r="DI1188" s="40"/>
      <c r="DJ1188" s="40"/>
      <c r="DK1188" s="40"/>
      <c r="DL1188" s="40"/>
      <c r="DM1188" s="40"/>
      <c r="DN1188" s="40"/>
      <c r="DO1188" s="40"/>
      <c r="DP1188" s="40"/>
      <c r="DQ1188" s="40"/>
      <c r="DR1188" s="40"/>
      <c r="DS1188" s="40"/>
      <c r="DT1188" s="40"/>
      <c r="DU1188" s="40"/>
      <c r="DV1188" s="40"/>
      <c r="DW1188" s="40"/>
      <c r="DX1188" s="40"/>
      <c r="DY1188" s="40"/>
      <c r="DZ1188" s="40"/>
      <c r="EA1188" s="40"/>
      <c r="EB1188" s="40"/>
      <c r="EC1188" s="40"/>
      <c r="ED1188" s="40"/>
      <c r="EE1188" s="40"/>
      <c r="EF1188" s="40"/>
      <c r="EG1188" s="40"/>
      <c r="EH1188" s="40"/>
      <c r="EI1188" s="40"/>
      <c r="EJ1188" s="40"/>
      <c r="EK1188" s="40"/>
      <c r="EL1188" s="40"/>
      <c r="EM1188" s="40"/>
      <c r="EN1188" s="40"/>
      <c r="EO1188" s="40"/>
      <c r="EP1188" s="40"/>
      <c r="EQ1188" s="40"/>
      <c r="ER1188" s="40"/>
      <c r="ES1188" s="40"/>
      <c r="ET1188" s="40"/>
      <c r="EU1188" s="40"/>
      <c r="EV1188" s="40"/>
      <c r="EW1188" s="40"/>
      <c r="EX1188" s="40"/>
      <c r="EY1188" s="40"/>
      <c r="EZ1188" s="40"/>
      <c r="FA1188" s="40"/>
      <c r="FB1188" s="40"/>
      <c r="FC1188" s="40"/>
      <c r="FD1188" s="40"/>
      <c r="FE1188" s="40"/>
      <c r="FF1188" s="40"/>
      <c r="FG1188" s="40"/>
      <c r="FH1188" s="40"/>
      <c r="FI1188" s="40"/>
      <c r="FJ1188" s="40"/>
      <c r="FK1188" s="40"/>
      <c r="FL1188" s="40"/>
      <c r="FM1188" s="40"/>
      <c r="FN1188" s="40"/>
      <c r="FO1188" s="40"/>
      <c r="FP1188" s="40"/>
      <c r="FQ1188" s="40"/>
      <c r="FR1188" s="40"/>
      <c r="FS1188" s="40"/>
      <c r="FT1188" s="40"/>
      <c r="FU1188" s="40"/>
      <c r="FV1188" s="40"/>
      <c r="FW1188" s="40"/>
      <c r="FX1188" s="40"/>
      <c r="FY1188" s="40"/>
      <c r="FZ1188" s="40"/>
      <c r="GA1188" s="40"/>
      <c r="GB1188" s="40"/>
      <c r="GC1188" s="40"/>
      <c r="GD1188" s="40"/>
      <c r="GE1188" s="40"/>
      <c r="GF1188" s="40"/>
      <c r="GG1188" s="40"/>
      <c r="GH1188" s="40"/>
      <c r="GI1188" s="40"/>
      <c r="GJ1188" s="40"/>
      <c r="GK1188" s="40"/>
      <c r="GL1188" s="40"/>
      <c r="GM1188" s="40"/>
      <c r="GN1188" s="40"/>
      <c r="GO1188" s="40"/>
      <c r="GP1188" s="40"/>
      <c r="GQ1188" s="40"/>
      <c r="GR1188" s="40"/>
      <c r="GS1188" s="40"/>
    </row>
    <row r="1189" spans="1:201" x14ac:dyDescent="0.2">
      <c r="A1189" s="40"/>
      <c r="B1189" s="40"/>
      <c r="C1189" s="40"/>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c r="CV1189" s="40"/>
      <c r="CW1189" s="40"/>
      <c r="CX1189" s="40"/>
      <c r="CY1189" s="40"/>
      <c r="CZ1189" s="40"/>
      <c r="DA1189" s="40"/>
      <c r="DB1189" s="40"/>
      <c r="DC1189" s="40"/>
      <c r="DD1189" s="40"/>
      <c r="DE1189" s="40"/>
      <c r="DF1189" s="40"/>
      <c r="DG1189" s="40"/>
      <c r="DH1189" s="40"/>
      <c r="DI1189" s="40"/>
      <c r="DJ1189" s="40"/>
      <c r="DK1189" s="40"/>
      <c r="DL1189" s="40"/>
      <c r="DM1189" s="40"/>
      <c r="DN1189" s="40"/>
      <c r="DO1189" s="40"/>
      <c r="DP1189" s="40"/>
      <c r="DQ1189" s="40"/>
      <c r="DR1189" s="40"/>
      <c r="DS1189" s="40"/>
      <c r="DT1189" s="40"/>
      <c r="DU1189" s="40"/>
      <c r="DV1189" s="40"/>
      <c r="DW1189" s="40"/>
      <c r="DX1189" s="40"/>
      <c r="DY1189" s="40"/>
      <c r="DZ1189" s="40"/>
      <c r="EA1189" s="40"/>
      <c r="EB1189" s="40"/>
      <c r="EC1189" s="40"/>
      <c r="ED1189" s="40"/>
      <c r="EE1189" s="40"/>
      <c r="EF1189" s="40"/>
      <c r="EG1189" s="40"/>
      <c r="EH1189" s="40"/>
      <c r="EI1189" s="40"/>
      <c r="EJ1189" s="40"/>
      <c r="EK1189" s="40"/>
      <c r="EL1189" s="40"/>
      <c r="EM1189" s="40"/>
      <c r="EN1189" s="40"/>
      <c r="EO1189" s="40"/>
      <c r="EP1189" s="40"/>
      <c r="EQ1189" s="40"/>
      <c r="ER1189" s="40"/>
      <c r="ES1189" s="40"/>
      <c r="ET1189" s="40"/>
      <c r="EU1189" s="40"/>
      <c r="EV1189" s="40"/>
      <c r="EW1189" s="40"/>
      <c r="EX1189" s="40"/>
      <c r="EY1189" s="40"/>
      <c r="EZ1189" s="40"/>
      <c r="FA1189" s="40"/>
      <c r="FB1189" s="40"/>
      <c r="FC1189" s="40"/>
      <c r="FD1189" s="40"/>
      <c r="FE1189" s="40"/>
      <c r="FF1189" s="40"/>
      <c r="FG1189" s="40"/>
      <c r="FH1189" s="40"/>
      <c r="FI1189" s="40"/>
      <c r="FJ1189" s="40"/>
      <c r="FK1189" s="40"/>
      <c r="FL1189" s="40"/>
      <c r="FM1189" s="40"/>
      <c r="FN1189" s="40"/>
      <c r="FO1189" s="40"/>
      <c r="FP1189" s="40"/>
      <c r="FQ1189" s="40"/>
      <c r="FR1189" s="40"/>
      <c r="FS1189" s="40"/>
      <c r="FT1189" s="40"/>
      <c r="FU1189" s="40"/>
      <c r="FV1189" s="40"/>
      <c r="FW1189" s="40"/>
      <c r="FX1189" s="40"/>
      <c r="FY1189" s="40"/>
      <c r="FZ1189" s="40"/>
      <c r="GA1189" s="40"/>
      <c r="GB1189" s="40"/>
      <c r="GC1189" s="40"/>
      <c r="GD1189" s="40"/>
      <c r="GE1189" s="40"/>
      <c r="GF1189" s="40"/>
      <c r="GG1189" s="40"/>
      <c r="GH1189" s="40"/>
      <c r="GI1189" s="40"/>
      <c r="GJ1189" s="40"/>
      <c r="GK1189" s="40"/>
      <c r="GL1189" s="40"/>
      <c r="GM1189" s="40"/>
      <c r="GN1189" s="40"/>
      <c r="GO1189" s="40"/>
      <c r="GP1189" s="40"/>
      <c r="GQ1189" s="40"/>
      <c r="GR1189" s="40"/>
      <c r="GS1189" s="40"/>
    </row>
    <row r="1190" spans="1:201" x14ac:dyDescent="0.2">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c r="FM1190" s="40"/>
      <c r="FN1190" s="40"/>
      <c r="FO1190" s="40"/>
      <c r="FP1190" s="40"/>
      <c r="FQ1190" s="40"/>
      <c r="FR1190" s="40"/>
      <c r="FS1190" s="40"/>
      <c r="FT1190" s="40"/>
      <c r="FU1190" s="40"/>
      <c r="FV1190" s="40"/>
      <c r="FW1190" s="40"/>
      <c r="FX1190" s="40"/>
      <c r="FY1190" s="40"/>
      <c r="FZ1190" s="40"/>
      <c r="GA1190" s="40"/>
      <c r="GB1190" s="40"/>
      <c r="GC1190" s="40"/>
      <c r="GD1190" s="40"/>
      <c r="GE1190" s="40"/>
      <c r="GF1190" s="40"/>
      <c r="GG1190" s="40"/>
      <c r="GH1190" s="40"/>
      <c r="GI1190" s="40"/>
      <c r="GJ1190" s="40"/>
      <c r="GK1190" s="40"/>
      <c r="GL1190" s="40"/>
      <c r="GM1190" s="40"/>
      <c r="GN1190" s="40"/>
      <c r="GO1190" s="40"/>
      <c r="GP1190" s="40"/>
      <c r="GQ1190" s="40"/>
      <c r="GR1190" s="40"/>
      <c r="GS1190" s="40"/>
    </row>
    <row r="1191" spans="1:201" x14ac:dyDescent="0.2">
      <c r="A1191" s="40"/>
      <c r="B1191" s="40"/>
      <c r="C1191" s="40"/>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c r="FM1191" s="40"/>
      <c r="FN1191" s="40"/>
      <c r="FO1191" s="40"/>
      <c r="FP1191" s="40"/>
      <c r="FQ1191" s="40"/>
      <c r="FR1191" s="40"/>
      <c r="FS1191" s="40"/>
      <c r="FT1191" s="40"/>
      <c r="FU1191" s="40"/>
      <c r="FV1191" s="40"/>
      <c r="FW1191" s="40"/>
      <c r="FX1191" s="40"/>
      <c r="FY1191" s="40"/>
      <c r="FZ1191" s="40"/>
      <c r="GA1191" s="40"/>
      <c r="GB1191" s="40"/>
      <c r="GC1191" s="40"/>
      <c r="GD1191" s="40"/>
      <c r="GE1191" s="40"/>
      <c r="GF1191" s="40"/>
      <c r="GG1191" s="40"/>
      <c r="GH1191" s="40"/>
      <c r="GI1191" s="40"/>
      <c r="GJ1191" s="40"/>
      <c r="GK1191" s="40"/>
      <c r="GL1191" s="40"/>
      <c r="GM1191" s="40"/>
      <c r="GN1191" s="40"/>
      <c r="GO1191" s="40"/>
      <c r="GP1191" s="40"/>
      <c r="GQ1191" s="40"/>
      <c r="GR1191" s="40"/>
      <c r="GS1191" s="40"/>
    </row>
    <row r="1192" spans="1:201" x14ac:dyDescent="0.2">
      <c r="A1192" s="40"/>
      <c r="B1192" s="40"/>
      <c r="C1192" s="40"/>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c r="FM1192" s="40"/>
      <c r="FN1192" s="40"/>
      <c r="FO1192" s="40"/>
      <c r="FP1192" s="40"/>
      <c r="FQ1192" s="40"/>
      <c r="FR1192" s="40"/>
      <c r="FS1192" s="40"/>
      <c r="FT1192" s="40"/>
      <c r="FU1192" s="40"/>
      <c r="FV1192" s="40"/>
      <c r="FW1192" s="40"/>
      <c r="FX1192" s="40"/>
      <c r="FY1192" s="40"/>
      <c r="FZ1192" s="40"/>
      <c r="GA1192" s="40"/>
      <c r="GB1192" s="40"/>
      <c r="GC1192" s="40"/>
      <c r="GD1192" s="40"/>
      <c r="GE1192" s="40"/>
      <c r="GF1192" s="40"/>
      <c r="GG1192" s="40"/>
      <c r="GH1192" s="40"/>
      <c r="GI1192" s="40"/>
      <c r="GJ1192" s="40"/>
      <c r="GK1192" s="40"/>
      <c r="GL1192" s="40"/>
      <c r="GM1192" s="40"/>
      <c r="GN1192" s="40"/>
      <c r="GO1192" s="40"/>
      <c r="GP1192" s="40"/>
      <c r="GQ1192" s="40"/>
      <c r="GR1192" s="40"/>
      <c r="GS1192" s="40"/>
    </row>
    <row r="1193" spans="1:201" x14ac:dyDescent="0.2">
      <c r="A1193" s="40"/>
      <c r="B1193" s="40"/>
      <c r="C1193" s="40"/>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c r="FM1193" s="40"/>
      <c r="FN1193" s="40"/>
      <c r="FO1193" s="40"/>
      <c r="FP1193" s="40"/>
      <c r="FQ1193" s="40"/>
      <c r="FR1193" s="40"/>
      <c r="FS1193" s="40"/>
      <c r="FT1193" s="40"/>
      <c r="FU1193" s="40"/>
      <c r="FV1193" s="40"/>
      <c r="FW1193" s="40"/>
      <c r="FX1193" s="40"/>
      <c r="FY1193" s="40"/>
      <c r="FZ1193" s="40"/>
      <c r="GA1193" s="40"/>
      <c r="GB1193" s="40"/>
      <c r="GC1193" s="40"/>
      <c r="GD1193" s="40"/>
      <c r="GE1193" s="40"/>
      <c r="GF1193" s="40"/>
      <c r="GG1193" s="40"/>
      <c r="GH1193" s="40"/>
      <c r="GI1193" s="40"/>
      <c r="GJ1193" s="40"/>
      <c r="GK1193" s="40"/>
      <c r="GL1193" s="40"/>
      <c r="GM1193" s="40"/>
      <c r="GN1193" s="40"/>
      <c r="GO1193" s="40"/>
      <c r="GP1193" s="40"/>
      <c r="GQ1193" s="40"/>
      <c r="GR1193" s="40"/>
      <c r="GS1193" s="40"/>
    </row>
    <row r="1194" spans="1:201" x14ac:dyDescent="0.2">
      <c r="A1194" s="40"/>
      <c r="B1194" s="40"/>
      <c r="C1194" s="40"/>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c r="FM1194" s="40"/>
      <c r="FN1194" s="40"/>
      <c r="FO1194" s="40"/>
      <c r="FP1194" s="40"/>
      <c r="FQ1194" s="40"/>
      <c r="FR1194" s="40"/>
      <c r="FS1194" s="40"/>
      <c r="FT1194" s="40"/>
      <c r="FU1194" s="40"/>
      <c r="FV1194" s="40"/>
      <c r="FW1194" s="40"/>
      <c r="FX1194" s="40"/>
      <c r="FY1194" s="40"/>
      <c r="FZ1194" s="40"/>
      <c r="GA1194" s="40"/>
      <c r="GB1194" s="40"/>
      <c r="GC1194" s="40"/>
      <c r="GD1194" s="40"/>
      <c r="GE1194" s="40"/>
      <c r="GF1194" s="40"/>
      <c r="GG1194" s="40"/>
      <c r="GH1194" s="40"/>
      <c r="GI1194" s="40"/>
      <c r="GJ1194" s="40"/>
      <c r="GK1194" s="40"/>
      <c r="GL1194" s="40"/>
      <c r="GM1194" s="40"/>
      <c r="GN1194" s="40"/>
      <c r="GO1194" s="40"/>
      <c r="GP1194" s="40"/>
      <c r="GQ1194" s="40"/>
      <c r="GR1194" s="40"/>
      <c r="GS1194" s="40"/>
    </row>
    <row r="1195" spans="1:201" x14ac:dyDescent="0.2">
      <c r="A1195" s="40"/>
      <c r="B1195" s="40"/>
      <c r="C1195" s="40"/>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c r="FM1195" s="40"/>
      <c r="FN1195" s="40"/>
      <c r="FO1195" s="40"/>
      <c r="FP1195" s="40"/>
      <c r="FQ1195" s="40"/>
      <c r="FR1195" s="40"/>
      <c r="FS1195" s="40"/>
      <c r="FT1195" s="40"/>
      <c r="FU1195" s="40"/>
      <c r="FV1195" s="40"/>
      <c r="FW1195" s="40"/>
      <c r="FX1195" s="40"/>
      <c r="FY1195" s="40"/>
      <c r="FZ1195" s="40"/>
      <c r="GA1195" s="40"/>
      <c r="GB1195" s="40"/>
      <c r="GC1195" s="40"/>
      <c r="GD1195" s="40"/>
      <c r="GE1195" s="40"/>
      <c r="GF1195" s="40"/>
      <c r="GG1195" s="40"/>
      <c r="GH1195" s="40"/>
      <c r="GI1195" s="40"/>
      <c r="GJ1195" s="40"/>
      <c r="GK1195" s="40"/>
      <c r="GL1195" s="40"/>
      <c r="GM1195" s="40"/>
      <c r="GN1195" s="40"/>
      <c r="GO1195" s="40"/>
      <c r="GP1195" s="40"/>
      <c r="GQ1195" s="40"/>
      <c r="GR1195" s="40"/>
      <c r="GS1195" s="40"/>
    </row>
    <row r="1196" spans="1:201" x14ac:dyDescent="0.2">
      <c r="A1196" s="40"/>
      <c r="B1196" s="40"/>
      <c r="C1196" s="40"/>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c r="FM1196" s="40"/>
      <c r="FN1196" s="40"/>
      <c r="FO1196" s="40"/>
      <c r="FP1196" s="40"/>
      <c r="FQ1196" s="40"/>
      <c r="FR1196" s="40"/>
      <c r="FS1196" s="40"/>
      <c r="FT1196" s="40"/>
      <c r="FU1196" s="40"/>
      <c r="FV1196" s="40"/>
      <c r="FW1196" s="40"/>
      <c r="FX1196" s="40"/>
      <c r="FY1196" s="40"/>
      <c r="FZ1196" s="40"/>
      <c r="GA1196" s="40"/>
      <c r="GB1196" s="40"/>
      <c r="GC1196" s="40"/>
      <c r="GD1196" s="40"/>
      <c r="GE1196" s="40"/>
      <c r="GF1196" s="40"/>
      <c r="GG1196" s="40"/>
      <c r="GH1196" s="40"/>
      <c r="GI1196" s="40"/>
      <c r="GJ1196" s="40"/>
      <c r="GK1196" s="40"/>
      <c r="GL1196" s="40"/>
      <c r="GM1196" s="40"/>
      <c r="GN1196" s="40"/>
      <c r="GO1196" s="40"/>
      <c r="GP1196" s="40"/>
      <c r="GQ1196" s="40"/>
      <c r="GR1196" s="40"/>
      <c r="GS1196" s="40"/>
    </row>
    <row r="1197" spans="1:201" x14ac:dyDescent="0.2">
      <c r="A1197" s="40"/>
      <c r="B1197" s="40"/>
      <c r="C1197" s="40"/>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c r="FM1197" s="40"/>
      <c r="FN1197" s="40"/>
      <c r="FO1197" s="40"/>
      <c r="FP1197" s="40"/>
      <c r="FQ1197" s="40"/>
      <c r="FR1197" s="40"/>
      <c r="FS1197" s="40"/>
      <c r="FT1197" s="40"/>
      <c r="FU1197" s="40"/>
      <c r="FV1197" s="40"/>
      <c r="FW1197" s="40"/>
      <c r="FX1197" s="40"/>
      <c r="FY1197" s="40"/>
      <c r="FZ1197" s="40"/>
      <c r="GA1197" s="40"/>
      <c r="GB1197" s="40"/>
      <c r="GC1197" s="40"/>
      <c r="GD1197" s="40"/>
      <c r="GE1197" s="40"/>
      <c r="GF1197" s="40"/>
      <c r="GG1197" s="40"/>
      <c r="GH1197" s="40"/>
      <c r="GI1197" s="40"/>
      <c r="GJ1197" s="40"/>
      <c r="GK1197" s="40"/>
      <c r="GL1197" s="40"/>
      <c r="GM1197" s="40"/>
      <c r="GN1197" s="40"/>
      <c r="GO1197" s="40"/>
      <c r="GP1197" s="40"/>
      <c r="GQ1197" s="40"/>
      <c r="GR1197" s="40"/>
      <c r="GS1197" s="40"/>
    </row>
    <row r="1198" spans="1:201" x14ac:dyDescent="0.2">
      <c r="A1198" s="40"/>
      <c r="B1198" s="40"/>
      <c r="C1198" s="40"/>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c r="FM1198" s="40"/>
      <c r="FN1198" s="40"/>
      <c r="FO1198" s="40"/>
      <c r="FP1198" s="40"/>
      <c r="FQ1198" s="40"/>
      <c r="FR1198" s="40"/>
      <c r="FS1198" s="40"/>
      <c r="FT1198" s="40"/>
      <c r="FU1198" s="40"/>
      <c r="FV1198" s="40"/>
      <c r="FW1198" s="40"/>
      <c r="FX1198" s="40"/>
      <c r="FY1198" s="40"/>
      <c r="FZ1198" s="40"/>
      <c r="GA1198" s="40"/>
      <c r="GB1198" s="40"/>
      <c r="GC1198" s="40"/>
      <c r="GD1198" s="40"/>
      <c r="GE1198" s="40"/>
      <c r="GF1198" s="40"/>
      <c r="GG1198" s="40"/>
      <c r="GH1198" s="40"/>
      <c r="GI1198" s="40"/>
      <c r="GJ1198" s="40"/>
      <c r="GK1198" s="40"/>
      <c r="GL1198" s="40"/>
      <c r="GM1198" s="40"/>
      <c r="GN1198" s="40"/>
      <c r="GO1198" s="40"/>
      <c r="GP1198" s="40"/>
      <c r="GQ1198" s="40"/>
      <c r="GR1198" s="40"/>
      <c r="GS1198" s="40"/>
    </row>
    <row r="1199" spans="1:201" x14ac:dyDescent="0.2">
      <c r="A1199" s="40"/>
      <c r="B1199" s="40"/>
      <c r="C1199" s="40"/>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c r="FM1199" s="40"/>
      <c r="FN1199" s="40"/>
      <c r="FO1199" s="40"/>
      <c r="FP1199" s="40"/>
      <c r="FQ1199" s="40"/>
      <c r="FR1199" s="40"/>
      <c r="FS1199" s="40"/>
      <c r="FT1199" s="40"/>
      <c r="FU1199" s="40"/>
      <c r="FV1199" s="40"/>
      <c r="FW1199" s="40"/>
      <c r="FX1199" s="40"/>
      <c r="FY1199" s="40"/>
      <c r="FZ1199" s="40"/>
      <c r="GA1199" s="40"/>
      <c r="GB1199" s="40"/>
      <c r="GC1199" s="40"/>
      <c r="GD1199" s="40"/>
      <c r="GE1199" s="40"/>
      <c r="GF1199" s="40"/>
      <c r="GG1199" s="40"/>
      <c r="GH1199" s="40"/>
      <c r="GI1199" s="40"/>
      <c r="GJ1199" s="40"/>
      <c r="GK1199" s="40"/>
      <c r="GL1199" s="40"/>
      <c r="GM1199" s="40"/>
      <c r="GN1199" s="40"/>
      <c r="GO1199" s="40"/>
      <c r="GP1199" s="40"/>
      <c r="GQ1199" s="40"/>
      <c r="GR1199" s="40"/>
      <c r="GS1199" s="40"/>
    </row>
    <row r="1200" spans="1:201" x14ac:dyDescent="0.2">
      <c r="A1200" s="40"/>
      <c r="B1200" s="40"/>
      <c r="C1200" s="40"/>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c r="FM1200" s="40"/>
      <c r="FN1200" s="40"/>
      <c r="FO1200" s="40"/>
      <c r="FP1200" s="40"/>
      <c r="FQ1200" s="40"/>
      <c r="FR1200" s="40"/>
      <c r="FS1200" s="40"/>
      <c r="FT1200" s="40"/>
      <c r="FU1200" s="40"/>
      <c r="FV1200" s="40"/>
      <c r="FW1200" s="40"/>
      <c r="FX1200" s="40"/>
      <c r="FY1200" s="40"/>
      <c r="FZ1200" s="40"/>
      <c r="GA1200" s="40"/>
      <c r="GB1200" s="40"/>
      <c r="GC1200" s="40"/>
      <c r="GD1200" s="40"/>
      <c r="GE1200" s="40"/>
      <c r="GF1200" s="40"/>
      <c r="GG1200" s="40"/>
      <c r="GH1200" s="40"/>
      <c r="GI1200" s="40"/>
      <c r="GJ1200" s="40"/>
      <c r="GK1200" s="40"/>
      <c r="GL1200" s="40"/>
      <c r="GM1200" s="40"/>
      <c r="GN1200" s="40"/>
      <c r="GO1200" s="40"/>
      <c r="GP1200" s="40"/>
      <c r="GQ1200" s="40"/>
      <c r="GR1200" s="40"/>
      <c r="GS1200" s="40"/>
    </row>
    <row r="1201" spans="1:201" x14ac:dyDescent="0.2">
      <c r="A1201" s="40"/>
      <c r="B1201" s="40"/>
      <c r="C1201" s="40"/>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c r="FM1201" s="40"/>
      <c r="FN1201" s="40"/>
      <c r="FO1201" s="40"/>
      <c r="FP1201" s="40"/>
      <c r="FQ1201" s="40"/>
      <c r="FR1201" s="40"/>
      <c r="FS1201" s="40"/>
      <c r="FT1201" s="40"/>
      <c r="FU1201" s="40"/>
      <c r="FV1201" s="40"/>
      <c r="FW1201" s="40"/>
      <c r="FX1201" s="40"/>
      <c r="FY1201" s="40"/>
      <c r="FZ1201" s="40"/>
      <c r="GA1201" s="40"/>
      <c r="GB1201" s="40"/>
      <c r="GC1201" s="40"/>
      <c r="GD1201" s="40"/>
      <c r="GE1201" s="40"/>
      <c r="GF1201" s="40"/>
      <c r="GG1201" s="40"/>
      <c r="GH1201" s="40"/>
      <c r="GI1201" s="40"/>
      <c r="GJ1201" s="40"/>
      <c r="GK1201" s="40"/>
      <c r="GL1201" s="40"/>
      <c r="GM1201" s="40"/>
      <c r="GN1201" s="40"/>
      <c r="GO1201" s="40"/>
      <c r="GP1201" s="40"/>
      <c r="GQ1201" s="40"/>
      <c r="GR1201" s="40"/>
      <c r="GS1201" s="40"/>
    </row>
    <row r="1202" spans="1:201" x14ac:dyDescent="0.2">
      <c r="A1202" s="40"/>
      <c r="B1202" s="40"/>
      <c r="C1202" s="40"/>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c r="FM1202" s="40"/>
      <c r="FN1202" s="40"/>
      <c r="FO1202" s="40"/>
      <c r="FP1202" s="40"/>
      <c r="FQ1202" s="40"/>
      <c r="FR1202" s="40"/>
      <c r="FS1202" s="40"/>
      <c r="FT1202" s="40"/>
      <c r="FU1202" s="40"/>
      <c r="FV1202" s="40"/>
      <c r="FW1202" s="40"/>
      <c r="FX1202" s="40"/>
      <c r="FY1202" s="40"/>
      <c r="FZ1202" s="40"/>
      <c r="GA1202" s="40"/>
      <c r="GB1202" s="40"/>
      <c r="GC1202" s="40"/>
      <c r="GD1202" s="40"/>
      <c r="GE1202" s="40"/>
      <c r="GF1202" s="40"/>
      <c r="GG1202" s="40"/>
      <c r="GH1202" s="40"/>
      <c r="GI1202" s="40"/>
      <c r="GJ1202" s="40"/>
      <c r="GK1202" s="40"/>
      <c r="GL1202" s="40"/>
      <c r="GM1202" s="40"/>
      <c r="GN1202" s="40"/>
      <c r="GO1202" s="40"/>
      <c r="GP1202" s="40"/>
      <c r="GQ1202" s="40"/>
      <c r="GR1202" s="40"/>
      <c r="GS1202" s="40"/>
    </row>
    <row r="1203" spans="1:201" x14ac:dyDescent="0.2">
      <c r="A1203" s="40"/>
      <c r="B1203" s="40"/>
      <c r="C1203" s="40"/>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c r="FM1203" s="40"/>
      <c r="FN1203" s="40"/>
      <c r="FO1203" s="40"/>
      <c r="FP1203" s="40"/>
      <c r="FQ1203" s="40"/>
      <c r="FR1203" s="40"/>
      <c r="FS1203" s="40"/>
      <c r="FT1203" s="40"/>
      <c r="FU1203" s="40"/>
      <c r="FV1203" s="40"/>
      <c r="FW1203" s="40"/>
      <c r="FX1203" s="40"/>
      <c r="FY1203" s="40"/>
      <c r="FZ1203" s="40"/>
      <c r="GA1203" s="40"/>
      <c r="GB1203" s="40"/>
      <c r="GC1203" s="40"/>
      <c r="GD1203" s="40"/>
      <c r="GE1203" s="40"/>
      <c r="GF1203" s="40"/>
      <c r="GG1203" s="40"/>
      <c r="GH1203" s="40"/>
      <c r="GI1203" s="40"/>
      <c r="GJ1203" s="40"/>
      <c r="GK1203" s="40"/>
      <c r="GL1203" s="40"/>
      <c r="GM1203" s="40"/>
      <c r="GN1203" s="40"/>
      <c r="GO1203" s="40"/>
      <c r="GP1203" s="40"/>
      <c r="GQ1203" s="40"/>
      <c r="GR1203" s="40"/>
      <c r="GS1203" s="40"/>
    </row>
    <row r="1204" spans="1:201" x14ac:dyDescent="0.2">
      <c r="A1204" s="40"/>
      <c r="B1204" s="40"/>
      <c r="C1204" s="40"/>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c r="FM1204" s="40"/>
      <c r="FN1204" s="40"/>
      <c r="FO1204" s="40"/>
      <c r="FP1204" s="40"/>
      <c r="FQ1204" s="40"/>
      <c r="FR1204" s="40"/>
      <c r="FS1204" s="40"/>
      <c r="FT1204" s="40"/>
      <c r="FU1204" s="40"/>
      <c r="FV1204" s="40"/>
      <c r="FW1204" s="40"/>
      <c r="FX1204" s="40"/>
      <c r="FY1204" s="40"/>
      <c r="FZ1204" s="40"/>
      <c r="GA1204" s="40"/>
      <c r="GB1204" s="40"/>
      <c r="GC1204" s="40"/>
      <c r="GD1204" s="40"/>
      <c r="GE1204" s="40"/>
      <c r="GF1204" s="40"/>
      <c r="GG1204" s="40"/>
      <c r="GH1204" s="40"/>
      <c r="GI1204" s="40"/>
      <c r="GJ1204" s="40"/>
      <c r="GK1204" s="40"/>
      <c r="GL1204" s="40"/>
      <c r="GM1204" s="40"/>
      <c r="GN1204" s="40"/>
      <c r="GO1204" s="40"/>
      <c r="GP1204" s="40"/>
      <c r="GQ1204" s="40"/>
      <c r="GR1204" s="40"/>
      <c r="GS1204" s="40"/>
    </row>
    <row r="1205" spans="1:201" x14ac:dyDescent="0.2">
      <c r="A1205" s="40"/>
      <c r="B1205" s="40"/>
      <c r="C1205" s="40"/>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c r="FM1205" s="40"/>
      <c r="FN1205" s="40"/>
      <c r="FO1205" s="40"/>
      <c r="FP1205" s="40"/>
      <c r="FQ1205" s="40"/>
      <c r="FR1205" s="40"/>
      <c r="FS1205" s="40"/>
      <c r="FT1205" s="40"/>
      <c r="FU1205" s="40"/>
      <c r="FV1205" s="40"/>
      <c r="FW1205" s="40"/>
      <c r="FX1205" s="40"/>
      <c r="FY1205" s="40"/>
      <c r="FZ1205" s="40"/>
      <c r="GA1205" s="40"/>
      <c r="GB1205" s="40"/>
      <c r="GC1205" s="40"/>
      <c r="GD1205" s="40"/>
      <c r="GE1205" s="40"/>
      <c r="GF1205" s="40"/>
      <c r="GG1205" s="40"/>
      <c r="GH1205" s="40"/>
      <c r="GI1205" s="40"/>
      <c r="GJ1205" s="40"/>
      <c r="GK1205" s="40"/>
      <c r="GL1205" s="40"/>
      <c r="GM1205" s="40"/>
      <c r="GN1205" s="40"/>
      <c r="GO1205" s="40"/>
      <c r="GP1205" s="40"/>
      <c r="GQ1205" s="40"/>
      <c r="GR1205" s="40"/>
      <c r="GS1205" s="40"/>
    </row>
    <row r="1206" spans="1:201" x14ac:dyDescent="0.2">
      <c r="A1206" s="40"/>
      <c r="B1206" s="40"/>
      <c r="C1206" s="40"/>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c r="FM1206" s="40"/>
      <c r="FN1206" s="40"/>
      <c r="FO1206" s="40"/>
      <c r="FP1206" s="40"/>
      <c r="FQ1206" s="40"/>
      <c r="FR1206" s="40"/>
      <c r="FS1206" s="40"/>
      <c r="FT1206" s="40"/>
      <c r="FU1206" s="40"/>
      <c r="FV1206" s="40"/>
      <c r="FW1206" s="40"/>
      <c r="FX1206" s="40"/>
      <c r="FY1206" s="40"/>
      <c r="FZ1206" s="40"/>
      <c r="GA1206" s="40"/>
      <c r="GB1206" s="40"/>
      <c r="GC1206" s="40"/>
      <c r="GD1206" s="40"/>
      <c r="GE1206" s="40"/>
      <c r="GF1206" s="40"/>
      <c r="GG1206" s="40"/>
      <c r="GH1206" s="40"/>
      <c r="GI1206" s="40"/>
      <c r="GJ1206" s="40"/>
      <c r="GK1206" s="40"/>
      <c r="GL1206" s="40"/>
      <c r="GM1206" s="40"/>
      <c r="GN1206" s="40"/>
      <c r="GO1206" s="40"/>
      <c r="GP1206" s="40"/>
      <c r="GQ1206" s="40"/>
      <c r="GR1206" s="40"/>
      <c r="GS1206" s="40"/>
    </row>
    <row r="1207" spans="1:201" x14ac:dyDescent="0.2">
      <c r="A1207" s="40"/>
      <c r="B1207" s="40"/>
      <c r="C1207" s="40"/>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c r="FM1207" s="40"/>
      <c r="FN1207" s="40"/>
      <c r="FO1207" s="40"/>
      <c r="FP1207" s="40"/>
      <c r="FQ1207" s="40"/>
      <c r="FR1207" s="40"/>
      <c r="FS1207" s="40"/>
      <c r="FT1207" s="40"/>
      <c r="FU1207" s="40"/>
      <c r="FV1207" s="40"/>
      <c r="FW1207" s="40"/>
      <c r="FX1207" s="40"/>
      <c r="FY1207" s="40"/>
      <c r="FZ1207" s="40"/>
      <c r="GA1207" s="40"/>
      <c r="GB1207" s="40"/>
      <c r="GC1207" s="40"/>
      <c r="GD1207" s="40"/>
      <c r="GE1207" s="40"/>
      <c r="GF1207" s="40"/>
      <c r="GG1207" s="40"/>
      <c r="GH1207" s="40"/>
      <c r="GI1207" s="40"/>
      <c r="GJ1207" s="40"/>
      <c r="GK1207" s="40"/>
      <c r="GL1207" s="40"/>
      <c r="GM1207" s="40"/>
      <c r="GN1207" s="40"/>
      <c r="GO1207" s="40"/>
      <c r="GP1207" s="40"/>
      <c r="GQ1207" s="40"/>
      <c r="GR1207" s="40"/>
      <c r="GS1207" s="40"/>
    </row>
    <row r="1208" spans="1:201" x14ac:dyDescent="0.2">
      <c r="A1208" s="40"/>
      <c r="B1208" s="40"/>
      <c r="C1208" s="40"/>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c r="FM1208" s="40"/>
      <c r="FN1208" s="40"/>
      <c r="FO1208" s="40"/>
      <c r="FP1208" s="40"/>
      <c r="FQ1208" s="40"/>
      <c r="FR1208" s="40"/>
      <c r="FS1208" s="40"/>
      <c r="FT1208" s="40"/>
      <c r="FU1208" s="40"/>
      <c r="FV1208" s="40"/>
      <c r="FW1208" s="40"/>
      <c r="FX1208" s="40"/>
      <c r="FY1208" s="40"/>
      <c r="FZ1208" s="40"/>
      <c r="GA1208" s="40"/>
      <c r="GB1208" s="40"/>
      <c r="GC1208" s="40"/>
      <c r="GD1208" s="40"/>
      <c r="GE1208" s="40"/>
      <c r="GF1208" s="40"/>
      <c r="GG1208" s="40"/>
      <c r="GH1208" s="40"/>
      <c r="GI1208" s="40"/>
      <c r="GJ1208" s="40"/>
      <c r="GK1208" s="40"/>
      <c r="GL1208" s="40"/>
      <c r="GM1208" s="40"/>
      <c r="GN1208" s="40"/>
      <c r="GO1208" s="40"/>
      <c r="GP1208" s="40"/>
      <c r="GQ1208" s="40"/>
      <c r="GR1208" s="40"/>
      <c r="GS1208" s="40"/>
    </row>
    <row r="1209" spans="1:201" x14ac:dyDescent="0.2">
      <c r="A1209" s="40"/>
      <c r="B1209" s="40"/>
      <c r="C1209" s="40"/>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c r="FM1209" s="40"/>
      <c r="FN1209" s="40"/>
      <c r="FO1209" s="40"/>
      <c r="FP1209" s="40"/>
      <c r="FQ1209" s="40"/>
      <c r="FR1209" s="40"/>
      <c r="FS1209" s="40"/>
      <c r="FT1209" s="40"/>
      <c r="FU1209" s="40"/>
      <c r="FV1209" s="40"/>
      <c r="FW1209" s="40"/>
      <c r="FX1209" s="40"/>
      <c r="FY1209" s="40"/>
      <c r="FZ1209" s="40"/>
      <c r="GA1209" s="40"/>
      <c r="GB1209" s="40"/>
      <c r="GC1209" s="40"/>
      <c r="GD1209" s="40"/>
      <c r="GE1209" s="40"/>
      <c r="GF1209" s="40"/>
      <c r="GG1209" s="40"/>
      <c r="GH1209" s="40"/>
      <c r="GI1209" s="40"/>
      <c r="GJ1209" s="40"/>
      <c r="GK1209" s="40"/>
      <c r="GL1209" s="40"/>
      <c r="GM1209" s="40"/>
      <c r="GN1209" s="40"/>
      <c r="GO1209" s="40"/>
      <c r="GP1209" s="40"/>
      <c r="GQ1209" s="40"/>
      <c r="GR1209" s="40"/>
      <c r="GS1209" s="40"/>
    </row>
    <row r="1210" spans="1:201" x14ac:dyDescent="0.2">
      <c r="A1210" s="40"/>
      <c r="B1210" s="40"/>
      <c r="C1210" s="40"/>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c r="FM1210" s="40"/>
      <c r="FN1210" s="40"/>
      <c r="FO1210" s="40"/>
      <c r="FP1210" s="40"/>
      <c r="FQ1210" s="40"/>
      <c r="FR1210" s="40"/>
      <c r="FS1210" s="40"/>
      <c r="FT1210" s="40"/>
      <c r="FU1210" s="40"/>
      <c r="FV1210" s="40"/>
      <c r="FW1210" s="40"/>
      <c r="FX1210" s="40"/>
      <c r="FY1210" s="40"/>
      <c r="FZ1210" s="40"/>
      <c r="GA1210" s="40"/>
      <c r="GB1210" s="40"/>
      <c r="GC1210" s="40"/>
      <c r="GD1210" s="40"/>
      <c r="GE1210" s="40"/>
      <c r="GF1210" s="40"/>
      <c r="GG1210" s="40"/>
      <c r="GH1210" s="40"/>
      <c r="GI1210" s="40"/>
      <c r="GJ1210" s="40"/>
      <c r="GK1210" s="40"/>
      <c r="GL1210" s="40"/>
      <c r="GM1210" s="40"/>
      <c r="GN1210" s="40"/>
      <c r="GO1210" s="40"/>
      <c r="GP1210" s="40"/>
      <c r="GQ1210" s="40"/>
      <c r="GR1210" s="40"/>
      <c r="GS1210" s="40"/>
    </row>
    <row r="1211" spans="1:201" x14ac:dyDescent="0.2">
      <c r="A1211" s="40"/>
      <c r="B1211" s="40"/>
      <c r="C1211" s="40"/>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c r="FM1211" s="40"/>
      <c r="FN1211" s="40"/>
      <c r="FO1211" s="40"/>
      <c r="FP1211" s="40"/>
      <c r="FQ1211" s="40"/>
      <c r="FR1211" s="40"/>
      <c r="FS1211" s="40"/>
      <c r="FT1211" s="40"/>
      <c r="FU1211" s="40"/>
      <c r="FV1211" s="40"/>
      <c r="FW1211" s="40"/>
      <c r="FX1211" s="40"/>
      <c r="FY1211" s="40"/>
      <c r="FZ1211" s="40"/>
      <c r="GA1211" s="40"/>
      <c r="GB1211" s="40"/>
      <c r="GC1211" s="40"/>
      <c r="GD1211" s="40"/>
      <c r="GE1211" s="40"/>
      <c r="GF1211" s="40"/>
      <c r="GG1211" s="40"/>
      <c r="GH1211" s="40"/>
      <c r="GI1211" s="40"/>
      <c r="GJ1211" s="40"/>
      <c r="GK1211" s="40"/>
      <c r="GL1211" s="40"/>
      <c r="GM1211" s="40"/>
      <c r="GN1211" s="40"/>
      <c r="GO1211" s="40"/>
      <c r="GP1211" s="40"/>
      <c r="GQ1211" s="40"/>
      <c r="GR1211" s="40"/>
      <c r="GS1211" s="40"/>
    </row>
    <row r="1212" spans="1:201" x14ac:dyDescent="0.2">
      <c r="A1212" s="40"/>
      <c r="B1212" s="40"/>
      <c r="C1212" s="40"/>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c r="FM1212" s="40"/>
      <c r="FN1212" s="40"/>
      <c r="FO1212" s="40"/>
      <c r="FP1212" s="40"/>
      <c r="FQ1212" s="40"/>
      <c r="FR1212" s="40"/>
      <c r="FS1212" s="40"/>
      <c r="FT1212" s="40"/>
      <c r="FU1212" s="40"/>
      <c r="FV1212" s="40"/>
      <c r="FW1212" s="40"/>
      <c r="FX1212" s="40"/>
      <c r="FY1212" s="40"/>
      <c r="FZ1212" s="40"/>
      <c r="GA1212" s="40"/>
      <c r="GB1212" s="40"/>
      <c r="GC1212" s="40"/>
      <c r="GD1212" s="40"/>
      <c r="GE1212" s="40"/>
      <c r="GF1212" s="40"/>
      <c r="GG1212" s="40"/>
      <c r="GH1212" s="40"/>
      <c r="GI1212" s="40"/>
      <c r="GJ1212" s="40"/>
      <c r="GK1212" s="40"/>
      <c r="GL1212" s="40"/>
      <c r="GM1212" s="40"/>
      <c r="GN1212" s="40"/>
      <c r="GO1212" s="40"/>
      <c r="GP1212" s="40"/>
      <c r="GQ1212" s="40"/>
      <c r="GR1212" s="40"/>
      <c r="GS1212" s="40"/>
    </row>
    <row r="1213" spans="1:201" x14ac:dyDescent="0.2">
      <c r="A1213" s="40"/>
      <c r="B1213" s="40"/>
      <c r="C1213" s="40"/>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c r="FM1213" s="40"/>
      <c r="FN1213" s="40"/>
      <c r="FO1213" s="40"/>
      <c r="FP1213" s="40"/>
      <c r="FQ1213" s="40"/>
      <c r="FR1213" s="40"/>
      <c r="FS1213" s="40"/>
      <c r="FT1213" s="40"/>
      <c r="FU1213" s="40"/>
      <c r="FV1213" s="40"/>
      <c r="FW1213" s="40"/>
      <c r="FX1213" s="40"/>
      <c r="FY1213" s="40"/>
      <c r="FZ1213" s="40"/>
      <c r="GA1213" s="40"/>
      <c r="GB1213" s="40"/>
      <c r="GC1213" s="40"/>
      <c r="GD1213" s="40"/>
      <c r="GE1213" s="40"/>
      <c r="GF1213" s="40"/>
      <c r="GG1213" s="40"/>
      <c r="GH1213" s="40"/>
      <c r="GI1213" s="40"/>
      <c r="GJ1213" s="40"/>
      <c r="GK1213" s="40"/>
      <c r="GL1213" s="40"/>
      <c r="GM1213" s="40"/>
      <c r="GN1213" s="40"/>
      <c r="GO1213" s="40"/>
      <c r="GP1213" s="40"/>
      <c r="GQ1213" s="40"/>
      <c r="GR1213" s="40"/>
      <c r="GS1213" s="40"/>
    </row>
    <row r="1214" spans="1:201" x14ac:dyDescent="0.2">
      <c r="A1214" s="40"/>
      <c r="B1214" s="40"/>
      <c r="C1214" s="40"/>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c r="FM1214" s="40"/>
      <c r="FN1214" s="40"/>
      <c r="FO1214" s="40"/>
      <c r="FP1214" s="40"/>
      <c r="FQ1214" s="40"/>
      <c r="FR1214" s="40"/>
      <c r="FS1214" s="40"/>
      <c r="FT1214" s="40"/>
      <c r="FU1214" s="40"/>
      <c r="FV1214" s="40"/>
      <c r="FW1214" s="40"/>
      <c r="FX1214" s="40"/>
      <c r="FY1214" s="40"/>
      <c r="FZ1214" s="40"/>
      <c r="GA1214" s="40"/>
      <c r="GB1214" s="40"/>
      <c r="GC1214" s="40"/>
      <c r="GD1214" s="40"/>
      <c r="GE1214" s="40"/>
      <c r="GF1214" s="40"/>
      <c r="GG1214" s="40"/>
      <c r="GH1214" s="40"/>
      <c r="GI1214" s="40"/>
      <c r="GJ1214" s="40"/>
      <c r="GK1214" s="40"/>
      <c r="GL1214" s="40"/>
      <c r="GM1214" s="40"/>
      <c r="GN1214" s="40"/>
      <c r="GO1214" s="40"/>
      <c r="GP1214" s="40"/>
      <c r="GQ1214" s="40"/>
      <c r="GR1214" s="40"/>
      <c r="GS1214" s="40"/>
    </row>
    <row r="1215" spans="1:201" x14ac:dyDescent="0.2">
      <c r="A1215" s="40"/>
      <c r="B1215" s="40"/>
      <c r="C1215" s="40"/>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c r="FM1215" s="40"/>
      <c r="FN1215" s="40"/>
      <c r="FO1215" s="40"/>
      <c r="FP1215" s="40"/>
      <c r="FQ1215" s="40"/>
      <c r="FR1215" s="40"/>
      <c r="FS1215" s="40"/>
      <c r="FT1215" s="40"/>
      <c r="FU1215" s="40"/>
      <c r="FV1215" s="40"/>
      <c r="FW1215" s="40"/>
      <c r="FX1215" s="40"/>
      <c r="FY1215" s="40"/>
      <c r="FZ1215" s="40"/>
      <c r="GA1215" s="40"/>
      <c r="GB1215" s="40"/>
      <c r="GC1215" s="40"/>
      <c r="GD1215" s="40"/>
      <c r="GE1215" s="40"/>
      <c r="GF1215" s="40"/>
      <c r="GG1215" s="40"/>
      <c r="GH1215" s="40"/>
      <c r="GI1215" s="40"/>
      <c r="GJ1215" s="40"/>
      <c r="GK1215" s="40"/>
      <c r="GL1215" s="40"/>
      <c r="GM1215" s="40"/>
      <c r="GN1215" s="40"/>
      <c r="GO1215" s="40"/>
      <c r="GP1215" s="40"/>
      <c r="GQ1215" s="40"/>
      <c r="GR1215" s="40"/>
      <c r="GS1215" s="40"/>
    </row>
    <row r="1216" spans="1:201" x14ac:dyDescent="0.2">
      <c r="A1216" s="40"/>
      <c r="B1216" s="40"/>
      <c r="C1216" s="40"/>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c r="FM1216" s="40"/>
      <c r="FN1216" s="40"/>
      <c r="FO1216" s="40"/>
      <c r="FP1216" s="40"/>
      <c r="FQ1216" s="40"/>
      <c r="FR1216" s="40"/>
      <c r="FS1216" s="40"/>
      <c r="FT1216" s="40"/>
      <c r="FU1216" s="40"/>
      <c r="FV1216" s="40"/>
      <c r="FW1216" s="40"/>
      <c r="FX1216" s="40"/>
      <c r="FY1216" s="40"/>
      <c r="FZ1216" s="40"/>
      <c r="GA1216" s="40"/>
      <c r="GB1216" s="40"/>
      <c r="GC1216" s="40"/>
      <c r="GD1216" s="40"/>
      <c r="GE1216" s="40"/>
      <c r="GF1216" s="40"/>
      <c r="GG1216" s="40"/>
      <c r="GH1216" s="40"/>
      <c r="GI1216" s="40"/>
      <c r="GJ1216" s="40"/>
      <c r="GK1216" s="40"/>
      <c r="GL1216" s="40"/>
      <c r="GM1216" s="40"/>
      <c r="GN1216" s="40"/>
      <c r="GO1216" s="40"/>
      <c r="GP1216" s="40"/>
      <c r="GQ1216" s="40"/>
      <c r="GR1216" s="40"/>
      <c r="GS1216" s="40"/>
    </row>
    <row r="1217" spans="1:201" x14ac:dyDescent="0.2">
      <c r="A1217" s="40"/>
      <c r="B1217" s="40"/>
      <c r="C1217" s="40"/>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c r="FM1217" s="40"/>
      <c r="FN1217" s="40"/>
      <c r="FO1217" s="40"/>
      <c r="FP1217" s="40"/>
      <c r="FQ1217" s="40"/>
      <c r="FR1217" s="40"/>
      <c r="FS1217" s="40"/>
      <c r="FT1217" s="40"/>
      <c r="FU1217" s="40"/>
      <c r="FV1217" s="40"/>
      <c r="FW1217" s="40"/>
      <c r="FX1217" s="40"/>
      <c r="FY1217" s="40"/>
      <c r="FZ1217" s="40"/>
      <c r="GA1217" s="40"/>
      <c r="GB1217" s="40"/>
      <c r="GC1217" s="40"/>
      <c r="GD1217" s="40"/>
      <c r="GE1217" s="40"/>
      <c r="GF1217" s="40"/>
      <c r="GG1217" s="40"/>
      <c r="GH1217" s="40"/>
      <c r="GI1217" s="40"/>
      <c r="GJ1217" s="40"/>
      <c r="GK1217" s="40"/>
      <c r="GL1217" s="40"/>
      <c r="GM1217" s="40"/>
      <c r="GN1217" s="40"/>
      <c r="GO1217" s="40"/>
      <c r="GP1217" s="40"/>
      <c r="GQ1217" s="40"/>
      <c r="GR1217" s="40"/>
      <c r="GS1217" s="40"/>
    </row>
    <row r="1218" spans="1:201" x14ac:dyDescent="0.2">
      <c r="A1218" s="40"/>
      <c r="B1218" s="40"/>
      <c r="C1218" s="40"/>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c r="FM1218" s="40"/>
      <c r="FN1218" s="40"/>
      <c r="FO1218" s="40"/>
      <c r="FP1218" s="40"/>
      <c r="FQ1218" s="40"/>
      <c r="FR1218" s="40"/>
      <c r="FS1218" s="40"/>
      <c r="FT1218" s="40"/>
      <c r="FU1218" s="40"/>
      <c r="FV1218" s="40"/>
      <c r="FW1218" s="40"/>
      <c r="FX1218" s="40"/>
      <c r="FY1218" s="40"/>
      <c r="FZ1218" s="40"/>
      <c r="GA1218" s="40"/>
      <c r="GB1218" s="40"/>
      <c r="GC1218" s="40"/>
      <c r="GD1218" s="40"/>
      <c r="GE1218" s="40"/>
      <c r="GF1218" s="40"/>
      <c r="GG1218" s="40"/>
      <c r="GH1218" s="40"/>
      <c r="GI1218" s="40"/>
      <c r="GJ1218" s="40"/>
      <c r="GK1218" s="40"/>
      <c r="GL1218" s="40"/>
      <c r="GM1218" s="40"/>
      <c r="GN1218" s="40"/>
      <c r="GO1218" s="40"/>
      <c r="GP1218" s="40"/>
      <c r="GQ1218" s="40"/>
      <c r="GR1218" s="40"/>
      <c r="GS1218" s="40"/>
    </row>
    <row r="1219" spans="1:201" x14ac:dyDescent="0.2">
      <c r="A1219" s="40"/>
      <c r="B1219" s="40"/>
      <c r="C1219" s="40"/>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c r="FM1219" s="40"/>
      <c r="FN1219" s="40"/>
      <c r="FO1219" s="40"/>
      <c r="FP1219" s="40"/>
      <c r="FQ1219" s="40"/>
      <c r="FR1219" s="40"/>
      <c r="FS1219" s="40"/>
      <c r="FT1219" s="40"/>
      <c r="FU1219" s="40"/>
      <c r="FV1219" s="40"/>
      <c r="FW1219" s="40"/>
      <c r="FX1219" s="40"/>
      <c r="FY1219" s="40"/>
      <c r="FZ1219" s="40"/>
      <c r="GA1219" s="40"/>
      <c r="GB1219" s="40"/>
      <c r="GC1219" s="40"/>
      <c r="GD1219" s="40"/>
      <c r="GE1219" s="40"/>
      <c r="GF1219" s="40"/>
      <c r="GG1219" s="40"/>
      <c r="GH1219" s="40"/>
      <c r="GI1219" s="40"/>
      <c r="GJ1219" s="40"/>
      <c r="GK1219" s="40"/>
      <c r="GL1219" s="40"/>
      <c r="GM1219" s="40"/>
      <c r="GN1219" s="40"/>
      <c r="GO1219" s="40"/>
      <c r="GP1219" s="40"/>
      <c r="GQ1219" s="40"/>
      <c r="GR1219" s="40"/>
      <c r="GS1219" s="40"/>
    </row>
    <row r="1220" spans="1:201" x14ac:dyDescent="0.2">
      <c r="A1220" s="40"/>
      <c r="B1220" s="40"/>
      <c r="C1220" s="40"/>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c r="FM1220" s="40"/>
      <c r="FN1220" s="40"/>
      <c r="FO1220" s="40"/>
      <c r="FP1220" s="40"/>
      <c r="FQ1220" s="40"/>
      <c r="FR1220" s="40"/>
      <c r="FS1220" s="40"/>
      <c r="FT1220" s="40"/>
      <c r="FU1220" s="40"/>
      <c r="FV1220" s="40"/>
      <c r="FW1220" s="40"/>
      <c r="FX1220" s="40"/>
      <c r="FY1220" s="40"/>
      <c r="FZ1220" s="40"/>
      <c r="GA1220" s="40"/>
      <c r="GB1220" s="40"/>
      <c r="GC1220" s="40"/>
      <c r="GD1220" s="40"/>
      <c r="GE1220" s="40"/>
      <c r="GF1220" s="40"/>
      <c r="GG1220" s="40"/>
      <c r="GH1220" s="40"/>
      <c r="GI1220" s="40"/>
      <c r="GJ1220" s="40"/>
      <c r="GK1220" s="40"/>
      <c r="GL1220" s="40"/>
      <c r="GM1220" s="40"/>
      <c r="GN1220" s="40"/>
      <c r="GO1220" s="40"/>
      <c r="GP1220" s="40"/>
      <c r="GQ1220" s="40"/>
      <c r="GR1220" s="40"/>
      <c r="GS1220" s="40"/>
    </row>
    <row r="1221" spans="1:201" x14ac:dyDescent="0.2">
      <c r="A1221" s="40"/>
      <c r="B1221" s="40"/>
      <c r="C1221" s="40"/>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c r="FM1221" s="40"/>
      <c r="FN1221" s="40"/>
      <c r="FO1221" s="40"/>
      <c r="FP1221" s="40"/>
      <c r="FQ1221" s="40"/>
      <c r="FR1221" s="40"/>
      <c r="FS1221" s="40"/>
      <c r="FT1221" s="40"/>
      <c r="FU1221" s="40"/>
      <c r="FV1221" s="40"/>
      <c r="FW1221" s="40"/>
      <c r="FX1221" s="40"/>
      <c r="FY1221" s="40"/>
      <c r="FZ1221" s="40"/>
      <c r="GA1221" s="40"/>
      <c r="GB1221" s="40"/>
      <c r="GC1221" s="40"/>
      <c r="GD1221" s="40"/>
      <c r="GE1221" s="40"/>
      <c r="GF1221" s="40"/>
      <c r="GG1221" s="40"/>
      <c r="GH1221" s="40"/>
      <c r="GI1221" s="40"/>
      <c r="GJ1221" s="40"/>
      <c r="GK1221" s="40"/>
      <c r="GL1221" s="40"/>
      <c r="GM1221" s="40"/>
      <c r="GN1221" s="40"/>
      <c r="GO1221" s="40"/>
      <c r="GP1221" s="40"/>
      <c r="GQ1221" s="40"/>
      <c r="GR1221" s="40"/>
      <c r="GS1221" s="40"/>
    </row>
    <row r="1222" spans="1:201" x14ac:dyDescent="0.2">
      <c r="A1222" s="40"/>
      <c r="B1222" s="40"/>
      <c r="C1222" s="40"/>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c r="FM1222" s="40"/>
      <c r="FN1222" s="40"/>
      <c r="FO1222" s="40"/>
      <c r="FP1222" s="40"/>
      <c r="FQ1222" s="40"/>
      <c r="FR1222" s="40"/>
      <c r="FS1222" s="40"/>
      <c r="FT1222" s="40"/>
      <c r="FU1222" s="40"/>
      <c r="FV1222" s="40"/>
      <c r="FW1222" s="40"/>
      <c r="FX1222" s="40"/>
      <c r="FY1222" s="40"/>
      <c r="FZ1222" s="40"/>
      <c r="GA1222" s="40"/>
      <c r="GB1222" s="40"/>
      <c r="GC1222" s="40"/>
      <c r="GD1222" s="40"/>
      <c r="GE1222" s="40"/>
      <c r="GF1222" s="40"/>
      <c r="GG1222" s="40"/>
      <c r="GH1222" s="40"/>
      <c r="GI1222" s="40"/>
      <c r="GJ1222" s="40"/>
      <c r="GK1222" s="40"/>
      <c r="GL1222" s="40"/>
      <c r="GM1222" s="40"/>
      <c r="GN1222" s="40"/>
      <c r="GO1222" s="40"/>
      <c r="GP1222" s="40"/>
      <c r="GQ1222" s="40"/>
      <c r="GR1222" s="40"/>
      <c r="GS1222" s="40"/>
    </row>
    <row r="1223" spans="1:201" x14ac:dyDescent="0.2">
      <c r="A1223" s="40"/>
      <c r="B1223" s="40"/>
      <c r="C1223" s="40"/>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c r="FM1223" s="40"/>
      <c r="FN1223" s="40"/>
      <c r="FO1223" s="40"/>
      <c r="FP1223" s="40"/>
      <c r="FQ1223" s="40"/>
      <c r="FR1223" s="40"/>
      <c r="FS1223" s="40"/>
      <c r="FT1223" s="40"/>
      <c r="FU1223" s="40"/>
      <c r="FV1223" s="40"/>
      <c r="FW1223" s="40"/>
      <c r="FX1223" s="40"/>
      <c r="FY1223" s="40"/>
      <c r="FZ1223" s="40"/>
      <c r="GA1223" s="40"/>
      <c r="GB1223" s="40"/>
      <c r="GC1223" s="40"/>
      <c r="GD1223" s="40"/>
      <c r="GE1223" s="40"/>
      <c r="GF1223" s="40"/>
      <c r="GG1223" s="40"/>
      <c r="GH1223" s="40"/>
      <c r="GI1223" s="40"/>
      <c r="GJ1223" s="40"/>
      <c r="GK1223" s="40"/>
      <c r="GL1223" s="40"/>
      <c r="GM1223" s="40"/>
      <c r="GN1223" s="40"/>
      <c r="GO1223" s="40"/>
      <c r="GP1223" s="40"/>
      <c r="GQ1223" s="40"/>
      <c r="GR1223" s="40"/>
      <c r="GS1223" s="40"/>
    </row>
    <row r="1224" spans="1:201" x14ac:dyDescent="0.2">
      <c r="A1224" s="40"/>
      <c r="B1224" s="40"/>
      <c r="C1224" s="40"/>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c r="FM1224" s="40"/>
      <c r="FN1224" s="40"/>
      <c r="FO1224" s="40"/>
      <c r="FP1224" s="40"/>
      <c r="FQ1224" s="40"/>
      <c r="FR1224" s="40"/>
      <c r="FS1224" s="40"/>
      <c r="FT1224" s="40"/>
      <c r="FU1224" s="40"/>
      <c r="FV1224" s="40"/>
      <c r="FW1224" s="40"/>
      <c r="FX1224" s="40"/>
      <c r="FY1224" s="40"/>
      <c r="FZ1224" s="40"/>
      <c r="GA1224" s="40"/>
      <c r="GB1224" s="40"/>
      <c r="GC1224" s="40"/>
      <c r="GD1224" s="40"/>
      <c r="GE1224" s="40"/>
      <c r="GF1224" s="40"/>
      <c r="GG1224" s="40"/>
      <c r="GH1224" s="40"/>
      <c r="GI1224" s="40"/>
      <c r="GJ1224" s="40"/>
      <c r="GK1224" s="40"/>
      <c r="GL1224" s="40"/>
      <c r="GM1224" s="40"/>
      <c r="GN1224" s="40"/>
      <c r="GO1224" s="40"/>
      <c r="GP1224" s="40"/>
      <c r="GQ1224" s="40"/>
      <c r="GR1224" s="40"/>
      <c r="GS1224" s="40"/>
    </row>
    <row r="1225" spans="1:201" x14ac:dyDescent="0.2">
      <c r="A1225" s="40"/>
      <c r="B1225" s="40"/>
      <c r="C1225" s="40"/>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c r="FM1225" s="40"/>
      <c r="FN1225" s="40"/>
      <c r="FO1225" s="40"/>
      <c r="FP1225" s="40"/>
      <c r="FQ1225" s="40"/>
      <c r="FR1225" s="40"/>
      <c r="FS1225" s="40"/>
      <c r="FT1225" s="40"/>
      <c r="FU1225" s="40"/>
      <c r="FV1225" s="40"/>
      <c r="FW1225" s="40"/>
      <c r="FX1225" s="40"/>
      <c r="FY1225" s="40"/>
      <c r="FZ1225" s="40"/>
      <c r="GA1225" s="40"/>
      <c r="GB1225" s="40"/>
      <c r="GC1225" s="40"/>
      <c r="GD1225" s="40"/>
      <c r="GE1225" s="40"/>
      <c r="GF1225" s="40"/>
      <c r="GG1225" s="40"/>
      <c r="GH1225" s="40"/>
      <c r="GI1225" s="40"/>
      <c r="GJ1225" s="40"/>
      <c r="GK1225" s="40"/>
      <c r="GL1225" s="40"/>
      <c r="GM1225" s="40"/>
      <c r="GN1225" s="40"/>
      <c r="GO1225" s="40"/>
      <c r="GP1225" s="40"/>
      <c r="GQ1225" s="40"/>
      <c r="GR1225" s="40"/>
      <c r="GS1225" s="40"/>
    </row>
    <row r="1226" spans="1:201" x14ac:dyDescent="0.2">
      <c r="A1226" s="40"/>
      <c r="B1226" s="40"/>
      <c r="C1226" s="40"/>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c r="FM1226" s="40"/>
      <c r="FN1226" s="40"/>
      <c r="FO1226" s="40"/>
      <c r="FP1226" s="40"/>
      <c r="FQ1226" s="40"/>
      <c r="FR1226" s="40"/>
      <c r="FS1226" s="40"/>
      <c r="FT1226" s="40"/>
      <c r="FU1226" s="40"/>
      <c r="FV1226" s="40"/>
      <c r="FW1226" s="40"/>
      <c r="FX1226" s="40"/>
      <c r="FY1226" s="40"/>
      <c r="FZ1226" s="40"/>
      <c r="GA1226" s="40"/>
      <c r="GB1226" s="40"/>
      <c r="GC1226" s="40"/>
      <c r="GD1226" s="40"/>
      <c r="GE1226" s="40"/>
      <c r="GF1226" s="40"/>
      <c r="GG1226" s="40"/>
      <c r="GH1226" s="40"/>
      <c r="GI1226" s="40"/>
      <c r="GJ1226" s="40"/>
      <c r="GK1226" s="40"/>
      <c r="GL1226" s="40"/>
      <c r="GM1226" s="40"/>
      <c r="GN1226" s="40"/>
      <c r="GO1226" s="40"/>
      <c r="GP1226" s="40"/>
      <c r="GQ1226" s="40"/>
      <c r="GR1226" s="40"/>
      <c r="GS1226" s="40"/>
    </row>
    <row r="1227" spans="1:201" x14ac:dyDescent="0.2">
      <c r="A1227" s="40"/>
      <c r="B1227" s="40"/>
      <c r="C1227" s="40"/>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c r="FM1227" s="40"/>
      <c r="FN1227" s="40"/>
      <c r="FO1227" s="40"/>
      <c r="FP1227" s="40"/>
      <c r="FQ1227" s="40"/>
      <c r="FR1227" s="40"/>
      <c r="FS1227" s="40"/>
      <c r="FT1227" s="40"/>
      <c r="FU1227" s="40"/>
      <c r="FV1227" s="40"/>
      <c r="FW1227" s="40"/>
      <c r="FX1227" s="40"/>
      <c r="FY1227" s="40"/>
      <c r="FZ1227" s="40"/>
      <c r="GA1227" s="40"/>
      <c r="GB1227" s="40"/>
      <c r="GC1227" s="40"/>
      <c r="GD1227" s="40"/>
      <c r="GE1227" s="40"/>
      <c r="GF1227" s="40"/>
      <c r="GG1227" s="40"/>
      <c r="GH1227" s="40"/>
      <c r="GI1227" s="40"/>
      <c r="GJ1227" s="40"/>
      <c r="GK1227" s="40"/>
      <c r="GL1227" s="40"/>
      <c r="GM1227" s="40"/>
      <c r="GN1227" s="40"/>
      <c r="GO1227" s="40"/>
      <c r="GP1227" s="40"/>
      <c r="GQ1227" s="40"/>
      <c r="GR1227" s="40"/>
      <c r="GS1227" s="40"/>
    </row>
    <row r="1228" spans="1:201" x14ac:dyDescent="0.2">
      <c r="A1228" s="40"/>
      <c r="B1228" s="40"/>
      <c r="C1228" s="40"/>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c r="FM1228" s="40"/>
      <c r="FN1228" s="40"/>
      <c r="FO1228" s="40"/>
      <c r="FP1228" s="40"/>
      <c r="FQ1228" s="40"/>
      <c r="FR1228" s="40"/>
      <c r="FS1228" s="40"/>
      <c r="FT1228" s="40"/>
      <c r="FU1228" s="40"/>
      <c r="FV1228" s="40"/>
      <c r="FW1228" s="40"/>
      <c r="FX1228" s="40"/>
      <c r="FY1228" s="40"/>
      <c r="FZ1228" s="40"/>
      <c r="GA1228" s="40"/>
      <c r="GB1228" s="40"/>
      <c r="GC1228" s="40"/>
      <c r="GD1228" s="40"/>
      <c r="GE1228" s="40"/>
      <c r="GF1228" s="40"/>
      <c r="GG1228" s="40"/>
      <c r="GH1228" s="40"/>
      <c r="GI1228" s="40"/>
      <c r="GJ1228" s="40"/>
      <c r="GK1228" s="40"/>
      <c r="GL1228" s="40"/>
      <c r="GM1228" s="40"/>
      <c r="GN1228" s="40"/>
      <c r="GO1228" s="40"/>
      <c r="GP1228" s="40"/>
      <c r="GQ1228" s="40"/>
      <c r="GR1228" s="40"/>
      <c r="GS1228" s="40"/>
    </row>
    <row r="1229" spans="1:201" x14ac:dyDescent="0.2">
      <c r="A1229" s="40"/>
      <c r="B1229" s="40"/>
      <c r="C1229" s="40"/>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c r="FM1229" s="40"/>
      <c r="FN1229" s="40"/>
      <c r="FO1229" s="40"/>
      <c r="FP1229" s="40"/>
      <c r="FQ1229" s="40"/>
      <c r="FR1229" s="40"/>
      <c r="FS1229" s="40"/>
      <c r="FT1229" s="40"/>
      <c r="FU1229" s="40"/>
      <c r="FV1229" s="40"/>
      <c r="FW1229" s="40"/>
      <c r="FX1229" s="40"/>
      <c r="FY1229" s="40"/>
      <c r="FZ1229" s="40"/>
      <c r="GA1229" s="40"/>
      <c r="GB1229" s="40"/>
      <c r="GC1229" s="40"/>
      <c r="GD1229" s="40"/>
      <c r="GE1229" s="40"/>
      <c r="GF1229" s="40"/>
      <c r="GG1229" s="40"/>
      <c r="GH1229" s="40"/>
      <c r="GI1229" s="40"/>
      <c r="GJ1229" s="40"/>
      <c r="GK1229" s="40"/>
      <c r="GL1229" s="40"/>
      <c r="GM1229" s="40"/>
      <c r="GN1229" s="40"/>
      <c r="GO1229" s="40"/>
      <c r="GP1229" s="40"/>
      <c r="GQ1229" s="40"/>
      <c r="GR1229" s="40"/>
      <c r="GS1229" s="40"/>
    </row>
    <row r="1230" spans="1:201" x14ac:dyDescent="0.2">
      <c r="A1230" s="40"/>
      <c r="B1230" s="40"/>
      <c r="C1230" s="40"/>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c r="FM1230" s="40"/>
      <c r="FN1230" s="40"/>
      <c r="FO1230" s="40"/>
      <c r="FP1230" s="40"/>
      <c r="FQ1230" s="40"/>
      <c r="FR1230" s="40"/>
      <c r="FS1230" s="40"/>
      <c r="FT1230" s="40"/>
      <c r="FU1230" s="40"/>
      <c r="FV1230" s="40"/>
      <c r="FW1230" s="40"/>
      <c r="FX1230" s="40"/>
      <c r="FY1230" s="40"/>
      <c r="FZ1230" s="40"/>
      <c r="GA1230" s="40"/>
      <c r="GB1230" s="40"/>
      <c r="GC1230" s="40"/>
      <c r="GD1230" s="40"/>
      <c r="GE1230" s="40"/>
      <c r="GF1230" s="40"/>
      <c r="GG1230" s="40"/>
      <c r="GH1230" s="40"/>
      <c r="GI1230" s="40"/>
      <c r="GJ1230" s="40"/>
      <c r="GK1230" s="40"/>
      <c r="GL1230" s="40"/>
      <c r="GM1230" s="40"/>
      <c r="GN1230" s="40"/>
      <c r="GO1230" s="40"/>
      <c r="GP1230" s="40"/>
      <c r="GQ1230" s="40"/>
      <c r="GR1230" s="40"/>
      <c r="GS1230" s="40"/>
    </row>
    <row r="1231" spans="1:201" x14ac:dyDescent="0.2">
      <c r="A1231" s="40"/>
      <c r="B1231" s="40"/>
      <c r="C1231" s="40"/>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c r="FM1231" s="40"/>
      <c r="FN1231" s="40"/>
      <c r="FO1231" s="40"/>
      <c r="FP1231" s="40"/>
      <c r="FQ1231" s="40"/>
      <c r="FR1231" s="40"/>
      <c r="FS1231" s="40"/>
      <c r="FT1231" s="40"/>
      <c r="FU1231" s="40"/>
      <c r="FV1231" s="40"/>
      <c r="FW1231" s="40"/>
      <c r="FX1231" s="40"/>
      <c r="FY1231" s="40"/>
      <c r="FZ1231" s="40"/>
      <c r="GA1231" s="40"/>
      <c r="GB1231" s="40"/>
      <c r="GC1231" s="40"/>
      <c r="GD1231" s="40"/>
      <c r="GE1231" s="40"/>
      <c r="GF1231" s="40"/>
      <c r="GG1231" s="40"/>
      <c r="GH1231" s="40"/>
      <c r="GI1231" s="40"/>
      <c r="GJ1231" s="40"/>
      <c r="GK1231" s="40"/>
      <c r="GL1231" s="40"/>
      <c r="GM1231" s="40"/>
      <c r="GN1231" s="40"/>
      <c r="GO1231" s="40"/>
      <c r="GP1231" s="40"/>
      <c r="GQ1231" s="40"/>
      <c r="GR1231" s="40"/>
      <c r="GS1231" s="40"/>
    </row>
    <row r="1232" spans="1:201" x14ac:dyDescent="0.2">
      <c r="A1232" s="40"/>
      <c r="B1232" s="40"/>
      <c r="C1232" s="40"/>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c r="FM1232" s="40"/>
      <c r="FN1232" s="40"/>
      <c r="FO1232" s="40"/>
      <c r="FP1232" s="40"/>
      <c r="FQ1232" s="40"/>
      <c r="FR1232" s="40"/>
      <c r="FS1232" s="40"/>
      <c r="FT1232" s="40"/>
      <c r="FU1232" s="40"/>
      <c r="FV1232" s="40"/>
      <c r="FW1232" s="40"/>
      <c r="FX1232" s="40"/>
      <c r="FY1232" s="40"/>
      <c r="FZ1232" s="40"/>
      <c r="GA1232" s="40"/>
      <c r="GB1232" s="40"/>
      <c r="GC1232" s="40"/>
      <c r="GD1232" s="40"/>
      <c r="GE1232" s="40"/>
      <c r="GF1232" s="40"/>
      <c r="GG1232" s="40"/>
      <c r="GH1232" s="40"/>
      <c r="GI1232" s="40"/>
      <c r="GJ1232" s="40"/>
      <c r="GK1232" s="40"/>
      <c r="GL1232" s="40"/>
      <c r="GM1232" s="40"/>
      <c r="GN1232" s="40"/>
      <c r="GO1232" s="40"/>
      <c r="GP1232" s="40"/>
      <c r="GQ1232" s="40"/>
      <c r="GR1232" s="40"/>
      <c r="GS1232" s="40"/>
    </row>
    <row r="1233" spans="1:201" x14ac:dyDescent="0.2">
      <c r="A1233" s="40"/>
      <c r="B1233" s="40"/>
      <c r="C1233" s="40"/>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c r="FM1233" s="40"/>
      <c r="FN1233" s="40"/>
      <c r="FO1233" s="40"/>
      <c r="FP1233" s="40"/>
      <c r="FQ1233" s="40"/>
      <c r="FR1233" s="40"/>
      <c r="FS1233" s="40"/>
      <c r="FT1233" s="40"/>
      <c r="FU1233" s="40"/>
      <c r="FV1233" s="40"/>
      <c r="FW1233" s="40"/>
      <c r="FX1233" s="40"/>
      <c r="FY1233" s="40"/>
      <c r="FZ1233" s="40"/>
      <c r="GA1233" s="40"/>
      <c r="GB1233" s="40"/>
      <c r="GC1233" s="40"/>
      <c r="GD1233" s="40"/>
      <c r="GE1233" s="40"/>
      <c r="GF1233" s="40"/>
      <c r="GG1233" s="40"/>
      <c r="GH1233" s="40"/>
      <c r="GI1233" s="40"/>
      <c r="GJ1233" s="40"/>
      <c r="GK1233" s="40"/>
      <c r="GL1233" s="40"/>
      <c r="GM1233" s="40"/>
      <c r="GN1233" s="40"/>
      <c r="GO1233" s="40"/>
      <c r="GP1233" s="40"/>
      <c r="GQ1233" s="40"/>
      <c r="GR1233" s="40"/>
      <c r="GS1233" s="40"/>
    </row>
    <row r="1234" spans="1:201" x14ac:dyDescent="0.2">
      <c r="A1234" s="40"/>
      <c r="B1234" s="40"/>
      <c r="C1234" s="40"/>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c r="FM1234" s="40"/>
      <c r="FN1234" s="40"/>
      <c r="FO1234" s="40"/>
      <c r="FP1234" s="40"/>
      <c r="FQ1234" s="40"/>
      <c r="FR1234" s="40"/>
      <c r="FS1234" s="40"/>
      <c r="FT1234" s="40"/>
      <c r="FU1234" s="40"/>
      <c r="FV1234" s="40"/>
      <c r="FW1234" s="40"/>
      <c r="FX1234" s="40"/>
      <c r="FY1234" s="40"/>
      <c r="FZ1234" s="40"/>
      <c r="GA1234" s="40"/>
      <c r="GB1234" s="40"/>
      <c r="GC1234" s="40"/>
      <c r="GD1234" s="40"/>
      <c r="GE1234" s="40"/>
      <c r="GF1234" s="40"/>
      <c r="GG1234" s="40"/>
      <c r="GH1234" s="40"/>
      <c r="GI1234" s="40"/>
      <c r="GJ1234" s="40"/>
      <c r="GK1234" s="40"/>
      <c r="GL1234" s="40"/>
      <c r="GM1234" s="40"/>
      <c r="GN1234" s="40"/>
      <c r="GO1234" s="40"/>
      <c r="GP1234" s="40"/>
      <c r="GQ1234" s="40"/>
      <c r="GR1234" s="40"/>
      <c r="GS1234" s="40"/>
    </row>
    <row r="1235" spans="1:201" x14ac:dyDescent="0.2">
      <c r="A1235" s="40"/>
      <c r="B1235" s="40"/>
      <c r="C1235" s="40"/>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c r="FM1235" s="40"/>
      <c r="FN1235" s="40"/>
      <c r="FO1235" s="40"/>
      <c r="FP1235" s="40"/>
      <c r="FQ1235" s="40"/>
      <c r="FR1235" s="40"/>
      <c r="FS1235" s="40"/>
      <c r="FT1235" s="40"/>
      <c r="FU1235" s="40"/>
      <c r="FV1235" s="40"/>
      <c r="FW1235" s="40"/>
      <c r="FX1235" s="40"/>
      <c r="FY1235" s="40"/>
      <c r="FZ1235" s="40"/>
      <c r="GA1235" s="40"/>
      <c r="GB1235" s="40"/>
      <c r="GC1235" s="40"/>
      <c r="GD1235" s="40"/>
      <c r="GE1235" s="40"/>
      <c r="GF1235" s="40"/>
      <c r="GG1235" s="40"/>
      <c r="GH1235" s="40"/>
      <c r="GI1235" s="40"/>
      <c r="GJ1235" s="40"/>
      <c r="GK1235" s="40"/>
      <c r="GL1235" s="40"/>
      <c r="GM1235" s="40"/>
      <c r="GN1235" s="40"/>
      <c r="GO1235" s="40"/>
      <c r="GP1235" s="40"/>
      <c r="GQ1235" s="40"/>
      <c r="GR1235" s="40"/>
      <c r="GS1235" s="40"/>
    </row>
    <row r="1236" spans="1:201" x14ac:dyDescent="0.2">
      <c r="A1236" s="40"/>
      <c r="B1236" s="40"/>
      <c r="C1236" s="40"/>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c r="FM1236" s="40"/>
      <c r="FN1236" s="40"/>
      <c r="FO1236" s="40"/>
      <c r="FP1236" s="40"/>
      <c r="FQ1236" s="40"/>
      <c r="FR1236" s="40"/>
      <c r="FS1236" s="40"/>
      <c r="FT1236" s="40"/>
      <c r="FU1236" s="40"/>
      <c r="FV1236" s="40"/>
      <c r="FW1236" s="40"/>
      <c r="FX1236" s="40"/>
      <c r="FY1236" s="40"/>
      <c r="FZ1236" s="40"/>
      <c r="GA1236" s="40"/>
      <c r="GB1236" s="40"/>
      <c r="GC1236" s="40"/>
      <c r="GD1236" s="40"/>
      <c r="GE1236" s="40"/>
      <c r="GF1236" s="40"/>
      <c r="GG1236" s="40"/>
      <c r="GH1236" s="40"/>
      <c r="GI1236" s="40"/>
      <c r="GJ1236" s="40"/>
      <c r="GK1236" s="40"/>
      <c r="GL1236" s="40"/>
      <c r="GM1236" s="40"/>
      <c r="GN1236" s="40"/>
      <c r="GO1236" s="40"/>
      <c r="GP1236" s="40"/>
      <c r="GQ1236" s="40"/>
      <c r="GR1236" s="40"/>
      <c r="GS1236" s="40"/>
    </row>
    <row r="1237" spans="1:201" x14ac:dyDescent="0.2">
      <c r="A1237" s="40"/>
      <c r="B1237" s="40"/>
      <c r="C1237" s="40"/>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c r="FM1237" s="40"/>
      <c r="FN1237" s="40"/>
      <c r="FO1237" s="40"/>
      <c r="FP1237" s="40"/>
      <c r="FQ1237" s="40"/>
      <c r="FR1237" s="40"/>
      <c r="FS1237" s="40"/>
      <c r="FT1237" s="40"/>
      <c r="FU1237" s="40"/>
      <c r="FV1237" s="40"/>
      <c r="FW1237" s="40"/>
      <c r="FX1237" s="40"/>
      <c r="FY1237" s="40"/>
      <c r="FZ1237" s="40"/>
      <c r="GA1237" s="40"/>
      <c r="GB1237" s="40"/>
      <c r="GC1237" s="40"/>
      <c r="GD1237" s="40"/>
      <c r="GE1237" s="40"/>
      <c r="GF1237" s="40"/>
      <c r="GG1237" s="40"/>
      <c r="GH1237" s="40"/>
      <c r="GI1237" s="40"/>
      <c r="GJ1237" s="40"/>
      <c r="GK1237" s="40"/>
      <c r="GL1237" s="40"/>
      <c r="GM1237" s="40"/>
      <c r="GN1237" s="40"/>
      <c r="GO1237" s="40"/>
      <c r="GP1237" s="40"/>
      <c r="GQ1237" s="40"/>
      <c r="GR1237" s="40"/>
      <c r="GS1237" s="40"/>
    </row>
    <row r="1238" spans="1:201" x14ac:dyDescent="0.2">
      <c r="A1238" s="40"/>
      <c r="B1238" s="40"/>
      <c r="C1238" s="40"/>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c r="FM1238" s="40"/>
      <c r="FN1238" s="40"/>
      <c r="FO1238" s="40"/>
      <c r="FP1238" s="40"/>
      <c r="FQ1238" s="40"/>
      <c r="FR1238" s="40"/>
      <c r="FS1238" s="40"/>
      <c r="FT1238" s="40"/>
      <c r="FU1238" s="40"/>
      <c r="FV1238" s="40"/>
      <c r="FW1238" s="40"/>
      <c r="FX1238" s="40"/>
      <c r="FY1238" s="40"/>
      <c r="FZ1238" s="40"/>
      <c r="GA1238" s="40"/>
      <c r="GB1238" s="40"/>
      <c r="GC1238" s="40"/>
      <c r="GD1238" s="40"/>
      <c r="GE1238" s="40"/>
      <c r="GF1238" s="40"/>
      <c r="GG1238" s="40"/>
      <c r="GH1238" s="40"/>
      <c r="GI1238" s="40"/>
      <c r="GJ1238" s="40"/>
      <c r="GK1238" s="40"/>
      <c r="GL1238" s="40"/>
      <c r="GM1238" s="40"/>
      <c r="GN1238" s="40"/>
      <c r="GO1238" s="40"/>
      <c r="GP1238" s="40"/>
      <c r="GQ1238" s="40"/>
      <c r="GR1238" s="40"/>
      <c r="GS1238" s="40"/>
    </row>
    <row r="1239" spans="1:201" x14ac:dyDescent="0.2">
      <c r="A1239" s="40"/>
      <c r="B1239" s="40"/>
      <c r="C1239" s="40"/>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c r="FM1239" s="40"/>
      <c r="FN1239" s="40"/>
      <c r="FO1239" s="40"/>
      <c r="FP1239" s="40"/>
      <c r="FQ1239" s="40"/>
      <c r="FR1239" s="40"/>
      <c r="FS1239" s="40"/>
      <c r="FT1239" s="40"/>
      <c r="FU1239" s="40"/>
      <c r="FV1239" s="40"/>
      <c r="FW1239" s="40"/>
      <c r="FX1239" s="40"/>
      <c r="FY1239" s="40"/>
      <c r="FZ1239" s="40"/>
      <c r="GA1239" s="40"/>
      <c r="GB1239" s="40"/>
      <c r="GC1239" s="40"/>
      <c r="GD1239" s="40"/>
      <c r="GE1239" s="40"/>
      <c r="GF1239" s="40"/>
      <c r="GG1239" s="40"/>
      <c r="GH1239" s="40"/>
      <c r="GI1239" s="40"/>
      <c r="GJ1239" s="40"/>
      <c r="GK1239" s="40"/>
      <c r="GL1239" s="40"/>
      <c r="GM1239" s="40"/>
      <c r="GN1239" s="40"/>
      <c r="GO1239" s="40"/>
      <c r="GP1239" s="40"/>
      <c r="GQ1239" s="40"/>
      <c r="GR1239" s="40"/>
      <c r="GS1239" s="40"/>
    </row>
    <row r="1240" spans="1:201" x14ac:dyDescent="0.2">
      <c r="A1240" s="40"/>
      <c r="B1240" s="40"/>
      <c r="C1240" s="40"/>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c r="FM1240" s="40"/>
      <c r="FN1240" s="40"/>
      <c r="FO1240" s="40"/>
      <c r="FP1240" s="40"/>
      <c r="FQ1240" s="40"/>
      <c r="FR1240" s="40"/>
      <c r="FS1240" s="40"/>
      <c r="FT1240" s="40"/>
      <c r="FU1240" s="40"/>
      <c r="FV1240" s="40"/>
      <c r="FW1240" s="40"/>
      <c r="FX1240" s="40"/>
      <c r="FY1240" s="40"/>
      <c r="FZ1240" s="40"/>
      <c r="GA1240" s="40"/>
      <c r="GB1240" s="40"/>
      <c r="GC1240" s="40"/>
      <c r="GD1240" s="40"/>
      <c r="GE1240" s="40"/>
      <c r="GF1240" s="40"/>
      <c r="GG1240" s="40"/>
      <c r="GH1240" s="40"/>
      <c r="GI1240" s="40"/>
      <c r="GJ1240" s="40"/>
      <c r="GK1240" s="40"/>
      <c r="GL1240" s="40"/>
      <c r="GM1240" s="40"/>
      <c r="GN1240" s="40"/>
      <c r="GO1240" s="40"/>
      <c r="GP1240" s="40"/>
      <c r="GQ1240" s="40"/>
      <c r="GR1240" s="40"/>
      <c r="GS1240" s="40"/>
    </row>
    <row r="1241" spans="1:201" x14ac:dyDescent="0.2">
      <c r="A1241" s="40"/>
      <c r="B1241" s="40"/>
      <c r="C1241" s="40"/>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c r="CV1241" s="40"/>
      <c r="CW1241" s="40"/>
      <c r="CX1241" s="40"/>
      <c r="CY1241" s="40"/>
      <c r="CZ1241" s="40"/>
      <c r="DA1241" s="40"/>
      <c r="DB1241" s="40"/>
      <c r="DC1241" s="40"/>
      <c r="DD1241" s="40"/>
      <c r="DE1241" s="40"/>
      <c r="DF1241" s="40"/>
      <c r="DG1241" s="40"/>
      <c r="DH1241" s="40"/>
      <c r="DI1241" s="40"/>
      <c r="DJ1241" s="40"/>
      <c r="DK1241" s="40"/>
      <c r="DL1241" s="40"/>
      <c r="DM1241" s="40"/>
      <c r="DN1241" s="40"/>
      <c r="DO1241" s="40"/>
      <c r="DP1241" s="40"/>
      <c r="DQ1241" s="40"/>
      <c r="DR1241" s="40"/>
      <c r="DS1241" s="40"/>
      <c r="DT1241" s="40"/>
      <c r="DU1241" s="40"/>
      <c r="DV1241" s="40"/>
      <c r="DW1241" s="40"/>
      <c r="DX1241" s="40"/>
      <c r="DY1241" s="40"/>
      <c r="DZ1241" s="40"/>
      <c r="EA1241" s="40"/>
      <c r="EB1241" s="40"/>
      <c r="EC1241" s="40"/>
      <c r="ED1241" s="40"/>
      <c r="EE1241" s="40"/>
      <c r="EF1241" s="40"/>
      <c r="EG1241" s="40"/>
      <c r="EH1241" s="40"/>
      <c r="EI1241" s="40"/>
      <c r="EJ1241" s="40"/>
      <c r="EK1241" s="40"/>
      <c r="EL1241" s="40"/>
      <c r="EM1241" s="40"/>
      <c r="EN1241" s="40"/>
      <c r="EO1241" s="40"/>
      <c r="EP1241" s="40"/>
      <c r="EQ1241" s="40"/>
      <c r="ER1241" s="40"/>
      <c r="ES1241" s="40"/>
      <c r="ET1241" s="40"/>
      <c r="EU1241" s="40"/>
      <c r="EV1241" s="40"/>
      <c r="EW1241" s="40"/>
      <c r="EX1241" s="40"/>
      <c r="EY1241" s="40"/>
      <c r="EZ1241" s="40"/>
      <c r="FA1241" s="40"/>
      <c r="FB1241" s="40"/>
      <c r="FC1241" s="40"/>
      <c r="FD1241" s="40"/>
      <c r="FE1241" s="40"/>
      <c r="FF1241" s="40"/>
      <c r="FG1241" s="40"/>
      <c r="FH1241" s="40"/>
      <c r="FI1241" s="40"/>
      <c r="FJ1241" s="40"/>
      <c r="FK1241" s="40"/>
      <c r="FL1241" s="40"/>
      <c r="FM1241" s="40"/>
      <c r="FN1241" s="40"/>
      <c r="FO1241" s="40"/>
      <c r="FP1241" s="40"/>
      <c r="FQ1241" s="40"/>
      <c r="FR1241" s="40"/>
      <c r="FS1241" s="40"/>
      <c r="FT1241" s="40"/>
      <c r="FU1241" s="40"/>
      <c r="FV1241" s="40"/>
      <c r="FW1241" s="40"/>
      <c r="FX1241" s="40"/>
      <c r="FY1241" s="40"/>
      <c r="FZ1241" s="40"/>
      <c r="GA1241" s="40"/>
      <c r="GB1241" s="40"/>
      <c r="GC1241" s="40"/>
      <c r="GD1241" s="40"/>
      <c r="GE1241" s="40"/>
      <c r="GF1241" s="40"/>
      <c r="GG1241" s="40"/>
      <c r="GH1241" s="40"/>
      <c r="GI1241" s="40"/>
      <c r="GJ1241" s="40"/>
      <c r="GK1241" s="40"/>
      <c r="GL1241" s="40"/>
      <c r="GM1241" s="40"/>
      <c r="GN1241" s="40"/>
      <c r="GO1241" s="40"/>
      <c r="GP1241" s="40"/>
      <c r="GQ1241" s="40"/>
      <c r="GR1241" s="40"/>
      <c r="GS1241" s="40"/>
    </row>
    <row r="1242" spans="1:201" x14ac:dyDescent="0.2">
      <c r="A1242" s="40"/>
      <c r="B1242" s="40"/>
      <c r="C1242" s="40"/>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c r="CV1242" s="40"/>
      <c r="CW1242" s="40"/>
      <c r="CX1242" s="40"/>
      <c r="CY1242" s="40"/>
      <c r="CZ1242" s="40"/>
      <c r="DA1242" s="40"/>
      <c r="DB1242" s="40"/>
      <c r="DC1242" s="40"/>
      <c r="DD1242" s="40"/>
      <c r="DE1242" s="40"/>
      <c r="DF1242" s="40"/>
      <c r="DG1242" s="40"/>
      <c r="DH1242" s="40"/>
      <c r="DI1242" s="40"/>
      <c r="DJ1242" s="40"/>
      <c r="DK1242" s="40"/>
      <c r="DL1242" s="40"/>
      <c r="DM1242" s="40"/>
      <c r="DN1242" s="40"/>
      <c r="DO1242" s="40"/>
      <c r="DP1242" s="40"/>
      <c r="DQ1242" s="40"/>
      <c r="DR1242" s="40"/>
      <c r="DS1242" s="40"/>
      <c r="DT1242" s="40"/>
      <c r="DU1242" s="40"/>
      <c r="DV1242" s="40"/>
      <c r="DW1242" s="40"/>
      <c r="DX1242" s="40"/>
      <c r="DY1242" s="40"/>
      <c r="DZ1242" s="40"/>
      <c r="EA1242" s="40"/>
      <c r="EB1242" s="40"/>
      <c r="EC1242" s="40"/>
      <c r="ED1242" s="40"/>
      <c r="EE1242" s="40"/>
      <c r="EF1242" s="40"/>
      <c r="EG1242" s="40"/>
      <c r="EH1242" s="40"/>
      <c r="EI1242" s="40"/>
      <c r="EJ1242" s="40"/>
      <c r="EK1242" s="40"/>
      <c r="EL1242" s="40"/>
      <c r="EM1242" s="40"/>
      <c r="EN1242" s="40"/>
      <c r="EO1242" s="40"/>
      <c r="EP1242" s="40"/>
      <c r="EQ1242" s="40"/>
      <c r="ER1242" s="40"/>
      <c r="ES1242" s="40"/>
      <c r="ET1242" s="40"/>
      <c r="EU1242" s="40"/>
      <c r="EV1242" s="40"/>
      <c r="EW1242" s="40"/>
      <c r="EX1242" s="40"/>
      <c r="EY1242" s="40"/>
      <c r="EZ1242" s="40"/>
      <c r="FA1242" s="40"/>
      <c r="FB1242" s="40"/>
      <c r="FC1242" s="40"/>
      <c r="FD1242" s="40"/>
      <c r="FE1242" s="40"/>
      <c r="FF1242" s="40"/>
      <c r="FG1242" s="40"/>
      <c r="FH1242" s="40"/>
      <c r="FI1242" s="40"/>
      <c r="FJ1242" s="40"/>
      <c r="FK1242" s="40"/>
      <c r="FL1242" s="40"/>
      <c r="FM1242" s="40"/>
      <c r="FN1242" s="40"/>
      <c r="FO1242" s="40"/>
      <c r="FP1242" s="40"/>
      <c r="FQ1242" s="40"/>
      <c r="FR1242" s="40"/>
      <c r="FS1242" s="40"/>
      <c r="FT1242" s="40"/>
      <c r="FU1242" s="40"/>
      <c r="FV1242" s="40"/>
      <c r="FW1242" s="40"/>
      <c r="FX1242" s="40"/>
      <c r="FY1242" s="40"/>
      <c r="FZ1242" s="40"/>
      <c r="GA1242" s="40"/>
      <c r="GB1242" s="40"/>
      <c r="GC1242" s="40"/>
      <c r="GD1242" s="40"/>
      <c r="GE1242" s="40"/>
      <c r="GF1242" s="40"/>
      <c r="GG1242" s="40"/>
      <c r="GH1242" s="40"/>
      <c r="GI1242" s="40"/>
      <c r="GJ1242" s="40"/>
      <c r="GK1242" s="40"/>
      <c r="GL1242" s="40"/>
      <c r="GM1242" s="40"/>
      <c r="GN1242" s="40"/>
      <c r="GO1242" s="40"/>
      <c r="GP1242" s="40"/>
      <c r="GQ1242" s="40"/>
      <c r="GR1242" s="40"/>
      <c r="GS1242" s="40"/>
    </row>
    <row r="1243" spans="1:201" x14ac:dyDescent="0.2">
      <c r="A1243" s="40"/>
      <c r="B1243" s="40"/>
      <c r="C1243" s="40"/>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c r="CV1243" s="40"/>
      <c r="CW1243" s="40"/>
      <c r="CX1243" s="40"/>
      <c r="CY1243" s="40"/>
      <c r="CZ1243" s="40"/>
      <c r="DA1243" s="40"/>
      <c r="DB1243" s="40"/>
      <c r="DC1243" s="40"/>
      <c r="DD1243" s="40"/>
      <c r="DE1243" s="40"/>
      <c r="DF1243" s="40"/>
      <c r="DG1243" s="40"/>
      <c r="DH1243" s="40"/>
      <c r="DI1243" s="40"/>
      <c r="DJ1243" s="40"/>
      <c r="DK1243" s="40"/>
      <c r="DL1243" s="40"/>
      <c r="DM1243" s="40"/>
      <c r="DN1243" s="40"/>
      <c r="DO1243" s="40"/>
      <c r="DP1243" s="40"/>
      <c r="DQ1243" s="40"/>
      <c r="DR1243" s="40"/>
      <c r="DS1243" s="40"/>
      <c r="DT1243" s="40"/>
      <c r="DU1243" s="40"/>
      <c r="DV1243" s="40"/>
      <c r="DW1243" s="40"/>
      <c r="DX1243" s="40"/>
      <c r="DY1243" s="40"/>
      <c r="DZ1243" s="40"/>
      <c r="EA1243" s="40"/>
      <c r="EB1243" s="40"/>
      <c r="EC1243" s="40"/>
      <c r="ED1243" s="40"/>
      <c r="EE1243" s="40"/>
      <c r="EF1243" s="40"/>
      <c r="EG1243" s="40"/>
      <c r="EH1243" s="40"/>
      <c r="EI1243" s="40"/>
      <c r="EJ1243" s="40"/>
      <c r="EK1243" s="40"/>
      <c r="EL1243" s="40"/>
      <c r="EM1243" s="40"/>
      <c r="EN1243" s="40"/>
      <c r="EO1243" s="40"/>
      <c r="EP1243" s="40"/>
      <c r="EQ1243" s="40"/>
      <c r="ER1243" s="40"/>
      <c r="ES1243" s="40"/>
      <c r="ET1243" s="40"/>
      <c r="EU1243" s="40"/>
      <c r="EV1243" s="40"/>
      <c r="EW1243" s="40"/>
      <c r="EX1243" s="40"/>
      <c r="EY1243" s="40"/>
      <c r="EZ1243" s="40"/>
      <c r="FA1243" s="40"/>
      <c r="FB1243" s="40"/>
      <c r="FC1243" s="40"/>
      <c r="FD1243" s="40"/>
      <c r="FE1243" s="40"/>
      <c r="FF1243" s="40"/>
      <c r="FG1243" s="40"/>
      <c r="FH1243" s="40"/>
      <c r="FI1243" s="40"/>
      <c r="FJ1243" s="40"/>
      <c r="FK1243" s="40"/>
      <c r="FL1243" s="40"/>
      <c r="FM1243" s="40"/>
      <c r="FN1243" s="40"/>
      <c r="FO1243" s="40"/>
      <c r="FP1243" s="40"/>
      <c r="FQ1243" s="40"/>
      <c r="FR1243" s="40"/>
      <c r="FS1243" s="40"/>
      <c r="FT1243" s="40"/>
      <c r="FU1243" s="40"/>
      <c r="FV1243" s="40"/>
      <c r="FW1243" s="40"/>
      <c r="FX1243" s="40"/>
      <c r="FY1243" s="40"/>
      <c r="FZ1243" s="40"/>
      <c r="GA1243" s="40"/>
      <c r="GB1243" s="40"/>
      <c r="GC1243" s="40"/>
      <c r="GD1243" s="40"/>
      <c r="GE1243" s="40"/>
      <c r="GF1243" s="40"/>
      <c r="GG1243" s="40"/>
      <c r="GH1243" s="40"/>
      <c r="GI1243" s="40"/>
      <c r="GJ1243" s="40"/>
      <c r="GK1243" s="40"/>
      <c r="GL1243" s="40"/>
      <c r="GM1243" s="40"/>
      <c r="GN1243" s="40"/>
      <c r="GO1243" s="40"/>
      <c r="GP1243" s="40"/>
      <c r="GQ1243" s="40"/>
      <c r="GR1243" s="40"/>
      <c r="GS1243" s="40"/>
    </row>
    <row r="1244" spans="1:201" x14ac:dyDescent="0.2">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c r="FM1244" s="40"/>
      <c r="FN1244" s="40"/>
      <c r="FO1244" s="40"/>
      <c r="FP1244" s="40"/>
      <c r="FQ1244" s="40"/>
      <c r="FR1244" s="40"/>
      <c r="FS1244" s="40"/>
      <c r="FT1244" s="40"/>
      <c r="FU1244" s="40"/>
      <c r="FV1244" s="40"/>
      <c r="FW1244" s="40"/>
      <c r="FX1244" s="40"/>
      <c r="FY1244" s="40"/>
      <c r="FZ1244" s="40"/>
      <c r="GA1244" s="40"/>
      <c r="GB1244" s="40"/>
      <c r="GC1244" s="40"/>
      <c r="GD1244" s="40"/>
      <c r="GE1244" s="40"/>
      <c r="GF1244" s="40"/>
      <c r="GG1244" s="40"/>
      <c r="GH1244" s="40"/>
      <c r="GI1244" s="40"/>
      <c r="GJ1244" s="40"/>
      <c r="GK1244" s="40"/>
      <c r="GL1244" s="40"/>
      <c r="GM1244" s="40"/>
      <c r="GN1244" s="40"/>
      <c r="GO1244" s="40"/>
      <c r="GP1244" s="40"/>
      <c r="GQ1244" s="40"/>
      <c r="GR1244" s="40"/>
      <c r="GS1244" s="40"/>
    </row>
    <row r="1245" spans="1:201" x14ac:dyDescent="0.2">
      <c r="A1245" s="40"/>
      <c r="B1245" s="40"/>
      <c r="C1245" s="40"/>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c r="CV1245" s="40"/>
      <c r="CW1245" s="40"/>
      <c r="CX1245" s="40"/>
      <c r="CY1245" s="40"/>
      <c r="CZ1245" s="40"/>
      <c r="DA1245" s="40"/>
      <c r="DB1245" s="40"/>
      <c r="DC1245" s="40"/>
      <c r="DD1245" s="40"/>
      <c r="DE1245" s="40"/>
      <c r="DF1245" s="40"/>
      <c r="DG1245" s="40"/>
      <c r="DH1245" s="40"/>
      <c r="DI1245" s="40"/>
      <c r="DJ1245" s="40"/>
      <c r="DK1245" s="40"/>
      <c r="DL1245" s="40"/>
      <c r="DM1245" s="40"/>
      <c r="DN1245" s="40"/>
      <c r="DO1245" s="40"/>
      <c r="DP1245" s="40"/>
      <c r="DQ1245" s="40"/>
      <c r="DR1245" s="40"/>
      <c r="DS1245" s="40"/>
      <c r="DT1245" s="40"/>
      <c r="DU1245" s="40"/>
      <c r="DV1245" s="40"/>
      <c r="DW1245" s="40"/>
      <c r="DX1245" s="40"/>
      <c r="DY1245" s="40"/>
      <c r="DZ1245" s="40"/>
      <c r="EA1245" s="40"/>
      <c r="EB1245" s="40"/>
      <c r="EC1245" s="40"/>
      <c r="ED1245" s="40"/>
      <c r="EE1245" s="40"/>
      <c r="EF1245" s="40"/>
      <c r="EG1245" s="40"/>
      <c r="EH1245" s="40"/>
      <c r="EI1245" s="40"/>
      <c r="EJ1245" s="40"/>
      <c r="EK1245" s="40"/>
      <c r="EL1245" s="40"/>
      <c r="EM1245" s="40"/>
      <c r="EN1245" s="40"/>
      <c r="EO1245" s="40"/>
      <c r="EP1245" s="40"/>
      <c r="EQ1245" s="40"/>
      <c r="ER1245" s="40"/>
      <c r="ES1245" s="40"/>
      <c r="ET1245" s="40"/>
      <c r="EU1245" s="40"/>
      <c r="EV1245" s="40"/>
      <c r="EW1245" s="40"/>
      <c r="EX1245" s="40"/>
      <c r="EY1245" s="40"/>
      <c r="EZ1245" s="40"/>
      <c r="FA1245" s="40"/>
      <c r="FB1245" s="40"/>
      <c r="FC1245" s="40"/>
      <c r="FD1245" s="40"/>
      <c r="FE1245" s="40"/>
      <c r="FF1245" s="40"/>
      <c r="FG1245" s="40"/>
      <c r="FH1245" s="40"/>
      <c r="FI1245" s="40"/>
      <c r="FJ1245" s="40"/>
      <c r="FK1245" s="40"/>
      <c r="FL1245" s="40"/>
      <c r="FM1245" s="40"/>
      <c r="FN1245" s="40"/>
      <c r="FO1245" s="40"/>
      <c r="FP1245" s="40"/>
      <c r="FQ1245" s="40"/>
      <c r="FR1245" s="40"/>
      <c r="FS1245" s="40"/>
      <c r="FT1245" s="40"/>
      <c r="FU1245" s="40"/>
      <c r="FV1245" s="40"/>
      <c r="FW1245" s="40"/>
      <c r="FX1245" s="40"/>
      <c r="FY1245" s="40"/>
      <c r="FZ1245" s="40"/>
      <c r="GA1245" s="40"/>
      <c r="GB1245" s="40"/>
      <c r="GC1245" s="40"/>
      <c r="GD1245" s="40"/>
      <c r="GE1245" s="40"/>
      <c r="GF1245" s="40"/>
      <c r="GG1245" s="40"/>
      <c r="GH1245" s="40"/>
      <c r="GI1245" s="40"/>
      <c r="GJ1245" s="40"/>
      <c r="GK1245" s="40"/>
      <c r="GL1245" s="40"/>
      <c r="GM1245" s="40"/>
      <c r="GN1245" s="40"/>
      <c r="GO1245" s="40"/>
      <c r="GP1245" s="40"/>
      <c r="GQ1245" s="40"/>
      <c r="GR1245" s="40"/>
      <c r="GS1245" s="40"/>
    </row>
    <row r="1246" spans="1:201" x14ac:dyDescent="0.2">
      <c r="A1246" s="40"/>
      <c r="B1246" s="40"/>
      <c r="C1246" s="40"/>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c r="CV1246" s="40"/>
      <c r="CW1246" s="40"/>
      <c r="CX1246" s="40"/>
      <c r="CY1246" s="40"/>
      <c r="CZ1246" s="40"/>
      <c r="DA1246" s="40"/>
      <c r="DB1246" s="40"/>
      <c r="DC1246" s="40"/>
      <c r="DD1246" s="40"/>
      <c r="DE1246" s="40"/>
      <c r="DF1246" s="40"/>
      <c r="DG1246" s="40"/>
      <c r="DH1246" s="40"/>
      <c r="DI1246" s="40"/>
      <c r="DJ1246" s="40"/>
      <c r="DK1246" s="40"/>
      <c r="DL1246" s="40"/>
      <c r="DM1246" s="40"/>
      <c r="DN1246" s="40"/>
      <c r="DO1246" s="40"/>
      <c r="DP1246" s="40"/>
      <c r="DQ1246" s="40"/>
      <c r="DR1246" s="40"/>
      <c r="DS1246" s="40"/>
      <c r="DT1246" s="40"/>
      <c r="DU1246" s="40"/>
      <c r="DV1246" s="40"/>
      <c r="DW1246" s="40"/>
      <c r="DX1246" s="40"/>
      <c r="DY1246" s="40"/>
      <c r="DZ1246" s="40"/>
      <c r="EA1246" s="40"/>
      <c r="EB1246" s="40"/>
      <c r="EC1246" s="40"/>
      <c r="ED1246" s="40"/>
      <c r="EE1246" s="40"/>
      <c r="EF1246" s="40"/>
      <c r="EG1246" s="40"/>
      <c r="EH1246" s="40"/>
      <c r="EI1246" s="40"/>
      <c r="EJ1246" s="40"/>
      <c r="EK1246" s="40"/>
      <c r="EL1246" s="40"/>
      <c r="EM1246" s="40"/>
      <c r="EN1246" s="40"/>
      <c r="EO1246" s="40"/>
      <c r="EP1246" s="40"/>
      <c r="EQ1246" s="40"/>
      <c r="ER1246" s="40"/>
      <c r="ES1246" s="40"/>
      <c r="ET1246" s="40"/>
      <c r="EU1246" s="40"/>
      <c r="EV1246" s="40"/>
      <c r="EW1246" s="40"/>
      <c r="EX1246" s="40"/>
      <c r="EY1246" s="40"/>
      <c r="EZ1246" s="40"/>
      <c r="FA1246" s="40"/>
      <c r="FB1246" s="40"/>
      <c r="FC1246" s="40"/>
      <c r="FD1246" s="40"/>
      <c r="FE1246" s="40"/>
      <c r="FF1246" s="40"/>
      <c r="FG1246" s="40"/>
      <c r="FH1246" s="40"/>
      <c r="FI1246" s="40"/>
      <c r="FJ1246" s="40"/>
      <c r="FK1246" s="40"/>
      <c r="FL1246" s="40"/>
      <c r="FM1246" s="40"/>
      <c r="FN1246" s="40"/>
      <c r="FO1246" s="40"/>
      <c r="FP1246" s="40"/>
      <c r="FQ1246" s="40"/>
      <c r="FR1246" s="40"/>
      <c r="FS1246" s="40"/>
      <c r="FT1246" s="40"/>
      <c r="FU1246" s="40"/>
      <c r="FV1246" s="40"/>
      <c r="FW1246" s="40"/>
      <c r="FX1246" s="40"/>
      <c r="FY1246" s="40"/>
      <c r="FZ1246" s="40"/>
      <c r="GA1246" s="40"/>
      <c r="GB1246" s="40"/>
      <c r="GC1246" s="40"/>
      <c r="GD1246" s="40"/>
      <c r="GE1246" s="40"/>
      <c r="GF1246" s="40"/>
      <c r="GG1246" s="40"/>
      <c r="GH1246" s="40"/>
      <c r="GI1246" s="40"/>
      <c r="GJ1246" s="40"/>
      <c r="GK1246" s="40"/>
      <c r="GL1246" s="40"/>
      <c r="GM1246" s="40"/>
      <c r="GN1246" s="40"/>
      <c r="GO1246" s="40"/>
      <c r="GP1246" s="40"/>
      <c r="GQ1246" s="40"/>
      <c r="GR1246" s="40"/>
      <c r="GS1246" s="40"/>
    </row>
    <row r="1247" spans="1:201" x14ac:dyDescent="0.2">
      <c r="A1247" s="40"/>
      <c r="B1247" s="40"/>
      <c r="C1247" s="40"/>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c r="CV1247" s="40"/>
      <c r="CW1247" s="40"/>
      <c r="CX1247" s="40"/>
      <c r="CY1247" s="40"/>
      <c r="CZ1247" s="40"/>
      <c r="DA1247" s="40"/>
      <c r="DB1247" s="40"/>
      <c r="DC1247" s="40"/>
      <c r="DD1247" s="40"/>
      <c r="DE1247" s="40"/>
      <c r="DF1247" s="40"/>
      <c r="DG1247" s="40"/>
      <c r="DH1247" s="40"/>
      <c r="DI1247" s="40"/>
      <c r="DJ1247" s="40"/>
      <c r="DK1247" s="40"/>
      <c r="DL1247" s="40"/>
      <c r="DM1247" s="40"/>
      <c r="DN1247" s="40"/>
      <c r="DO1247" s="40"/>
      <c r="DP1247" s="40"/>
      <c r="DQ1247" s="40"/>
      <c r="DR1247" s="40"/>
      <c r="DS1247" s="40"/>
      <c r="DT1247" s="40"/>
      <c r="DU1247" s="40"/>
      <c r="DV1247" s="40"/>
      <c r="DW1247" s="40"/>
      <c r="DX1247" s="40"/>
      <c r="DY1247" s="40"/>
      <c r="DZ1247" s="40"/>
      <c r="EA1247" s="40"/>
      <c r="EB1247" s="40"/>
      <c r="EC1247" s="40"/>
      <c r="ED1247" s="40"/>
      <c r="EE1247" s="40"/>
      <c r="EF1247" s="40"/>
      <c r="EG1247" s="40"/>
      <c r="EH1247" s="40"/>
      <c r="EI1247" s="40"/>
      <c r="EJ1247" s="40"/>
      <c r="EK1247" s="40"/>
      <c r="EL1247" s="40"/>
      <c r="EM1247" s="40"/>
      <c r="EN1247" s="40"/>
      <c r="EO1247" s="40"/>
      <c r="EP1247" s="40"/>
      <c r="EQ1247" s="40"/>
      <c r="ER1247" s="40"/>
      <c r="ES1247" s="40"/>
      <c r="ET1247" s="40"/>
      <c r="EU1247" s="40"/>
      <c r="EV1247" s="40"/>
      <c r="EW1247" s="40"/>
      <c r="EX1247" s="40"/>
      <c r="EY1247" s="40"/>
      <c r="EZ1247" s="40"/>
      <c r="FA1247" s="40"/>
      <c r="FB1247" s="40"/>
      <c r="FC1247" s="40"/>
      <c r="FD1247" s="40"/>
      <c r="FE1247" s="40"/>
      <c r="FF1247" s="40"/>
      <c r="FG1247" s="40"/>
      <c r="FH1247" s="40"/>
      <c r="FI1247" s="40"/>
      <c r="FJ1247" s="40"/>
      <c r="FK1247" s="40"/>
      <c r="FL1247" s="40"/>
      <c r="FM1247" s="40"/>
      <c r="FN1247" s="40"/>
      <c r="FO1247" s="40"/>
      <c r="FP1247" s="40"/>
      <c r="FQ1247" s="40"/>
      <c r="FR1247" s="40"/>
      <c r="FS1247" s="40"/>
      <c r="FT1247" s="40"/>
      <c r="FU1247" s="40"/>
      <c r="FV1247" s="40"/>
      <c r="FW1247" s="40"/>
      <c r="FX1247" s="40"/>
      <c r="FY1247" s="40"/>
      <c r="FZ1247" s="40"/>
      <c r="GA1247" s="40"/>
      <c r="GB1247" s="40"/>
      <c r="GC1247" s="40"/>
      <c r="GD1247" s="40"/>
      <c r="GE1247" s="40"/>
      <c r="GF1247" s="40"/>
      <c r="GG1247" s="40"/>
      <c r="GH1247" s="40"/>
      <c r="GI1247" s="40"/>
      <c r="GJ1247" s="40"/>
      <c r="GK1247" s="40"/>
      <c r="GL1247" s="40"/>
      <c r="GM1247" s="40"/>
      <c r="GN1247" s="40"/>
      <c r="GO1247" s="40"/>
      <c r="GP1247" s="40"/>
      <c r="GQ1247" s="40"/>
      <c r="GR1247" s="40"/>
      <c r="GS1247" s="40"/>
    </row>
    <row r="1248" spans="1:201" x14ac:dyDescent="0.2">
      <c r="A1248" s="40"/>
      <c r="B1248" s="40"/>
      <c r="C1248" s="40"/>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c r="CV1248" s="40"/>
      <c r="CW1248" s="40"/>
      <c r="CX1248" s="40"/>
      <c r="CY1248" s="40"/>
      <c r="CZ1248" s="40"/>
      <c r="DA1248" s="40"/>
      <c r="DB1248" s="40"/>
      <c r="DC1248" s="40"/>
      <c r="DD1248" s="40"/>
      <c r="DE1248" s="40"/>
      <c r="DF1248" s="40"/>
      <c r="DG1248" s="40"/>
      <c r="DH1248" s="40"/>
      <c r="DI1248" s="40"/>
      <c r="DJ1248" s="40"/>
      <c r="DK1248" s="40"/>
      <c r="DL1248" s="40"/>
      <c r="DM1248" s="40"/>
      <c r="DN1248" s="40"/>
      <c r="DO1248" s="40"/>
      <c r="DP1248" s="40"/>
      <c r="DQ1248" s="40"/>
      <c r="DR1248" s="40"/>
      <c r="DS1248" s="40"/>
      <c r="DT1248" s="40"/>
      <c r="DU1248" s="40"/>
      <c r="DV1248" s="40"/>
      <c r="DW1248" s="40"/>
      <c r="DX1248" s="40"/>
      <c r="DY1248" s="40"/>
      <c r="DZ1248" s="40"/>
      <c r="EA1248" s="40"/>
      <c r="EB1248" s="40"/>
      <c r="EC1248" s="40"/>
      <c r="ED1248" s="40"/>
      <c r="EE1248" s="40"/>
      <c r="EF1248" s="40"/>
      <c r="EG1248" s="40"/>
      <c r="EH1248" s="40"/>
      <c r="EI1248" s="40"/>
      <c r="EJ1248" s="40"/>
      <c r="EK1248" s="40"/>
      <c r="EL1248" s="40"/>
      <c r="EM1248" s="40"/>
      <c r="EN1248" s="40"/>
      <c r="EO1248" s="40"/>
      <c r="EP1248" s="40"/>
      <c r="EQ1248" s="40"/>
      <c r="ER1248" s="40"/>
      <c r="ES1248" s="40"/>
      <c r="ET1248" s="40"/>
      <c r="EU1248" s="40"/>
      <c r="EV1248" s="40"/>
      <c r="EW1248" s="40"/>
      <c r="EX1248" s="40"/>
      <c r="EY1248" s="40"/>
      <c r="EZ1248" s="40"/>
      <c r="FA1248" s="40"/>
      <c r="FB1248" s="40"/>
      <c r="FC1248" s="40"/>
      <c r="FD1248" s="40"/>
      <c r="FE1248" s="40"/>
      <c r="FF1248" s="40"/>
      <c r="FG1248" s="40"/>
      <c r="FH1248" s="40"/>
      <c r="FI1248" s="40"/>
      <c r="FJ1248" s="40"/>
      <c r="FK1248" s="40"/>
      <c r="FL1248" s="40"/>
      <c r="FM1248" s="40"/>
      <c r="FN1248" s="40"/>
      <c r="FO1248" s="40"/>
      <c r="FP1248" s="40"/>
      <c r="FQ1248" s="40"/>
      <c r="FR1248" s="40"/>
      <c r="FS1248" s="40"/>
      <c r="FT1248" s="40"/>
      <c r="FU1248" s="40"/>
      <c r="FV1248" s="40"/>
      <c r="FW1248" s="40"/>
      <c r="FX1248" s="40"/>
      <c r="FY1248" s="40"/>
      <c r="FZ1248" s="40"/>
      <c r="GA1248" s="40"/>
      <c r="GB1248" s="40"/>
      <c r="GC1248" s="40"/>
      <c r="GD1248" s="40"/>
      <c r="GE1248" s="40"/>
      <c r="GF1248" s="40"/>
      <c r="GG1248" s="40"/>
      <c r="GH1248" s="40"/>
      <c r="GI1248" s="40"/>
      <c r="GJ1248" s="40"/>
      <c r="GK1248" s="40"/>
      <c r="GL1248" s="40"/>
      <c r="GM1248" s="40"/>
      <c r="GN1248" s="40"/>
      <c r="GO1248" s="40"/>
      <c r="GP1248" s="40"/>
      <c r="GQ1248" s="40"/>
      <c r="GR1248" s="40"/>
      <c r="GS1248" s="40"/>
    </row>
    <row r="1249" spans="1:201" x14ac:dyDescent="0.2">
      <c r="A1249" s="40"/>
      <c r="B1249" s="40"/>
      <c r="C1249" s="40"/>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c r="CV1249" s="40"/>
      <c r="CW1249" s="40"/>
      <c r="CX1249" s="40"/>
      <c r="CY1249" s="40"/>
      <c r="CZ1249" s="40"/>
      <c r="DA1249" s="40"/>
      <c r="DB1249" s="40"/>
      <c r="DC1249" s="40"/>
      <c r="DD1249" s="40"/>
      <c r="DE1249" s="40"/>
      <c r="DF1249" s="40"/>
      <c r="DG1249" s="40"/>
      <c r="DH1249" s="40"/>
      <c r="DI1249" s="40"/>
      <c r="DJ1249" s="40"/>
      <c r="DK1249" s="40"/>
      <c r="DL1249" s="40"/>
      <c r="DM1249" s="40"/>
      <c r="DN1249" s="40"/>
      <c r="DO1249" s="40"/>
      <c r="DP1249" s="40"/>
      <c r="DQ1249" s="40"/>
      <c r="DR1249" s="40"/>
      <c r="DS1249" s="40"/>
      <c r="DT1249" s="40"/>
      <c r="DU1249" s="40"/>
      <c r="DV1249" s="40"/>
      <c r="DW1249" s="40"/>
      <c r="DX1249" s="40"/>
      <c r="DY1249" s="40"/>
      <c r="DZ1249" s="40"/>
      <c r="EA1249" s="40"/>
      <c r="EB1249" s="40"/>
      <c r="EC1249" s="40"/>
      <c r="ED1249" s="40"/>
      <c r="EE1249" s="40"/>
      <c r="EF1249" s="40"/>
      <c r="EG1249" s="40"/>
      <c r="EH1249" s="40"/>
      <c r="EI1249" s="40"/>
      <c r="EJ1249" s="40"/>
      <c r="EK1249" s="40"/>
      <c r="EL1249" s="40"/>
      <c r="EM1249" s="40"/>
      <c r="EN1249" s="40"/>
      <c r="EO1249" s="40"/>
      <c r="EP1249" s="40"/>
      <c r="EQ1249" s="40"/>
      <c r="ER1249" s="40"/>
      <c r="ES1249" s="40"/>
      <c r="ET1249" s="40"/>
      <c r="EU1249" s="40"/>
      <c r="EV1249" s="40"/>
      <c r="EW1249" s="40"/>
      <c r="EX1249" s="40"/>
      <c r="EY1249" s="40"/>
      <c r="EZ1249" s="40"/>
      <c r="FA1249" s="40"/>
      <c r="FB1249" s="40"/>
      <c r="FC1249" s="40"/>
      <c r="FD1249" s="40"/>
      <c r="FE1249" s="40"/>
      <c r="FF1249" s="40"/>
      <c r="FG1249" s="40"/>
      <c r="FH1249" s="40"/>
      <c r="FI1249" s="40"/>
      <c r="FJ1249" s="40"/>
      <c r="FK1249" s="40"/>
      <c r="FL1249" s="40"/>
      <c r="FM1249" s="40"/>
      <c r="FN1249" s="40"/>
      <c r="FO1249" s="40"/>
      <c r="FP1249" s="40"/>
      <c r="FQ1249" s="40"/>
      <c r="FR1249" s="40"/>
      <c r="FS1249" s="40"/>
      <c r="FT1249" s="40"/>
      <c r="FU1249" s="40"/>
      <c r="FV1249" s="40"/>
      <c r="FW1249" s="40"/>
      <c r="FX1249" s="40"/>
      <c r="FY1249" s="40"/>
      <c r="FZ1249" s="40"/>
      <c r="GA1249" s="40"/>
      <c r="GB1249" s="40"/>
      <c r="GC1249" s="40"/>
      <c r="GD1249" s="40"/>
      <c r="GE1249" s="40"/>
      <c r="GF1249" s="40"/>
      <c r="GG1249" s="40"/>
      <c r="GH1249" s="40"/>
      <c r="GI1249" s="40"/>
      <c r="GJ1249" s="40"/>
      <c r="GK1249" s="40"/>
      <c r="GL1249" s="40"/>
      <c r="GM1249" s="40"/>
      <c r="GN1249" s="40"/>
      <c r="GO1249" s="40"/>
      <c r="GP1249" s="40"/>
      <c r="GQ1249" s="40"/>
      <c r="GR1249" s="40"/>
      <c r="GS1249" s="40"/>
    </row>
    <row r="1250" spans="1:201" x14ac:dyDescent="0.2">
      <c r="A1250" s="40"/>
      <c r="B1250" s="40"/>
      <c r="C1250" s="40"/>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c r="CV1250" s="40"/>
      <c r="CW1250" s="40"/>
      <c r="CX1250" s="40"/>
      <c r="CY1250" s="40"/>
      <c r="CZ1250" s="40"/>
      <c r="DA1250" s="40"/>
      <c r="DB1250" s="40"/>
      <c r="DC1250" s="40"/>
      <c r="DD1250" s="40"/>
      <c r="DE1250" s="40"/>
      <c r="DF1250" s="40"/>
      <c r="DG1250" s="40"/>
      <c r="DH1250" s="40"/>
      <c r="DI1250" s="40"/>
      <c r="DJ1250" s="40"/>
      <c r="DK1250" s="40"/>
      <c r="DL1250" s="40"/>
      <c r="DM1250" s="40"/>
      <c r="DN1250" s="40"/>
      <c r="DO1250" s="40"/>
      <c r="DP1250" s="40"/>
      <c r="DQ1250" s="40"/>
      <c r="DR1250" s="40"/>
      <c r="DS1250" s="40"/>
      <c r="DT1250" s="40"/>
      <c r="DU1250" s="40"/>
      <c r="DV1250" s="40"/>
      <c r="DW1250" s="40"/>
      <c r="DX1250" s="40"/>
      <c r="DY1250" s="40"/>
      <c r="DZ1250" s="40"/>
      <c r="EA1250" s="40"/>
      <c r="EB1250" s="40"/>
      <c r="EC1250" s="40"/>
      <c r="ED1250" s="40"/>
      <c r="EE1250" s="40"/>
      <c r="EF1250" s="40"/>
      <c r="EG1250" s="40"/>
      <c r="EH1250" s="40"/>
      <c r="EI1250" s="40"/>
      <c r="EJ1250" s="40"/>
      <c r="EK1250" s="40"/>
      <c r="EL1250" s="40"/>
      <c r="EM1250" s="40"/>
      <c r="EN1250" s="40"/>
      <c r="EO1250" s="40"/>
      <c r="EP1250" s="40"/>
      <c r="EQ1250" s="40"/>
      <c r="ER1250" s="40"/>
      <c r="ES1250" s="40"/>
      <c r="ET1250" s="40"/>
      <c r="EU1250" s="40"/>
      <c r="EV1250" s="40"/>
      <c r="EW1250" s="40"/>
      <c r="EX1250" s="40"/>
      <c r="EY1250" s="40"/>
      <c r="EZ1250" s="40"/>
      <c r="FA1250" s="40"/>
      <c r="FB1250" s="40"/>
      <c r="FC1250" s="40"/>
      <c r="FD1250" s="40"/>
      <c r="FE1250" s="40"/>
      <c r="FF1250" s="40"/>
      <c r="FG1250" s="40"/>
      <c r="FH1250" s="40"/>
      <c r="FI1250" s="40"/>
      <c r="FJ1250" s="40"/>
      <c r="FK1250" s="40"/>
      <c r="FL1250" s="40"/>
      <c r="FM1250" s="40"/>
      <c r="FN1250" s="40"/>
      <c r="FO1250" s="40"/>
      <c r="FP1250" s="40"/>
      <c r="FQ1250" s="40"/>
      <c r="FR1250" s="40"/>
      <c r="FS1250" s="40"/>
      <c r="FT1250" s="40"/>
      <c r="FU1250" s="40"/>
      <c r="FV1250" s="40"/>
      <c r="FW1250" s="40"/>
      <c r="FX1250" s="40"/>
      <c r="FY1250" s="40"/>
      <c r="FZ1250" s="40"/>
      <c r="GA1250" s="40"/>
      <c r="GB1250" s="40"/>
      <c r="GC1250" s="40"/>
      <c r="GD1250" s="40"/>
      <c r="GE1250" s="40"/>
      <c r="GF1250" s="40"/>
      <c r="GG1250" s="40"/>
      <c r="GH1250" s="40"/>
      <c r="GI1250" s="40"/>
      <c r="GJ1250" s="40"/>
      <c r="GK1250" s="40"/>
      <c r="GL1250" s="40"/>
      <c r="GM1250" s="40"/>
      <c r="GN1250" s="40"/>
      <c r="GO1250" s="40"/>
      <c r="GP1250" s="40"/>
      <c r="GQ1250" s="40"/>
      <c r="GR1250" s="40"/>
      <c r="GS1250" s="40"/>
    </row>
    <row r="1251" spans="1:201" x14ac:dyDescent="0.2">
      <c r="A1251" s="40"/>
      <c r="B1251" s="40"/>
      <c r="C1251" s="40"/>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c r="FM1251" s="40"/>
      <c r="FN1251" s="40"/>
      <c r="FO1251" s="40"/>
      <c r="FP1251" s="40"/>
      <c r="FQ1251" s="40"/>
      <c r="FR1251" s="40"/>
      <c r="FS1251" s="40"/>
      <c r="FT1251" s="40"/>
      <c r="FU1251" s="40"/>
      <c r="FV1251" s="40"/>
      <c r="FW1251" s="40"/>
      <c r="FX1251" s="40"/>
      <c r="FY1251" s="40"/>
      <c r="FZ1251" s="40"/>
      <c r="GA1251" s="40"/>
      <c r="GB1251" s="40"/>
      <c r="GC1251" s="40"/>
      <c r="GD1251" s="40"/>
      <c r="GE1251" s="40"/>
      <c r="GF1251" s="40"/>
      <c r="GG1251" s="40"/>
      <c r="GH1251" s="40"/>
      <c r="GI1251" s="40"/>
      <c r="GJ1251" s="40"/>
      <c r="GK1251" s="40"/>
      <c r="GL1251" s="40"/>
      <c r="GM1251" s="40"/>
      <c r="GN1251" s="40"/>
      <c r="GO1251" s="40"/>
      <c r="GP1251" s="40"/>
      <c r="GQ1251" s="40"/>
      <c r="GR1251" s="40"/>
      <c r="GS1251" s="40"/>
    </row>
    <row r="1252" spans="1:201" x14ac:dyDescent="0.2">
      <c r="A1252" s="40"/>
      <c r="B1252" s="40"/>
      <c r="C1252" s="40"/>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c r="CV1252" s="40"/>
      <c r="CW1252" s="40"/>
      <c r="CX1252" s="40"/>
      <c r="CY1252" s="40"/>
      <c r="CZ1252" s="40"/>
      <c r="DA1252" s="40"/>
      <c r="DB1252" s="40"/>
      <c r="DC1252" s="40"/>
      <c r="DD1252" s="40"/>
      <c r="DE1252" s="40"/>
      <c r="DF1252" s="40"/>
      <c r="DG1252" s="40"/>
      <c r="DH1252" s="40"/>
      <c r="DI1252" s="40"/>
      <c r="DJ1252" s="40"/>
      <c r="DK1252" s="40"/>
      <c r="DL1252" s="40"/>
      <c r="DM1252" s="40"/>
      <c r="DN1252" s="40"/>
      <c r="DO1252" s="40"/>
      <c r="DP1252" s="40"/>
      <c r="DQ1252" s="40"/>
      <c r="DR1252" s="40"/>
      <c r="DS1252" s="40"/>
      <c r="DT1252" s="40"/>
      <c r="DU1252" s="40"/>
      <c r="DV1252" s="40"/>
      <c r="DW1252" s="40"/>
      <c r="DX1252" s="40"/>
      <c r="DY1252" s="40"/>
      <c r="DZ1252" s="40"/>
      <c r="EA1252" s="40"/>
      <c r="EB1252" s="40"/>
      <c r="EC1252" s="40"/>
      <c r="ED1252" s="40"/>
      <c r="EE1252" s="40"/>
      <c r="EF1252" s="40"/>
      <c r="EG1252" s="40"/>
      <c r="EH1252" s="40"/>
      <c r="EI1252" s="40"/>
      <c r="EJ1252" s="40"/>
      <c r="EK1252" s="40"/>
      <c r="EL1252" s="40"/>
      <c r="EM1252" s="40"/>
      <c r="EN1252" s="40"/>
      <c r="EO1252" s="40"/>
      <c r="EP1252" s="40"/>
      <c r="EQ1252" s="40"/>
      <c r="ER1252" s="40"/>
      <c r="ES1252" s="40"/>
      <c r="ET1252" s="40"/>
      <c r="EU1252" s="40"/>
      <c r="EV1252" s="40"/>
      <c r="EW1252" s="40"/>
      <c r="EX1252" s="40"/>
      <c r="EY1252" s="40"/>
      <c r="EZ1252" s="40"/>
      <c r="FA1252" s="40"/>
      <c r="FB1252" s="40"/>
      <c r="FC1252" s="40"/>
      <c r="FD1252" s="40"/>
      <c r="FE1252" s="40"/>
      <c r="FF1252" s="40"/>
      <c r="FG1252" s="40"/>
      <c r="FH1252" s="40"/>
      <c r="FI1252" s="40"/>
      <c r="FJ1252" s="40"/>
      <c r="FK1252" s="40"/>
      <c r="FL1252" s="40"/>
      <c r="FM1252" s="40"/>
      <c r="FN1252" s="40"/>
      <c r="FO1252" s="40"/>
      <c r="FP1252" s="40"/>
      <c r="FQ1252" s="40"/>
      <c r="FR1252" s="40"/>
      <c r="FS1252" s="40"/>
      <c r="FT1252" s="40"/>
      <c r="FU1252" s="40"/>
      <c r="FV1252" s="40"/>
      <c r="FW1252" s="40"/>
      <c r="FX1252" s="40"/>
      <c r="FY1252" s="40"/>
      <c r="FZ1252" s="40"/>
      <c r="GA1252" s="40"/>
      <c r="GB1252" s="40"/>
      <c r="GC1252" s="40"/>
      <c r="GD1252" s="40"/>
      <c r="GE1252" s="40"/>
      <c r="GF1252" s="40"/>
      <c r="GG1252" s="40"/>
      <c r="GH1252" s="40"/>
      <c r="GI1252" s="40"/>
      <c r="GJ1252" s="40"/>
      <c r="GK1252" s="40"/>
      <c r="GL1252" s="40"/>
      <c r="GM1252" s="40"/>
      <c r="GN1252" s="40"/>
      <c r="GO1252" s="40"/>
      <c r="GP1252" s="40"/>
      <c r="GQ1252" s="40"/>
      <c r="GR1252" s="40"/>
      <c r="GS1252" s="40"/>
    </row>
    <row r="1253" spans="1:201" x14ac:dyDescent="0.2">
      <c r="A1253" s="40"/>
      <c r="B1253" s="40"/>
      <c r="C1253" s="40"/>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c r="CV1253" s="40"/>
      <c r="CW1253" s="40"/>
      <c r="CX1253" s="40"/>
      <c r="CY1253" s="40"/>
      <c r="CZ1253" s="40"/>
      <c r="DA1253" s="40"/>
      <c r="DB1253" s="40"/>
      <c r="DC1253" s="40"/>
      <c r="DD1253" s="40"/>
      <c r="DE1253" s="40"/>
      <c r="DF1253" s="40"/>
      <c r="DG1253" s="40"/>
      <c r="DH1253" s="40"/>
      <c r="DI1253" s="40"/>
      <c r="DJ1253" s="40"/>
      <c r="DK1253" s="40"/>
      <c r="DL1253" s="40"/>
      <c r="DM1253" s="40"/>
      <c r="DN1253" s="40"/>
      <c r="DO1253" s="40"/>
      <c r="DP1253" s="40"/>
      <c r="DQ1253" s="40"/>
      <c r="DR1253" s="40"/>
      <c r="DS1253" s="40"/>
      <c r="DT1253" s="40"/>
      <c r="DU1253" s="40"/>
      <c r="DV1253" s="40"/>
      <c r="DW1253" s="40"/>
      <c r="DX1253" s="40"/>
      <c r="DY1253" s="40"/>
      <c r="DZ1253" s="40"/>
      <c r="EA1253" s="40"/>
      <c r="EB1253" s="40"/>
      <c r="EC1253" s="40"/>
      <c r="ED1253" s="40"/>
      <c r="EE1253" s="40"/>
      <c r="EF1253" s="40"/>
      <c r="EG1253" s="40"/>
      <c r="EH1253" s="40"/>
      <c r="EI1253" s="40"/>
      <c r="EJ1253" s="40"/>
      <c r="EK1253" s="40"/>
      <c r="EL1253" s="40"/>
      <c r="EM1253" s="40"/>
      <c r="EN1253" s="40"/>
      <c r="EO1253" s="40"/>
      <c r="EP1253" s="40"/>
      <c r="EQ1253" s="40"/>
      <c r="ER1253" s="40"/>
      <c r="ES1253" s="40"/>
      <c r="ET1253" s="40"/>
      <c r="EU1253" s="40"/>
      <c r="EV1253" s="40"/>
      <c r="EW1253" s="40"/>
      <c r="EX1253" s="40"/>
      <c r="EY1253" s="40"/>
      <c r="EZ1253" s="40"/>
      <c r="FA1253" s="40"/>
      <c r="FB1253" s="40"/>
      <c r="FC1253" s="40"/>
      <c r="FD1253" s="40"/>
      <c r="FE1253" s="40"/>
      <c r="FF1253" s="40"/>
      <c r="FG1253" s="40"/>
      <c r="FH1253" s="40"/>
      <c r="FI1253" s="40"/>
      <c r="FJ1253" s="40"/>
      <c r="FK1253" s="40"/>
      <c r="FL1253" s="40"/>
      <c r="FM1253" s="40"/>
      <c r="FN1253" s="40"/>
      <c r="FO1253" s="40"/>
      <c r="FP1253" s="40"/>
      <c r="FQ1253" s="40"/>
      <c r="FR1253" s="40"/>
      <c r="FS1253" s="40"/>
      <c r="FT1253" s="40"/>
      <c r="FU1253" s="40"/>
      <c r="FV1253" s="40"/>
      <c r="FW1253" s="40"/>
      <c r="FX1253" s="40"/>
      <c r="FY1253" s="40"/>
      <c r="FZ1253" s="40"/>
      <c r="GA1253" s="40"/>
      <c r="GB1253" s="40"/>
      <c r="GC1253" s="40"/>
      <c r="GD1253" s="40"/>
      <c r="GE1253" s="40"/>
      <c r="GF1253" s="40"/>
      <c r="GG1253" s="40"/>
      <c r="GH1253" s="40"/>
      <c r="GI1253" s="40"/>
      <c r="GJ1253" s="40"/>
      <c r="GK1253" s="40"/>
      <c r="GL1253" s="40"/>
      <c r="GM1253" s="40"/>
      <c r="GN1253" s="40"/>
      <c r="GO1253" s="40"/>
      <c r="GP1253" s="40"/>
      <c r="GQ1253" s="40"/>
      <c r="GR1253" s="40"/>
      <c r="GS1253" s="40"/>
    </row>
    <row r="1254" spans="1:201" x14ac:dyDescent="0.2">
      <c r="A1254" s="40"/>
      <c r="B1254" s="40"/>
      <c r="C1254" s="40"/>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c r="CV1254" s="40"/>
      <c r="CW1254" s="40"/>
      <c r="CX1254" s="40"/>
      <c r="CY1254" s="40"/>
      <c r="CZ1254" s="40"/>
      <c r="DA1254" s="40"/>
      <c r="DB1254" s="40"/>
      <c r="DC1254" s="40"/>
      <c r="DD1254" s="40"/>
      <c r="DE1254" s="40"/>
      <c r="DF1254" s="40"/>
      <c r="DG1254" s="40"/>
      <c r="DH1254" s="40"/>
      <c r="DI1254" s="40"/>
      <c r="DJ1254" s="40"/>
      <c r="DK1254" s="40"/>
      <c r="DL1254" s="40"/>
      <c r="DM1254" s="40"/>
      <c r="DN1254" s="40"/>
      <c r="DO1254" s="40"/>
      <c r="DP1254" s="40"/>
      <c r="DQ1254" s="40"/>
      <c r="DR1254" s="40"/>
      <c r="DS1254" s="40"/>
      <c r="DT1254" s="40"/>
      <c r="DU1254" s="40"/>
      <c r="DV1254" s="40"/>
      <c r="DW1254" s="40"/>
      <c r="DX1254" s="40"/>
      <c r="DY1254" s="40"/>
      <c r="DZ1254" s="40"/>
      <c r="EA1254" s="40"/>
      <c r="EB1254" s="40"/>
      <c r="EC1254" s="40"/>
      <c r="ED1254" s="40"/>
      <c r="EE1254" s="40"/>
      <c r="EF1254" s="40"/>
      <c r="EG1254" s="40"/>
      <c r="EH1254" s="40"/>
      <c r="EI1254" s="40"/>
      <c r="EJ1254" s="40"/>
      <c r="EK1254" s="40"/>
      <c r="EL1254" s="40"/>
      <c r="EM1254" s="40"/>
      <c r="EN1254" s="40"/>
      <c r="EO1254" s="40"/>
      <c r="EP1254" s="40"/>
      <c r="EQ1254" s="40"/>
      <c r="ER1254" s="40"/>
      <c r="ES1254" s="40"/>
      <c r="ET1254" s="40"/>
      <c r="EU1254" s="40"/>
      <c r="EV1254" s="40"/>
      <c r="EW1254" s="40"/>
      <c r="EX1254" s="40"/>
      <c r="EY1254" s="40"/>
      <c r="EZ1254" s="40"/>
      <c r="FA1254" s="40"/>
      <c r="FB1254" s="40"/>
      <c r="FC1254" s="40"/>
      <c r="FD1254" s="40"/>
      <c r="FE1254" s="40"/>
      <c r="FF1254" s="40"/>
      <c r="FG1254" s="40"/>
      <c r="FH1254" s="40"/>
      <c r="FI1254" s="40"/>
      <c r="FJ1254" s="40"/>
      <c r="FK1254" s="40"/>
      <c r="FL1254" s="40"/>
      <c r="FM1254" s="40"/>
      <c r="FN1254" s="40"/>
      <c r="FO1254" s="40"/>
      <c r="FP1254" s="40"/>
      <c r="FQ1254" s="40"/>
      <c r="FR1254" s="40"/>
      <c r="FS1254" s="40"/>
      <c r="FT1254" s="40"/>
      <c r="FU1254" s="40"/>
      <c r="FV1254" s="40"/>
      <c r="FW1254" s="40"/>
      <c r="FX1254" s="40"/>
      <c r="FY1254" s="40"/>
      <c r="FZ1254" s="40"/>
      <c r="GA1254" s="40"/>
      <c r="GB1254" s="40"/>
      <c r="GC1254" s="40"/>
      <c r="GD1254" s="40"/>
      <c r="GE1254" s="40"/>
      <c r="GF1254" s="40"/>
      <c r="GG1254" s="40"/>
      <c r="GH1254" s="40"/>
      <c r="GI1254" s="40"/>
      <c r="GJ1254" s="40"/>
      <c r="GK1254" s="40"/>
      <c r="GL1254" s="40"/>
      <c r="GM1254" s="40"/>
      <c r="GN1254" s="40"/>
      <c r="GO1254" s="40"/>
      <c r="GP1254" s="40"/>
      <c r="GQ1254" s="40"/>
      <c r="GR1254" s="40"/>
      <c r="GS1254" s="40"/>
    </row>
    <row r="1255" spans="1:201" x14ac:dyDescent="0.2">
      <c r="A1255" s="40"/>
      <c r="B1255" s="40"/>
      <c r="C1255" s="40"/>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c r="CV1255" s="40"/>
      <c r="CW1255" s="40"/>
      <c r="CX1255" s="40"/>
      <c r="CY1255" s="40"/>
      <c r="CZ1255" s="40"/>
      <c r="DA1255" s="40"/>
      <c r="DB1255" s="40"/>
      <c r="DC1255" s="40"/>
      <c r="DD1255" s="40"/>
      <c r="DE1255" s="40"/>
      <c r="DF1255" s="40"/>
      <c r="DG1255" s="40"/>
      <c r="DH1255" s="40"/>
      <c r="DI1255" s="40"/>
      <c r="DJ1255" s="40"/>
      <c r="DK1255" s="40"/>
      <c r="DL1255" s="40"/>
      <c r="DM1255" s="40"/>
      <c r="DN1255" s="40"/>
      <c r="DO1255" s="40"/>
      <c r="DP1255" s="40"/>
      <c r="DQ1255" s="40"/>
      <c r="DR1255" s="40"/>
      <c r="DS1255" s="40"/>
      <c r="DT1255" s="40"/>
      <c r="DU1255" s="40"/>
      <c r="DV1255" s="40"/>
      <c r="DW1255" s="40"/>
      <c r="DX1255" s="40"/>
      <c r="DY1255" s="40"/>
      <c r="DZ1255" s="40"/>
      <c r="EA1255" s="40"/>
      <c r="EB1255" s="40"/>
      <c r="EC1255" s="40"/>
      <c r="ED1255" s="40"/>
      <c r="EE1255" s="40"/>
      <c r="EF1255" s="40"/>
      <c r="EG1255" s="40"/>
      <c r="EH1255" s="40"/>
      <c r="EI1255" s="40"/>
      <c r="EJ1255" s="40"/>
      <c r="EK1255" s="40"/>
      <c r="EL1255" s="40"/>
      <c r="EM1255" s="40"/>
      <c r="EN1255" s="40"/>
      <c r="EO1255" s="40"/>
      <c r="EP1255" s="40"/>
      <c r="EQ1255" s="40"/>
      <c r="ER1255" s="40"/>
      <c r="ES1255" s="40"/>
      <c r="ET1255" s="40"/>
      <c r="EU1255" s="40"/>
      <c r="EV1255" s="40"/>
      <c r="EW1255" s="40"/>
      <c r="EX1255" s="40"/>
      <c r="EY1255" s="40"/>
      <c r="EZ1255" s="40"/>
      <c r="FA1255" s="40"/>
      <c r="FB1255" s="40"/>
      <c r="FC1255" s="40"/>
      <c r="FD1255" s="40"/>
      <c r="FE1255" s="40"/>
      <c r="FF1255" s="40"/>
      <c r="FG1255" s="40"/>
      <c r="FH1255" s="40"/>
      <c r="FI1255" s="40"/>
      <c r="FJ1255" s="40"/>
      <c r="FK1255" s="40"/>
      <c r="FL1255" s="40"/>
      <c r="FM1255" s="40"/>
      <c r="FN1255" s="40"/>
      <c r="FO1255" s="40"/>
      <c r="FP1255" s="40"/>
      <c r="FQ1255" s="40"/>
      <c r="FR1255" s="40"/>
      <c r="FS1255" s="40"/>
      <c r="FT1255" s="40"/>
      <c r="FU1255" s="40"/>
      <c r="FV1255" s="40"/>
      <c r="FW1255" s="40"/>
      <c r="FX1255" s="40"/>
      <c r="FY1255" s="40"/>
      <c r="FZ1255" s="40"/>
      <c r="GA1255" s="40"/>
      <c r="GB1255" s="40"/>
      <c r="GC1255" s="40"/>
      <c r="GD1255" s="40"/>
      <c r="GE1255" s="40"/>
      <c r="GF1255" s="40"/>
      <c r="GG1255" s="40"/>
      <c r="GH1255" s="40"/>
      <c r="GI1255" s="40"/>
      <c r="GJ1255" s="40"/>
      <c r="GK1255" s="40"/>
      <c r="GL1255" s="40"/>
      <c r="GM1255" s="40"/>
      <c r="GN1255" s="40"/>
      <c r="GO1255" s="40"/>
      <c r="GP1255" s="40"/>
      <c r="GQ1255" s="40"/>
      <c r="GR1255" s="40"/>
      <c r="GS1255" s="40"/>
    </row>
    <row r="1256" spans="1:201" x14ac:dyDescent="0.2">
      <c r="A1256" s="40"/>
      <c r="B1256" s="40"/>
      <c r="C1256" s="40"/>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c r="CV1256" s="40"/>
      <c r="CW1256" s="40"/>
      <c r="CX1256" s="40"/>
      <c r="CY1256" s="40"/>
      <c r="CZ1256" s="40"/>
      <c r="DA1256" s="40"/>
      <c r="DB1256" s="40"/>
      <c r="DC1256" s="40"/>
      <c r="DD1256" s="40"/>
      <c r="DE1256" s="40"/>
      <c r="DF1256" s="40"/>
      <c r="DG1256" s="40"/>
      <c r="DH1256" s="40"/>
      <c r="DI1256" s="40"/>
      <c r="DJ1256" s="40"/>
      <c r="DK1256" s="40"/>
      <c r="DL1256" s="40"/>
      <c r="DM1256" s="40"/>
      <c r="DN1256" s="40"/>
      <c r="DO1256" s="40"/>
      <c r="DP1256" s="40"/>
      <c r="DQ1256" s="40"/>
      <c r="DR1256" s="40"/>
      <c r="DS1256" s="40"/>
      <c r="DT1256" s="40"/>
      <c r="DU1256" s="40"/>
      <c r="DV1256" s="40"/>
      <c r="DW1256" s="40"/>
      <c r="DX1256" s="40"/>
      <c r="DY1256" s="40"/>
      <c r="DZ1256" s="40"/>
      <c r="EA1256" s="40"/>
      <c r="EB1256" s="40"/>
      <c r="EC1256" s="40"/>
      <c r="ED1256" s="40"/>
      <c r="EE1256" s="40"/>
      <c r="EF1256" s="40"/>
      <c r="EG1256" s="40"/>
      <c r="EH1256" s="40"/>
      <c r="EI1256" s="40"/>
      <c r="EJ1256" s="40"/>
      <c r="EK1256" s="40"/>
      <c r="EL1256" s="40"/>
      <c r="EM1256" s="40"/>
      <c r="EN1256" s="40"/>
      <c r="EO1256" s="40"/>
      <c r="EP1256" s="40"/>
      <c r="EQ1256" s="40"/>
      <c r="ER1256" s="40"/>
      <c r="ES1256" s="40"/>
      <c r="ET1256" s="40"/>
      <c r="EU1256" s="40"/>
      <c r="EV1256" s="40"/>
      <c r="EW1256" s="40"/>
      <c r="EX1256" s="40"/>
      <c r="EY1256" s="40"/>
      <c r="EZ1256" s="40"/>
      <c r="FA1256" s="40"/>
      <c r="FB1256" s="40"/>
      <c r="FC1256" s="40"/>
      <c r="FD1256" s="40"/>
      <c r="FE1256" s="40"/>
      <c r="FF1256" s="40"/>
      <c r="FG1256" s="40"/>
      <c r="FH1256" s="40"/>
      <c r="FI1256" s="40"/>
      <c r="FJ1256" s="40"/>
      <c r="FK1256" s="40"/>
      <c r="FL1256" s="40"/>
      <c r="FM1256" s="40"/>
      <c r="FN1256" s="40"/>
      <c r="FO1256" s="40"/>
      <c r="FP1256" s="40"/>
      <c r="FQ1256" s="40"/>
      <c r="FR1256" s="40"/>
      <c r="FS1256" s="40"/>
      <c r="FT1256" s="40"/>
      <c r="FU1256" s="40"/>
      <c r="FV1256" s="40"/>
      <c r="FW1256" s="40"/>
      <c r="FX1256" s="40"/>
      <c r="FY1256" s="40"/>
      <c r="FZ1256" s="40"/>
      <c r="GA1256" s="40"/>
      <c r="GB1256" s="40"/>
      <c r="GC1256" s="40"/>
      <c r="GD1256" s="40"/>
      <c r="GE1256" s="40"/>
      <c r="GF1256" s="40"/>
      <c r="GG1256" s="40"/>
      <c r="GH1256" s="40"/>
      <c r="GI1256" s="40"/>
      <c r="GJ1256" s="40"/>
      <c r="GK1256" s="40"/>
      <c r="GL1256" s="40"/>
      <c r="GM1256" s="40"/>
      <c r="GN1256" s="40"/>
      <c r="GO1256" s="40"/>
      <c r="GP1256" s="40"/>
      <c r="GQ1256" s="40"/>
      <c r="GR1256" s="40"/>
      <c r="GS1256" s="40"/>
    </row>
    <row r="1257" spans="1:201" x14ac:dyDescent="0.2">
      <c r="A1257" s="40"/>
      <c r="B1257" s="40"/>
      <c r="C1257" s="40"/>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c r="FM1257" s="40"/>
      <c r="FN1257" s="40"/>
      <c r="FO1257" s="40"/>
      <c r="FP1257" s="40"/>
      <c r="FQ1257" s="40"/>
      <c r="FR1257" s="40"/>
      <c r="FS1257" s="40"/>
      <c r="FT1257" s="40"/>
      <c r="FU1257" s="40"/>
      <c r="FV1257" s="40"/>
      <c r="FW1257" s="40"/>
      <c r="FX1257" s="40"/>
      <c r="FY1257" s="40"/>
      <c r="FZ1257" s="40"/>
      <c r="GA1257" s="40"/>
      <c r="GB1257" s="40"/>
      <c r="GC1257" s="40"/>
      <c r="GD1257" s="40"/>
      <c r="GE1257" s="40"/>
      <c r="GF1257" s="40"/>
      <c r="GG1257" s="40"/>
      <c r="GH1257" s="40"/>
      <c r="GI1257" s="40"/>
      <c r="GJ1257" s="40"/>
      <c r="GK1257" s="40"/>
      <c r="GL1257" s="40"/>
      <c r="GM1257" s="40"/>
      <c r="GN1257" s="40"/>
      <c r="GO1257" s="40"/>
      <c r="GP1257" s="40"/>
      <c r="GQ1257" s="40"/>
      <c r="GR1257" s="40"/>
      <c r="GS1257" s="40"/>
    </row>
    <row r="1258" spans="1:201" x14ac:dyDescent="0.2">
      <c r="A1258" s="40"/>
      <c r="B1258" s="40"/>
      <c r="C1258" s="40"/>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c r="CV1258" s="40"/>
      <c r="CW1258" s="40"/>
      <c r="CX1258" s="40"/>
      <c r="CY1258" s="40"/>
      <c r="CZ1258" s="40"/>
      <c r="DA1258" s="40"/>
      <c r="DB1258" s="40"/>
      <c r="DC1258" s="40"/>
      <c r="DD1258" s="40"/>
      <c r="DE1258" s="40"/>
      <c r="DF1258" s="40"/>
      <c r="DG1258" s="40"/>
      <c r="DH1258" s="40"/>
      <c r="DI1258" s="40"/>
      <c r="DJ1258" s="40"/>
      <c r="DK1258" s="40"/>
      <c r="DL1258" s="40"/>
      <c r="DM1258" s="40"/>
      <c r="DN1258" s="40"/>
      <c r="DO1258" s="40"/>
      <c r="DP1258" s="40"/>
      <c r="DQ1258" s="40"/>
      <c r="DR1258" s="40"/>
      <c r="DS1258" s="40"/>
      <c r="DT1258" s="40"/>
      <c r="DU1258" s="40"/>
      <c r="DV1258" s="40"/>
      <c r="DW1258" s="40"/>
      <c r="DX1258" s="40"/>
      <c r="DY1258" s="40"/>
      <c r="DZ1258" s="40"/>
      <c r="EA1258" s="40"/>
      <c r="EB1258" s="40"/>
      <c r="EC1258" s="40"/>
      <c r="ED1258" s="40"/>
      <c r="EE1258" s="40"/>
      <c r="EF1258" s="40"/>
      <c r="EG1258" s="40"/>
      <c r="EH1258" s="40"/>
      <c r="EI1258" s="40"/>
      <c r="EJ1258" s="40"/>
      <c r="EK1258" s="40"/>
      <c r="EL1258" s="40"/>
      <c r="EM1258" s="40"/>
      <c r="EN1258" s="40"/>
      <c r="EO1258" s="40"/>
      <c r="EP1258" s="40"/>
      <c r="EQ1258" s="40"/>
      <c r="ER1258" s="40"/>
      <c r="ES1258" s="40"/>
      <c r="ET1258" s="40"/>
      <c r="EU1258" s="40"/>
      <c r="EV1258" s="40"/>
      <c r="EW1258" s="40"/>
      <c r="EX1258" s="40"/>
      <c r="EY1258" s="40"/>
      <c r="EZ1258" s="40"/>
      <c r="FA1258" s="40"/>
      <c r="FB1258" s="40"/>
      <c r="FC1258" s="40"/>
      <c r="FD1258" s="40"/>
      <c r="FE1258" s="40"/>
      <c r="FF1258" s="40"/>
      <c r="FG1258" s="40"/>
      <c r="FH1258" s="40"/>
      <c r="FI1258" s="40"/>
      <c r="FJ1258" s="40"/>
      <c r="FK1258" s="40"/>
      <c r="FL1258" s="40"/>
      <c r="FM1258" s="40"/>
      <c r="FN1258" s="40"/>
      <c r="FO1258" s="40"/>
      <c r="FP1258" s="40"/>
      <c r="FQ1258" s="40"/>
      <c r="FR1258" s="40"/>
      <c r="FS1258" s="40"/>
      <c r="FT1258" s="40"/>
      <c r="FU1258" s="40"/>
      <c r="FV1258" s="40"/>
      <c r="FW1258" s="40"/>
      <c r="FX1258" s="40"/>
      <c r="FY1258" s="40"/>
      <c r="FZ1258" s="40"/>
      <c r="GA1258" s="40"/>
      <c r="GB1258" s="40"/>
      <c r="GC1258" s="40"/>
      <c r="GD1258" s="40"/>
      <c r="GE1258" s="40"/>
      <c r="GF1258" s="40"/>
      <c r="GG1258" s="40"/>
      <c r="GH1258" s="40"/>
      <c r="GI1258" s="40"/>
      <c r="GJ1258" s="40"/>
      <c r="GK1258" s="40"/>
      <c r="GL1258" s="40"/>
      <c r="GM1258" s="40"/>
      <c r="GN1258" s="40"/>
      <c r="GO1258" s="40"/>
      <c r="GP1258" s="40"/>
      <c r="GQ1258" s="40"/>
      <c r="GR1258" s="40"/>
      <c r="GS1258" s="40"/>
    </row>
    <row r="1259" spans="1:201" x14ac:dyDescent="0.2">
      <c r="A1259" s="40"/>
      <c r="B1259" s="40"/>
      <c r="C1259" s="40"/>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c r="CV1259" s="40"/>
      <c r="CW1259" s="40"/>
      <c r="CX1259" s="40"/>
      <c r="CY1259" s="40"/>
      <c r="CZ1259" s="40"/>
      <c r="DA1259" s="40"/>
      <c r="DB1259" s="40"/>
      <c r="DC1259" s="40"/>
      <c r="DD1259" s="40"/>
      <c r="DE1259" s="40"/>
      <c r="DF1259" s="40"/>
      <c r="DG1259" s="40"/>
      <c r="DH1259" s="40"/>
      <c r="DI1259" s="40"/>
      <c r="DJ1259" s="40"/>
      <c r="DK1259" s="40"/>
      <c r="DL1259" s="40"/>
      <c r="DM1259" s="40"/>
      <c r="DN1259" s="40"/>
      <c r="DO1259" s="40"/>
      <c r="DP1259" s="40"/>
      <c r="DQ1259" s="40"/>
      <c r="DR1259" s="40"/>
      <c r="DS1259" s="40"/>
      <c r="DT1259" s="40"/>
      <c r="DU1259" s="40"/>
      <c r="DV1259" s="40"/>
      <c r="DW1259" s="40"/>
      <c r="DX1259" s="40"/>
      <c r="DY1259" s="40"/>
      <c r="DZ1259" s="40"/>
      <c r="EA1259" s="40"/>
      <c r="EB1259" s="40"/>
      <c r="EC1259" s="40"/>
      <c r="ED1259" s="40"/>
      <c r="EE1259" s="40"/>
      <c r="EF1259" s="40"/>
      <c r="EG1259" s="40"/>
      <c r="EH1259" s="40"/>
      <c r="EI1259" s="40"/>
      <c r="EJ1259" s="40"/>
      <c r="EK1259" s="40"/>
      <c r="EL1259" s="40"/>
      <c r="EM1259" s="40"/>
      <c r="EN1259" s="40"/>
      <c r="EO1259" s="40"/>
      <c r="EP1259" s="40"/>
      <c r="EQ1259" s="40"/>
      <c r="ER1259" s="40"/>
      <c r="ES1259" s="40"/>
      <c r="ET1259" s="40"/>
      <c r="EU1259" s="40"/>
      <c r="EV1259" s="40"/>
      <c r="EW1259" s="40"/>
      <c r="EX1259" s="40"/>
      <c r="EY1259" s="40"/>
      <c r="EZ1259" s="40"/>
      <c r="FA1259" s="40"/>
      <c r="FB1259" s="40"/>
      <c r="FC1259" s="40"/>
      <c r="FD1259" s="40"/>
      <c r="FE1259" s="40"/>
      <c r="FF1259" s="40"/>
      <c r="FG1259" s="40"/>
      <c r="FH1259" s="40"/>
      <c r="FI1259" s="40"/>
      <c r="FJ1259" s="40"/>
      <c r="FK1259" s="40"/>
      <c r="FL1259" s="40"/>
      <c r="FM1259" s="40"/>
      <c r="FN1259" s="40"/>
      <c r="FO1259" s="40"/>
      <c r="FP1259" s="40"/>
      <c r="FQ1259" s="40"/>
      <c r="FR1259" s="40"/>
      <c r="FS1259" s="40"/>
      <c r="FT1259" s="40"/>
      <c r="FU1259" s="40"/>
      <c r="FV1259" s="40"/>
      <c r="FW1259" s="40"/>
      <c r="FX1259" s="40"/>
      <c r="FY1259" s="40"/>
      <c r="FZ1259" s="40"/>
      <c r="GA1259" s="40"/>
      <c r="GB1259" s="40"/>
      <c r="GC1259" s="40"/>
      <c r="GD1259" s="40"/>
      <c r="GE1259" s="40"/>
      <c r="GF1259" s="40"/>
      <c r="GG1259" s="40"/>
      <c r="GH1259" s="40"/>
      <c r="GI1259" s="40"/>
      <c r="GJ1259" s="40"/>
      <c r="GK1259" s="40"/>
      <c r="GL1259" s="40"/>
      <c r="GM1259" s="40"/>
      <c r="GN1259" s="40"/>
      <c r="GO1259" s="40"/>
      <c r="GP1259" s="40"/>
      <c r="GQ1259" s="40"/>
      <c r="GR1259" s="40"/>
      <c r="GS1259" s="40"/>
    </row>
    <row r="1260" spans="1:201" x14ac:dyDescent="0.2">
      <c r="A1260" s="40"/>
      <c r="B1260" s="40"/>
      <c r="C1260" s="40"/>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c r="CV1260" s="40"/>
      <c r="CW1260" s="40"/>
      <c r="CX1260" s="40"/>
      <c r="CY1260" s="40"/>
      <c r="CZ1260" s="40"/>
      <c r="DA1260" s="40"/>
      <c r="DB1260" s="40"/>
      <c r="DC1260" s="40"/>
      <c r="DD1260" s="40"/>
      <c r="DE1260" s="40"/>
      <c r="DF1260" s="40"/>
      <c r="DG1260" s="40"/>
      <c r="DH1260" s="40"/>
      <c r="DI1260" s="40"/>
      <c r="DJ1260" s="40"/>
      <c r="DK1260" s="40"/>
      <c r="DL1260" s="40"/>
      <c r="DM1260" s="40"/>
      <c r="DN1260" s="40"/>
      <c r="DO1260" s="40"/>
      <c r="DP1260" s="40"/>
      <c r="DQ1260" s="40"/>
      <c r="DR1260" s="40"/>
      <c r="DS1260" s="40"/>
      <c r="DT1260" s="40"/>
      <c r="DU1260" s="40"/>
      <c r="DV1260" s="40"/>
      <c r="DW1260" s="40"/>
      <c r="DX1260" s="40"/>
      <c r="DY1260" s="40"/>
      <c r="DZ1260" s="40"/>
      <c r="EA1260" s="40"/>
      <c r="EB1260" s="40"/>
      <c r="EC1260" s="40"/>
      <c r="ED1260" s="40"/>
      <c r="EE1260" s="40"/>
      <c r="EF1260" s="40"/>
      <c r="EG1260" s="40"/>
      <c r="EH1260" s="40"/>
      <c r="EI1260" s="40"/>
      <c r="EJ1260" s="40"/>
      <c r="EK1260" s="40"/>
      <c r="EL1260" s="40"/>
      <c r="EM1260" s="40"/>
      <c r="EN1260" s="40"/>
      <c r="EO1260" s="40"/>
      <c r="EP1260" s="40"/>
      <c r="EQ1260" s="40"/>
      <c r="ER1260" s="40"/>
      <c r="ES1260" s="40"/>
      <c r="ET1260" s="40"/>
      <c r="EU1260" s="40"/>
      <c r="EV1260" s="40"/>
      <c r="EW1260" s="40"/>
      <c r="EX1260" s="40"/>
      <c r="EY1260" s="40"/>
      <c r="EZ1260" s="40"/>
      <c r="FA1260" s="40"/>
      <c r="FB1260" s="40"/>
      <c r="FC1260" s="40"/>
      <c r="FD1260" s="40"/>
      <c r="FE1260" s="40"/>
      <c r="FF1260" s="40"/>
      <c r="FG1260" s="40"/>
      <c r="FH1260" s="40"/>
      <c r="FI1260" s="40"/>
      <c r="FJ1260" s="40"/>
      <c r="FK1260" s="40"/>
      <c r="FL1260" s="40"/>
      <c r="FM1260" s="40"/>
      <c r="FN1260" s="40"/>
      <c r="FO1260" s="40"/>
      <c r="FP1260" s="40"/>
      <c r="FQ1260" s="40"/>
      <c r="FR1260" s="40"/>
      <c r="FS1260" s="40"/>
      <c r="FT1260" s="40"/>
      <c r="FU1260" s="40"/>
      <c r="FV1260" s="40"/>
      <c r="FW1260" s="40"/>
      <c r="FX1260" s="40"/>
      <c r="FY1260" s="40"/>
      <c r="FZ1260" s="40"/>
      <c r="GA1260" s="40"/>
      <c r="GB1260" s="40"/>
      <c r="GC1260" s="40"/>
      <c r="GD1260" s="40"/>
      <c r="GE1260" s="40"/>
      <c r="GF1260" s="40"/>
      <c r="GG1260" s="40"/>
      <c r="GH1260" s="40"/>
      <c r="GI1260" s="40"/>
      <c r="GJ1260" s="40"/>
      <c r="GK1260" s="40"/>
      <c r="GL1260" s="40"/>
      <c r="GM1260" s="40"/>
      <c r="GN1260" s="40"/>
      <c r="GO1260" s="40"/>
      <c r="GP1260" s="40"/>
      <c r="GQ1260" s="40"/>
      <c r="GR1260" s="40"/>
      <c r="GS1260" s="40"/>
    </row>
    <row r="1261" spans="1:201" x14ac:dyDescent="0.2">
      <c r="A1261" s="40"/>
      <c r="B1261" s="40"/>
      <c r="C1261" s="40"/>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c r="CV1261" s="40"/>
      <c r="CW1261" s="40"/>
      <c r="CX1261" s="40"/>
      <c r="CY1261" s="40"/>
      <c r="CZ1261" s="40"/>
      <c r="DA1261" s="40"/>
      <c r="DB1261" s="40"/>
      <c r="DC1261" s="40"/>
      <c r="DD1261" s="40"/>
      <c r="DE1261" s="40"/>
      <c r="DF1261" s="40"/>
      <c r="DG1261" s="40"/>
      <c r="DH1261" s="40"/>
      <c r="DI1261" s="40"/>
      <c r="DJ1261" s="40"/>
      <c r="DK1261" s="40"/>
      <c r="DL1261" s="40"/>
      <c r="DM1261" s="40"/>
      <c r="DN1261" s="40"/>
      <c r="DO1261" s="40"/>
      <c r="DP1261" s="40"/>
      <c r="DQ1261" s="40"/>
      <c r="DR1261" s="40"/>
      <c r="DS1261" s="40"/>
      <c r="DT1261" s="40"/>
      <c r="DU1261" s="40"/>
      <c r="DV1261" s="40"/>
      <c r="DW1261" s="40"/>
      <c r="DX1261" s="40"/>
      <c r="DY1261" s="40"/>
      <c r="DZ1261" s="40"/>
      <c r="EA1261" s="40"/>
      <c r="EB1261" s="40"/>
      <c r="EC1261" s="40"/>
      <c r="ED1261" s="40"/>
      <c r="EE1261" s="40"/>
      <c r="EF1261" s="40"/>
      <c r="EG1261" s="40"/>
      <c r="EH1261" s="40"/>
      <c r="EI1261" s="40"/>
      <c r="EJ1261" s="40"/>
      <c r="EK1261" s="40"/>
      <c r="EL1261" s="40"/>
      <c r="EM1261" s="40"/>
      <c r="EN1261" s="40"/>
      <c r="EO1261" s="40"/>
      <c r="EP1261" s="40"/>
      <c r="EQ1261" s="40"/>
      <c r="ER1261" s="40"/>
      <c r="ES1261" s="40"/>
      <c r="ET1261" s="40"/>
      <c r="EU1261" s="40"/>
      <c r="EV1261" s="40"/>
      <c r="EW1261" s="40"/>
      <c r="EX1261" s="40"/>
      <c r="EY1261" s="40"/>
      <c r="EZ1261" s="40"/>
      <c r="FA1261" s="40"/>
      <c r="FB1261" s="40"/>
      <c r="FC1261" s="40"/>
      <c r="FD1261" s="40"/>
      <c r="FE1261" s="40"/>
      <c r="FF1261" s="40"/>
      <c r="FG1261" s="40"/>
      <c r="FH1261" s="40"/>
      <c r="FI1261" s="40"/>
      <c r="FJ1261" s="40"/>
      <c r="FK1261" s="40"/>
      <c r="FL1261" s="40"/>
      <c r="FM1261" s="40"/>
      <c r="FN1261" s="40"/>
      <c r="FO1261" s="40"/>
      <c r="FP1261" s="40"/>
      <c r="FQ1261" s="40"/>
      <c r="FR1261" s="40"/>
      <c r="FS1261" s="40"/>
      <c r="FT1261" s="40"/>
      <c r="FU1261" s="40"/>
      <c r="FV1261" s="40"/>
      <c r="FW1261" s="40"/>
      <c r="FX1261" s="40"/>
      <c r="FY1261" s="40"/>
      <c r="FZ1261" s="40"/>
      <c r="GA1261" s="40"/>
      <c r="GB1261" s="40"/>
      <c r="GC1261" s="40"/>
      <c r="GD1261" s="40"/>
      <c r="GE1261" s="40"/>
      <c r="GF1261" s="40"/>
      <c r="GG1261" s="40"/>
      <c r="GH1261" s="40"/>
      <c r="GI1261" s="40"/>
      <c r="GJ1261" s="40"/>
      <c r="GK1261" s="40"/>
      <c r="GL1261" s="40"/>
      <c r="GM1261" s="40"/>
      <c r="GN1261" s="40"/>
      <c r="GO1261" s="40"/>
      <c r="GP1261" s="40"/>
      <c r="GQ1261" s="40"/>
      <c r="GR1261" s="40"/>
      <c r="GS1261" s="40"/>
    </row>
    <row r="1262" spans="1:201" x14ac:dyDescent="0.2">
      <c r="A1262" s="40"/>
      <c r="B1262" s="40"/>
      <c r="C1262" s="40"/>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c r="CV1262" s="40"/>
      <c r="CW1262" s="40"/>
      <c r="CX1262" s="40"/>
      <c r="CY1262" s="40"/>
      <c r="CZ1262" s="40"/>
      <c r="DA1262" s="40"/>
      <c r="DB1262" s="40"/>
      <c r="DC1262" s="40"/>
      <c r="DD1262" s="40"/>
      <c r="DE1262" s="40"/>
      <c r="DF1262" s="40"/>
      <c r="DG1262" s="40"/>
      <c r="DH1262" s="40"/>
      <c r="DI1262" s="40"/>
      <c r="DJ1262" s="40"/>
      <c r="DK1262" s="40"/>
      <c r="DL1262" s="40"/>
      <c r="DM1262" s="40"/>
      <c r="DN1262" s="40"/>
      <c r="DO1262" s="40"/>
      <c r="DP1262" s="40"/>
      <c r="DQ1262" s="40"/>
      <c r="DR1262" s="40"/>
      <c r="DS1262" s="40"/>
      <c r="DT1262" s="40"/>
      <c r="DU1262" s="40"/>
      <c r="DV1262" s="40"/>
      <c r="DW1262" s="40"/>
      <c r="DX1262" s="40"/>
      <c r="DY1262" s="40"/>
      <c r="DZ1262" s="40"/>
      <c r="EA1262" s="40"/>
      <c r="EB1262" s="40"/>
      <c r="EC1262" s="40"/>
      <c r="ED1262" s="40"/>
      <c r="EE1262" s="40"/>
      <c r="EF1262" s="40"/>
      <c r="EG1262" s="40"/>
      <c r="EH1262" s="40"/>
      <c r="EI1262" s="40"/>
      <c r="EJ1262" s="40"/>
      <c r="EK1262" s="40"/>
      <c r="EL1262" s="40"/>
      <c r="EM1262" s="40"/>
      <c r="EN1262" s="40"/>
      <c r="EO1262" s="40"/>
      <c r="EP1262" s="40"/>
      <c r="EQ1262" s="40"/>
      <c r="ER1262" s="40"/>
      <c r="ES1262" s="40"/>
      <c r="ET1262" s="40"/>
      <c r="EU1262" s="40"/>
      <c r="EV1262" s="40"/>
      <c r="EW1262" s="40"/>
      <c r="EX1262" s="40"/>
      <c r="EY1262" s="40"/>
      <c r="EZ1262" s="40"/>
      <c r="FA1262" s="40"/>
      <c r="FB1262" s="40"/>
      <c r="FC1262" s="40"/>
      <c r="FD1262" s="40"/>
      <c r="FE1262" s="40"/>
      <c r="FF1262" s="40"/>
      <c r="FG1262" s="40"/>
      <c r="FH1262" s="40"/>
      <c r="FI1262" s="40"/>
      <c r="FJ1262" s="40"/>
      <c r="FK1262" s="40"/>
      <c r="FL1262" s="40"/>
      <c r="FM1262" s="40"/>
      <c r="FN1262" s="40"/>
      <c r="FO1262" s="40"/>
      <c r="FP1262" s="40"/>
      <c r="FQ1262" s="40"/>
      <c r="FR1262" s="40"/>
      <c r="FS1262" s="40"/>
      <c r="FT1262" s="40"/>
      <c r="FU1262" s="40"/>
      <c r="FV1262" s="40"/>
      <c r="FW1262" s="40"/>
      <c r="FX1262" s="40"/>
      <c r="FY1262" s="40"/>
      <c r="FZ1262" s="40"/>
      <c r="GA1262" s="40"/>
      <c r="GB1262" s="40"/>
      <c r="GC1262" s="40"/>
      <c r="GD1262" s="40"/>
      <c r="GE1262" s="40"/>
      <c r="GF1262" s="40"/>
      <c r="GG1262" s="40"/>
      <c r="GH1262" s="40"/>
      <c r="GI1262" s="40"/>
      <c r="GJ1262" s="40"/>
      <c r="GK1262" s="40"/>
      <c r="GL1262" s="40"/>
      <c r="GM1262" s="40"/>
      <c r="GN1262" s="40"/>
      <c r="GO1262" s="40"/>
      <c r="GP1262" s="40"/>
      <c r="GQ1262" s="40"/>
      <c r="GR1262" s="40"/>
      <c r="GS1262" s="40"/>
    </row>
    <row r="1263" spans="1:201" x14ac:dyDescent="0.2">
      <c r="A1263" s="40"/>
      <c r="B1263" s="40"/>
      <c r="C1263" s="40"/>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c r="CV1263" s="40"/>
      <c r="CW1263" s="40"/>
      <c r="CX1263" s="40"/>
      <c r="CY1263" s="40"/>
      <c r="CZ1263" s="40"/>
      <c r="DA1263" s="40"/>
      <c r="DB1263" s="40"/>
      <c r="DC1263" s="40"/>
      <c r="DD1263" s="40"/>
      <c r="DE1263" s="40"/>
      <c r="DF1263" s="40"/>
      <c r="DG1263" s="40"/>
      <c r="DH1263" s="40"/>
      <c r="DI1263" s="40"/>
      <c r="DJ1263" s="40"/>
      <c r="DK1263" s="40"/>
      <c r="DL1263" s="40"/>
      <c r="DM1263" s="40"/>
      <c r="DN1263" s="40"/>
      <c r="DO1263" s="40"/>
      <c r="DP1263" s="40"/>
      <c r="DQ1263" s="40"/>
      <c r="DR1263" s="40"/>
      <c r="DS1263" s="40"/>
      <c r="DT1263" s="40"/>
      <c r="DU1263" s="40"/>
      <c r="DV1263" s="40"/>
      <c r="DW1263" s="40"/>
      <c r="DX1263" s="40"/>
      <c r="DY1263" s="40"/>
      <c r="DZ1263" s="40"/>
      <c r="EA1263" s="40"/>
      <c r="EB1263" s="40"/>
      <c r="EC1263" s="40"/>
      <c r="ED1263" s="40"/>
      <c r="EE1263" s="40"/>
      <c r="EF1263" s="40"/>
      <c r="EG1263" s="40"/>
      <c r="EH1263" s="40"/>
      <c r="EI1263" s="40"/>
      <c r="EJ1263" s="40"/>
      <c r="EK1263" s="40"/>
      <c r="EL1263" s="40"/>
      <c r="EM1263" s="40"/>
      <c r="EN1263" s="40"/>
      <c r="EO1263" s="40"/>
      <c r="EP1263" s="40"/>
      <c r="EQ1263" s="40"/>
      <c r="ER1263" s="40"/>
      <c r="ES1263" s="40"/>
      <c r="ET1263" s="40"/>
      <c r="EU1263" s="40"/>
      <c r="EV1263" s="40"/>
      <c r="EW1263" s="40"/>
      <c r="EX1263" s="40"/>
      <c r="EY1263" s="40"/>
      <c r="EZ1263" s="40"/>
      <c r="FA1263" s="40"/>
      <c r="FB1263" s="40"/>
      <c r="FC1263" s="40"/>
      <c r="FD1263" s="40"/>
      <c r="FE1263" s="40"/>
      <c r="FF1263" s="40"/>
      <c r="FG1263" s="40"/>
      <c r="FH1263" s="40"/>
      <c r="FI1263" s="40"/>
      <c r="FJ1263" s="40"/>
      <c r="FK1263" s="40"/>
      <c r="FL1263" s="40"/>
      <c r="FM1263" s="40"/>
      <c r="FN1263" s="40"/>
      <c r="FO1263" s="40"/>
      <c r="FP1263" s="40"/>
      <c r="FQ1263" s="40"/>
      <c r="FR1263" s="40"/>
      <c r="FS1263" s="40"/>
      <c r="FT1263" s="40"/>
      <c r="FU1263" s="40"/>
      <c r="FV1263" s="40"/>
      <c r="FW1263" s="40"/>
      <c r="FX1263" s="40"/>
      <c r="FY1263" s="40"/>
      <c r="FZ1263" s="40"/>
      <c r="GA1263" s="40"/>
      <c r="GB1263" s="40"/>
      <c r="GC1263" s="40"/>
      <c r="GD1263" s="40"/>
      <c r="GE1263" s="40"/>
      <c r="GF1263" s="40"/>
      <c r="GG1263" s="40"/>
      <c r="GH1263" s="40"/>
      <c r="GI1263" s="40"/>
      <c r="GJ1263" s="40"/>
      <c r="GK1263" s="40"/>
      <c r="GL1263" s="40"/>
      <c r="GM1263" s="40"/>
      <c r="GN1263" s="40"/>
      <c r="GO1263" s="40"/>
      <c r="GP1263" s="40"/>
      <c r="GQ1263" s="40"/>
      <c r="GR1263" s="40"/>
      <c r="GS1263" s="40"/>
    </row>
    <row r="1264" spans="1:201" x14ac:dyDescent="0.2">
      <c r="A1264" s="40"/>
      <c r="B1264" s="40"/>
      <c r="C1264" s="40"/>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c r="CV1264" s="40"/>
      <c r="CW1264" s="40"/>
      <c r="CX1264" s="40"/>
      <c r="CY1264" s="40"/>
      <c r="CZ1264" s="40"/>
      <c r="DA1264" s="40"/>
      <c r="DB1264" s="40"/>
      <c r="DC1264" s="40"/>
      <c r="DD1264" s="40"/>
      <c r="DE1264" s="40"/>
      <c r="DF1264" s="40"/>
      <c r="DG1264" s="40"/>
      <c r="DH1264" s="40"/>
      <c r="DI1264" s="40"/>
      <c r="DJ1264" s="40"/>
      <c r="DK1264" s="40"/>
      <c r="DL1264" s="40"/>
      <c r="DM1264" s="40"/>
      <c r="DN1264" s="40"/>
      <c r="DO1264" s="40"/>
      <c r="DP1264" s="40"/>
      <c r="DQ1264" s="40"/>
      <c r="DR1264" s="40"/>
      <c r="DS1264" s="40"/>
      <c r="DT1264" s="40"/>
      <c r="DU1264" s="40"/>
      <c r="DV1264" s="40"/>
      <c r="DW1264" s="40"/>
      <c r="DX1264" s="40"/>
      <c r="DY1264" s="40"/>
      <c r="DZ1264" s="40"/>
      <c r="EA1264" s="40"/>
      <c r="EB1264" s="40"/>
      <c r="EC1264" s="40"/>
      <c r="ED1264" s="40"/>
      <c r="EE1264" s="40"/>
      <c r="EF1264" s="40"/>
      <c r="EG1264" s="40"/>
      <c r="EH1264" s="40"/>
      <c r="EI1264" s="40"/>
      <c r="EJ1264" s="40"/>
      <c r="EK1264" s="40"/>
      <c r="EL1264" s="40"/>
      <c r="EM1264" s="40"/>
      <c r="EN1264" s="40"/>
      <c r="EO1264" s="40"/>
      <c r="EP1264" s="40"/>
      <c r="EQ1264" s="40"/>
      <c r="ER1264" s="40"/>
      <c r="ES1264" s="40"/>
      <c r="ET1264" s="40"/>
      <c r="EU1264" s="40"/>
      <c r="EV1264" s="40"/>
      <c r="EW1264" s="40"/>
      <c r="EX1264" s="40"/>
      <c r="EY1264" s="40"/>
      <c r="EZ1264" s="40"/>
      <c r="FA1264" s="40"/>
      <c r="FB1264" s="40"/>
      <c r="FC1264" s="40"/>
      <c r="FD1264" s="40"/>
      <c r="FE1264" s="40"/>
      <c r="FF1264" s="40"/>
      <c r="FG1264" s="40"/>
      <c r="FH1264" s="40"/>
      <c r="FI1264" s="40"/>
      <c r="FJ1264" s="40"/>
      <c r="FK1264" s="40"/>
      <c r="FL1264" s="40"/>
      <c r="FM1264" s="40"/>
      <c r="FN1264" s="40"/>
      <c r="FO1264" s="40"/>
      <c r="FP1264" s="40"/>
      <c r="FQ1264" s="40"/>
      <c r="FR1264" s="40"/>
      <c r="FS1264" s="40"/>
      <c r="FT1264" s="40"/>
      <c r="FU1264" s="40"/>
      <c r="FV1264" s="40"/>
      <c r="FW1264" s="40"/>
      <c r="FX1264" s="40"/>
      <c r="FY1264" s="40"/>
      <c r="FZ1264" s="40"/>
      <c r="GA1264" s="40"/>
      <c r="GB1264" s="40"/>
      <c r="GC1264" s="40"/>
      <c r="GD1264" s="40"/>
      <c r="GE1264" s="40"/>
      <c r="GF1264" s="40"/>
      <c r="GG1264" s="40"/>
      <c r="GH1264" s="40"/>
      <c r="GI1264" s="40"/>
      <c r="GJ1264" s="40"/>
      <c r="GK1264" s="40"/>
      <c r="GL1264" s="40"/>
      <c r="GM1264" s="40"/>
      <c r="GN1264" s="40"/>
      <c r="GO1264" s="40"/>
      <c r="GP1264" s="40"/>
      <c r="GQ1264" s="40"/>
      <c r="GR1264" s="40"/>
      <c r="GS1264" s="40"/>
    </row>
    <row r="1265" spans="1:201" x14ac:dyDescent="0.2">
      <c r="A1265" s="40"/>
      <c r="B1265" s="40"/>
      <c r="C1265" s="40"/>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c r="CV1265" s="40"/>
      <c r="CW1265" s="40"/>
      <c r="CX1265" s="40"/>
      <c r="CY1265" s="40"/>
      <c r="CZ1265" s="40"/>
      <c r="DA1265" s="40"/>
      <c r="DB1265" s="40"/>
      <c r="DC1265" s="40"/>
      <c r="DD1265" s="40"/>
      <c r="DE1265" s="40"/>
      <c r="DF1265" s="40"/>
      <c r="DG1265" s="40"/>
      <c r="DH1265" s="40"/>
      <c r="DI1265" s="40"/>
      <c r="DJ1265" s="40"/>
      <c r="DK1265" s="40"/>
      <c r="DL1265" s="40"/>
      <c r="DM1265" s="40"/>
      <c r="DN1265" s="40"/>
      <c r="DO1265" s="40"/>
      <c r="DP1265" s="40"/>
      <c r="DQ1265" s="40"/>
      <c r="DR1265" s="40"/>
      <c r="DS1265" s="40"/>
      <c r="DT1265" s="40"/>
      <c r="DU1265" s="40"/>
      <c r="DV1265" s="40"/>
      <c r="DW1265" s="40"/>
      <c r="DX1265" s="40"/>
      <c r="DY1265" s="40"/>
      <c r="DZ1265" s="40"/>
      <c r="EA1265" s="40"/>
      <c r="EB1265" s="40"/>
      <c r="EC1265" s="40"/>
      <c r="ED1265" s="40"/>
      <c r="EE1265" s="40"/>
      <c r="EF1265" s="40"/>
      <c r="EG1265" s="40"/>
      <c r="EH1265" s="40"/>
      <c r="EI1265" s="40"/>
      <c r="EJ1265" s="40"/>
      <c r="EK1265" s="40"/>
      <c r="EL1265" s="40"/>
      <c r="EM1265" s="40"/>
      <c r="EN1265" s="40"/>
      <c r="EO1265" s="40"/>
      <c r="EP1265" s="40"/>
      <c r="EQ1265" s="40"/>
      <c r="ER1265" s="40"/>
      <c r="ES1265" s="40"/>
      <c r="ET1265" s="40"/>
      <c r="EU1265" s="40"/>
      <c r="EV1265" s="40"/>
      <c r="EW1265" s="40"/>
      <c r="EX1265" s="40"/>
      <c r="EY1265" s="40"/>
      <c r="EZ1265" s="40"/>
      <c r="FA1265" s="40"/>
      <c r="FB1265" s="40"/>
      <c r="FC1265" s="40"/>
      <c r="FD1265" s="40"/>
      <c r="FE1265" s="40"/>
      <c r="FF1265" s="40"/>
      <c r="FG1265" s="40"/>
      <c r="FH1265" s="40"/>
      <c r="FI1265" s="40"/>
      <c r="FJ1265" s="40"/>
      <c r="FK1265" s="40"/>
      <c r="FL1265" s="40"/>
      <c r="FM1265" s="40"/>
      <c r="FN1265" s="40"/>
      <c r="FO1265" s="40"/>
      <c r="FP1265" s="40"/>
      <c r="FQ1265" s="40"/>
      <c r="FR1265" s="40"/>
      <c r="FS1265" s="40"/>
      <c r="FT1265" s="40"/>
      <c r="FU1265" s="40"/>
      <c r="FV1265" s="40"/>
      <c r="FW1265" s="40"/>
      <c r="FX1265" s="40"/>
      <c r="FY1265" s="40"/>
      <c r="FZ1265" s="40"/>
      <c r="GA1265" s="40"/>
      <c r="GB1265" s="40"/>
      <c r="GC1265" s="40"/>
      <c r="GD1265" s="40"/>
      <c r="GE1265" s="40"/>
      <c r="GF1265" s="40"/>
      <c r="GG1265" s="40"/>
      <c r="GH1265" s="40"/>
      <c r="GI1265" s="40"/>
      <c r="GJ1265" s="40"/>
      <c r="GK1265" s="40"/>
      <c r="GL1265" s="40"/>
      <c r="GM1265" s="40"/>
      <c r="GN1265" s="40"/>
      <c r="GO1265" s="40"/>
      <c r="GP1265" s="40"/>
      <c r="GQ1265" s="40"/>
      <c r="GR1265" s="40"/>
      <c r="GS1265" s="40"/>
    </row>
    <row r="1266" spans="1:201" x14ac:dyDescent="0.2">
      <c r="A1266" s="40"/>
      <c r="B1266" s="40"/>
      <c r="C1266" s="40"/>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c r="CV1266" s="40"/>
      <c r="CW1266" s="40"/>
      <c r="CX1266" s="40"/>
      <c r="CY1266" s="40"/>
      <c r="CZ1266" s="40"/>
      <c r="DA1266" s="40"/>
      <c r="DB1266" s="40"/>
      <c r="DC1266" s="40"/>
      <c r="DD1266" s="40"/>
      <c r="DE1266" s="40"/>
      <c r="DF1266" s="40"/>
      <c r="DG1266" s="40"/>
      <c r="DH1266" s="40"/>
      <c r="DI1266" s="40"/>
      <c r="DJ1266" s="40"/>
      <c r="DK1266" s="40"/>
      <c r="DL1266" s="40"/>
      <c r="DM1266" s="40"/>
      <c r="DN1266" s="40"/>
      <c r="DO1266" s="40"/>
      <c r="DP1266" s="40"/>
      <c r="DQ1266" s="40"/>
      <c r="DR1266" s="40"/>
      <c r="DS1266" s="40"/>
      <c r="DT1266" s="40"/>
      <c r="DU1266" s="40"/>
      <c r="DV1266" s="40"/>
      <c r="DW1266" s="40"/>
      <c r="DX1266" s="40"/>
      <c r="DY1266" s="40"/>
      <c r="DZ1266" s="40"/>
      <c r="EA1266" s="40"/>
      <c r="EB1266" s="40"/>
      <c r="EC1266" s="40"/>
      <c r="ED1266" s="40"/>
      <c r="EE1266" s="40"/>
      <c r="EF1266" s="40"/>
      <c r="EG1266" s="40"/>
      <c r="EH1266" s="40"/>
      <c r="EI1266" s="40"/>
      <c r="EJ1266" s="40"/>
      <c r="EK1266" s="40"/>
      <c r="EL1266" s="40"/>
      <c r="EM1266" s="40"/>
      <c r="EN1266" s="40"/>
      <c r="EO1266" s="40"/>
      <c r="EP1266" s="40"/>
      <c r="EQ1266" s="40"/>
      <c r="ER1266" s="40"/>
      <c r="ES1266" s="40"/>
      <c r="ET1266" s="40"/>
      <c r="EU1266" s="40"/>
      <c r="EV1266" s="40"/>
      <c r="EW1266" s="40"/>
      <c r="EX1266" s="40"/>
      <c r="EY1266" s="40"/>
      <c r="EZ1266" s="40"/>
      <c r="FA1266" s="40"/>
      <c r="FB1266" s="40"/>
      <c r="FC1266" s="40"/>
      <c r="FD1266" s="40"/>
      <c r="FE1266" s="40"/>
      <c r="FF1266" s="40"/>
      <c r="FG1266" s="40"/>
      <c r="FH1266" s="40"/>
      <c r="FI1266" s="40"/>
      <c r="FJ1266" s="40"/>
      <c r="FK1266" s="40"/>
      <c r="FL1266" s="40"/>
      <c r="FM1266" s="40"/>
      <c r="FN1266" s="40"/>
      <c r="FO1266" s="40"/>
      <c r="FP1266" s="40"/>
      <c r="FQ1266" s="40"/>
      <c r="FR1266" s="40"/>
      <c r="FS1266" s="40"/>
      <c r="FT1266" s="40"/>
      <c r="FU1266" s="40"/>
      <c r="FV1266" s="40"/>
      <c r="FW1266" s="40"/>
      <c r="FX1266" s="40"/>
      <c r="FY1266" s="40"/>
      <c r="FZ1266" s="40"/>
      <c r="GA1266" s="40"/>
      <c r="GB1266" s="40"/>
      <c r="GC1266" s="40"/>
      <c r="GD1266" s="40"/>
      <c r="GE1266" s="40"/>
      <c r="GF1266" s="40"/>
      <c r="GG1266" s="40"/>
      <c r="GH1266" s="40"/>
      <c r="GI1266" s="40"/>
      <c r="GJ1266" s="40"/>
      <c r="GK1266" s="40"/>
      <c r="GL1266" s="40"/>
      <c r="GM1266" s="40"/>
      <c r="GN1266" s="40"/>
      <c r="GO1266" s="40"/>
      <c r="GP1266" s="40"/>
      <c r="GQ1266" s="40"/>
      <c r="GR1266" s="40"/>
      <c r="GS1266" s="40"/>
    </row>
    <row r="1267" spans="1:201" x14ac:dyDescent="0.2">
      <c r="A1267" s="40"/>
      <c r="B1267" s="40"/>
      <c r="C1267" s="40"/>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c r="CV1267" s="40"/>
      <c r="CW1267" s="40"/>
      <c r="CX1267" s="40"/>
      <c r="CY1267" s="40"/>
      <c r="CZ1267" s="40"/>
      <c r="DA1267" s="40"/>
      <c r="DB1267" s="40"/>
      <c r="DC1267" s="40"/>
      <c r="DD1267" s="40"/>
      <c r="DE1267" s="40"/>
      <c r="DF1267" s="40"/>
      <c r="DG1267" s="40"/>
      <c r="DH1267" s="40"/>
      <c r="DI1267" s="40"/>
      <c r="DJ1267" s="40"/>
      <c r="DK1267" s="40"/>
      <c r="DL1267" s="40"/>
      <c r="DM1267" s="40"/>
      <c r="DN1267" s="40"/>
      <c r="DO1267" s="40"/>
      <c r="DP1267" s="40"/>
      <c r="DQ1267" s="40"/>
      <c r="DR1267" s="40"/>
      <c r="DS1267" s="40"/>
      <c r="DT1267" s="40"/>
      <c r="DU1267" s="40"/>
      <c r="DV1267" s="40"/>
      <c r="DW1267" s="40"/>
      <c r="DX1267" s="40"/>
      <c r="DY1267" s="40"/>
      <c r="DZ1267" s="40"/>
      <c r="EA1267" s="40"/>
      <c r="EB1267" s="40"/>
      <c r="EC1267" s="40"/>
      <c r="ED1267" s="40"/>
      <c r="EE1267" s="40"/>
      <c r="EF1267" s="40"/>
      <c r="EG1267" s="40"/>
      <c r="EH1267" s="40"/>
      <c r="EI1267" s="40"/>
      <c r="EJ1267" s="40"/>
      <c r="EK1267" s="40"/>
      <c r="EL1267" s="40"/>
      <c r="EM1267" s="40"/>
      <c r="EN1267" s="40"/>
      <c r="EO1267" s="40"/>
      <c r="EP1267" s="40"/>
      <c r="EQ1267" s="40"/>
      <c r="ER1267" s="40"/>
      <c r="ES1267" s="40"/>
      <c r="ET1267" s="40"/>
      <c r="EU1267" s="40"/>
      <c r="EV1267" s="40"/>
      <c r="EW1267" s="40"/>
      <c r="EX1267" s="40"/>
      <c r="EY1267" s="40"/>
      <c r="EZ1267" s="40"/>
      <c r="FA1267" s="40"/>
      <c r="FB1267" s="40"/>
      <c r="FC1267" s="40"/>
      <c r="FD1267" s="40"/>
      <c r="FE1267" s="40"/>
      <c r="FF1267" s="40"/>
      <c r="FG1267" s="40"/>
      <c r="FH1267" s="40"/>
      <c r="FI1267" s="40"/>
      <c r="FJ1267" s="40"/>
      <c r="FK1267" s="40"/>
      <c r="FL1267" s="40"/>
      <c r="FM1267" s="40"/>
      <c r="FN1267" s="40"/>
      <c r="FO1267" s="40"/>
      <c r="FP1267" s="40"/>
      <c r="FQ1267" s="40"/>
      <c r="FR1267" s="40"/>
      <c r="FS1267" s="40"/>
      <c r="FT1267" s="40"/>
      <c r="FU1267" s="40"/>
      <c r="FV1267" s="40"/>
      <c r="FW1267" s="40"/>
      <c r="FX1267" s="40"/>
      <c r="FY1267" s="40"/>
      <c r="FZ1267" s="40"/>
      <c r="GA1267" s="40"/>
      <c r="GB1267" s="40"/>
      <c r="GC1267" s="40"/>
      <c r="GD1267" s="40"/>
      <c r="GE1267" s="40"/>
      <c r="GF1267" s="40"/>
      <c r="GG1267" s="40"/>
      <c r="GH1267" s="40"/>
      <c r="GI1267" s="40"/>
      <c r="GJ1267" s="40"/>
      <c r="GK1267" s="40"/>
      <c r="GL1267" s="40"/>
      <c r="GM1267" s="40"/>
      <c r="GN1267" s="40"/>
      <c r="GO1267" s="40"/>
      <c r="GP1267" s="40"/>
      <c r="GQ1267" s="40"/>
      <c r="GR1267" s="40"/>
      <c r="GS1267" s="40"/>
    </row>
    <row r="1268" spans="1:201" x14ac:dyDescent="0.2">
      <c r="A1268" s="40"/>
      <c r="B1268" s="40"/>
      <c r="C1268" s="40"/>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c r="CV1268" s="40"/>
      <c r="CW1268" s="40"/>
      <c r="CX1268" s="40"/>
      <c r="CY1268" s="40"/>
      <c r="CZ1268" s="40"/>
      <c r="DA1268" s="40"/>
      <c r="DB1268" s="40"/>
      <c r="DC1268" s="40"/>
      <c r="DD1268" s="40"/>
      <c r="DE1268" s="40"/>
      <c r="DF1268" s="40"/>
      <c r="DG1268" s="40"/>
      <c r="DH1268" s="40"/>
      <c r="DI1268" s="40"/>
      <c r="DJ1268" s="40"/>
      <c r="DK1268" s="40"/>
      <c r="DL1268" s="40"/>
      <c r="DM1268" s="40"/>
      <c r="DN1268" s="40"/>
      <c r="DO1268" s="40"/>
      <c r="DP1268" s="40"/>
      <c r="DQ1268" s="40"/>
      <c r="DR1268" s="40"/>
      <c r="DS1268" s="40"/>
      <c r="DT1268" s="40"/>
      <c r="DU1268" s="40"/>
      <c r="DV1268" s="40"/>
      <c r="DW1268" s="40"/>
      <c r="DX1268" s="40"/>
      <c r="DY1268" s="40"/>
      <c r="DZ1268" s="40"/>
      <c r="EA1268" s="40"/>
      <c r="EB1268" s="40"/>
      <c r="EC1268" s="40"/>
      <c r="ED1268" s="40"/>
      <c r="EE1268" s="40"/>
      <c r="EF1268" s="40"/>
      <c r="EG1268" s="40"/>
      <c r="EH1268" s="40"/>
      <c r="EI1268" s="40"/>
      <c r="EJ1268" s="40"/>
      <c r="EK1268" s="40"/>
      <c r="EL1268" s="40"/>
      <c r="EM1268" s="40"/>
      <c r="EN1268" s="40"/>
      <c r="EO1268" s="40"/>
      <c r="EP1268" s="40"/>
      <c r="EQ1268" s="40"/>
      <c r="ER1268" s="40"/>
      <c r="ES1268" s="40"/>
      <c r="ET1268" s="40"/>
      <c r="EU1268" s="40"/>
      <c r="EV1268" s="40"/>
      <c r="EW1268" s="40"/>
      <c r="EX1268" s="40"/>
      <c r="EY1268" s="40"/>
      <c r="EZ1268" s="40"/>
      <c r="FA1268" s="40"/>
      <c r="FB1268" s="40"/>
      <c r="FC1268" s="40"/>
      <c r="FD1268" s="40"/>
      <c r="FE1268" s="40"/>
      <c r="FF1268" s="40"/>
      <c r="FG1268" s="40"/>
      <c r="FH1268" s="40"/>
      <c r="FI1268" s="40"/>
      <c r="FJ1268" s="40"/>
      <c r="FK1268" s="40"/>
      <c r="FL1268" s="40"/>
      <c r="FM1268" s="40"/>
      <c r="FN1268" s="40"/>
      <c r="FO1268" s="40"/>
      <c r="FP1268" s="40"/>
      <c r="FQ1268" s="40"/>
      <c r="FR1268" s="40"/>
      <c r="FS1268" s="40"/>
      <c r="FT1268" s="40"/>
      <c r="FU1268" s="40"/>
      <c r="FV1268" s="40"/>
      <c r="FW1268" s="40"/>
      <c r="FX1268" s="40"/>
      <c r="FY1268" s="40"/>
      <c r="FZ1268" s="40"/>
      <c r="GA1268" s="40"/>
      <c r="GB1268" s="40"/>
      <c r="GC1268" s="40"/>
      <c r="GD1268" s="40"/>
      <c r="GE1268" s="40"/>
      <c r="GF1268" s="40"/>
      <c r="GG1268" s="40"/>
      <c r="GH1268" s="40"/>
      <c r="GI1268" s="40"/>
      <c r="GJ1268" s="40"/>
      <c r="GK1268" s="40"/>
      <c r="GL1268" s="40"/>
      <c r="GM1268" s="40"/>
      <c r="GN1268" s="40"/>
      <c r="GO1268" s="40"/>
      <c r="GP1268" s="40"/>
      <c r="GQ1268" s="40"/>
      <c r="GR1268" s="40"/>
      <c r="GS1268" s="40"/>
    </row>
    <row r="1269" spans="1:201" x14ac:dyDescent="0.2">
      <c r="A1269" s="40"/>
      <c r="B1269" s="40"/>
      <c r="C1269" s="40"/>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c r="CV1269" s="40"/>
      <c r="CW1269" s="40"/>
      <c r="CX1269" s="40"/>
      <c r="CY1269" s="40"/>
      <c r="CZ1269" s="40"/>
      <c r="DA1269" s="40"/>
      <c r="DB1269" s="40"/>
      <c r="DC1269" s="40"/>
      <c r="DD1269" s="40"/>
      <c r="DE1269" s="40"/>
      <c r="DF1269" s="40"/>
      <c r="DG1269" s="40"/>
      <c r="DH1269" s="40"/>
      <c r="DI1269" s="40"/>
      <c r="DJ1269" s="40"/>
      <c r="DK1269" s="40"/>
      <c r="DL1269" s="40"/>
      <c r="DM1269" s="40"/>
      <c r="DN1269" s="40"/>
      <c r="DO1269" s="40"/>
      <c r="DP1269" s="40"/>
      <c r="DQ1269" s="40"/>
      <c r="DR1269" s="40"/>
      <c r="DS1269" s="40"/>
      <c r="DT1269" s="40"/>
      <c r="DU1269" s="40"/>
      <c r="DV1269" s="40"/>
      <c r="DW1269" s="40"/>
      <c r="DX1269" s="40"/>
      <c r="DY1269" s="40"/>
      <c r="DZ1269" s="40"/>
      <c r="EA1269" s="40"/>
      <c r="EB1269" s="40"/>
      <c r="EC1269" s="40"/>
      <c r="ED1269" s="40"/>
      <c r="EE1269" s="40"/>
      <c r="EF1269" s="40"/>
      <c r="EG1269" s="40"/>
      <c r="EH1269" s="40"/>
      <c r="EI1269" s="40"/>
      <c r="EJ1269" s="40"/>
      <c r="EK1269" s="40"/>
      <c r="EL1269" s="40"/>
      <c r="EM1269" s="40"/>
      <c r="EN1269" s="40"/>
      <c r="EO1269" s="40"/>
      <c r="EP1269" s="40"/>
      <c r="EQ1269" s="40"/>
      <c r="ER1269" s="40"/>
      <c r="ES1269" s="40"/>
      <c r="ET1269" s="40"/>
      <c r="EU1269" s="40"/>
      <c r="EV1269" s="40"/>
      <c r="EW1269" s="40"/>
      <c r="EX1269" s="40"/>
      <c r="EY1269" s="40"/>
      <c r="EZ1269" s="40"/>
      <c r="FA1269" s="40"/>
      <c r="FB1269" s="40"/>
      <c r="FC1269" s="40"/>
      <c r="FD1269" s="40"/>
      <c r="FE1269" s="40"/>
      <c r="FF1269" s="40"/>
      <c r="FG1269" s="40"/>
      <c r="FH1269" s="40"/>
      <c r="FI1269" s="40"/>
      <c r="FJ1269" s="40"/>
      <c r="FK1269" s="40"/>
      <c r="FL1269" s="40"/>
      <c r="FM1269" s="40"/>
      <c r="FN1269" s="40"/>
      <c r="FO1269" s="40"/>
      <c r="FP1269" s="40"/>
      <c r="FQ1269" s="40"/>
      <c r="FR1269" s="40"/>
      <c r="FS1269" s="40"/>
      <c r="FT1269" s="40"/>
      <c r="FU1269" s="40"/>
      <c r="FV1269" s="40"/>
      <c r="FW1269" s="40"/>
      <c r="FX1269" s="40"/>
      <c r="FY1269" s="40"/>
      <c r="FZ1269" s="40"/>
      <c r="GA1269" s="40"/>
      <c r="GB1269" s="40"/>
      <c r="GC1269" s="40"/>
      <c r="GD1269" s="40"/>
      <c r="GE1269" s="40"/>
      <c r="GF1269" s="40"/>
      <c r="GG1269" s="40"/>
      <c r="GH1269" s="40"/>
      <c r="GI1269" s="40"/>
      <c r="GJ1269" s="40"/>
      <c r="GK1269" s="40"/>
      <c r="GL1269" s="40"/>
      <c r="GM1269" s="40"/>
      <c r="GN1269" s="40"/>
      <c r="GO1269" s="40"/>
      <c r="GP1269" s="40"/>
      <c r="GQ1269" s="40"/>
      <c r="GR1269" s="40"/>
      <c r="GS1269" s="40"/>
    </row>
    <row r="1270" spans="1:201" x14ac:dyDescent="0.2">
      <c r="A1270" s="40"/>
      <c r="B1270" s="40"/>
      <c r="C1270" s="40"/>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c r="CV1270" s="40"/>
      <c r="CW1270" s="40"/>
      <c r="CX1270" s="40"/>
      <c r="CY1270" s="40"/>
      <c r="CZ1270" s="40"/>
      <c r="DA1270" s="40"/>
      <c r="DB1270" s="40"/>
      <c r="DC1270" s="40"/>
      <c r="DD1270" s="40"/>
      <c r="DE1270" s="40"/>
      <c r="DF1270" s="40"/>
      <c r="DG1270" s="40"/>
      <c r="DH1270" s="40"/>
      <c r="DI1270" s="40"/>
      <c r="DJ1270" s="40"/>
      <c r="DK1270" s="40"/>
      <c r="DL1270" s="40"/>
      <c r="DM1270" s="40"/>
      <c r="DN1270" s="40"/>
      <c r="DO1270" s="40"/>
      <c r="DP1270" s="40"/>
      <c r="DQ1270" s="40"/>
      <c r="DR1270" s="40"/>
      <c r="DS1270" s="40"/>
      <c r="DT1270" s="40"/>
      <c r="DU1270" s="40"/>
      <c r="DV1270" s="40"/>
      <c r="DW1270" s="40"/>
      <c r="DX1270" s="40"/>
      <c r="DY1270" s="40"/>
      <c r="DZ1270" s="40"/>
      <c r="EA1270" s="40"/>
      <c r="EB1270" s="40"/>
      <c r="EC1270" s="40"/>
      <c r="ED1270" s="40"/>
      <c r="EE1270" s="40"/>
      <c r="EF1270" s="40"/>
      <c r="EG1270" s="40"/>
      <c r="EH1270" s="40"/>
      <c r="EI1270" s="40"/>
      <c r="EJ1270" s="40"/>
      <c r="EK1270" s="40"/>
      <c r="EL1270" s="40"/>
      <c r="EM1270" s="40"/>
      <c r="EN1270" s="40"/>
      <c r="EO1270" s="40"/>
      <c r="EP1270" s="40"/>
      <c r="EQ1270" s="40"/>
      <c r="ER1270" s="40"/>
      <c r="ES1270" s="40"/>
      <c r="ET1270" s="40"/>
      <c r="EU1270" s="40"/>
      <c r="EV1270" s="40"/>
      <c r="EW1270" s="40"/>
      <c r="EX1270" s="40"/>
      <c r="EY1270" s="40"/>
      <c r="EZ1270" s="40"/>
      <c r="FA1270" s="40"/>
      <c r="FB1270" s="40"/>
      <c r="FC1270" s="40"/>
      <c r="FD1270" s="40"/>
      <c r="FE1270" s="40"/>
      <c r="FF1270" s="40"/>
      <c r="FG1270" s="40"/>
      <c r="FH1270" s="40"/>
      <c r="FI1270" s="40"/>
      <c r="FJ1270" s="40"/>
      <c r="FK1270" s="40"/>
      <c r="FL1270" s="40"/>
      <c r="FM1270" s="40"/>
      <c r="FN1270" s="40"/>
      <c r="FO1270" s="40"/>
      <c r="FP1270" s="40"/>
      <c r="FQ1270" s="40"/>
      <c r="FR1270" s="40"/>
      <c r="FS1270" s="40"/>
      <c r="FT1270" s="40"/>
      <c r="FU1270" s="40"/>
      <c r="FV1270" s="40"/>
      <c r="FW1270" s="40"/>
      <c r="FX1270" s="40"/>
      <c r="FY1270" s="40"/>
      <c r="FZ1270" s="40"/>
      <c r="GA1270" s="40"/>
      <c r="GB1270" s="40"/>
      <c r="GC1270" s="40"/>
      <c r="GD1270" s="40"/>
      <c r="GE1270" s="40"/>
      <c r="GF1270" s="40"/>
      <c r="GG1270" s="40"/>
      <c r="GH1270" s="40"/>
      <c r="GI1270" s="40"/>
      <c r="GJ1270" s="40"/>
      <c r="GK1270" s="40"/>
      <c r="GL1270" s="40"/>
      <c r="GM1270" s="40"/>
      <c r="GN1270" s="40"/>
      <c r="GO1270" s="40"/>
      <c r="GP1270" s="40"/>
      <c r="GQ1270" s="40"/>
      <c r="GR1270" s="40"/>
      <c r="GS1270" s="40"/>
    </row>
    <row r="1271" spans="1:201" x14ac:dyDescent="0.2">
      <c r="A1271" s="40"/>
      <c r="B1271" s="40"/>
      <c r="C1271" s="40"/>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c r="CV1271" s="40"/>
      <c r="CW1271" s="40"/>
      <c r="CX1271" s="40"/>
      <c r="CY1271" s="40"/>
      <c r="CZ1271" s="40"/>
      <c r="DA1271" s="40"/>
      <c r="DB1271" s="40"/>
      <c r="DC1271" s="40"/>
      <c r="DD1271" s="40"/>
      <c r="DE1271" s="40"/>
      <c r="DF1271" s="40"/>
      <c r="DG1271" s="40"/>
      <c r="DH1271" s="40"/>
      <c r="DI1271" s="40"/>
      <c r="DJ1271" s="40"/>
      <c r="DK1271" s="40"/>
      <c r="DL1271" s="40"/>
      <c r="DM1271" s="40"/>
      <c r="DN1271" s="40"/>
      <c r="DO1271" s="40"/>
      <c r="DP1271" s="40"/>
      <c r="DQ1271" s="40"/>
      <c r="DR1271" s="40"/>
      <c r="DS1271" s="40"/>
      <c r="DT1271" s="40"/>
      <c r="DU1271" s="40"/>
      <c r="DV1271" s="40"/>
      <c r="DW1271" s="40"/>
      <c r="DX1271" s="40"/>
      <c r="DY1271" s="40"/>
      <c r="DZ1271" s="40"/>
      <c r="EA1271" s="40"/>
      <c r="EB1271" s="40"/>
      <c r="EC1271" s="40"/>
      <c r="ED1271" s="40"/>
      <c r="EE1271" s="40"/>
      <c r="EF1271" s="40"/>
      <c r="EG1271" s="40"/>
      <c r="EH1271" s="40"/>
      <c r="EI1271" s="40"/>
      <c r="EJ1271" s="40"/>
      <c r="EK1271" s="40"/>
      <c r="EL1271" s="40"/>
      <c r="EM1271" s="40"/>
      <c r="EN1271" s="40"/>
      <c r="EO1271" s="40"/>
      <c r="EP1271" s="40"/>
      <c r="EQ1271" s="40"/>
      <c r="ER1271" s="40"/>
      <c r="ES1271" s="40"/>
      <c r="ET1271" s="40"/>
      <c r="EU1271" s="40"/>
      <c r="EV1271" s="40"/>
      <c r="EW1271" s="40"/>
      <c r="EX1271" s="40"/>
      <c r="EY1271" s="40"/>
      <c r="EZ1271" s="40"/>
      <c r="FA1271" s="40"/>
      <c r="FB1271" s="40"/>
      <c r="FC1271" s="40"/>
      <c r="FD1271" s="40"/>
      <c r="FE1271" s="40"/>
      <c r="FF1271" s="40"/>
      <c r="FG1271" s="40"/>
      <c r="FH1271" s="40"/>
      <c r="FI1271" s="40"/>
      <c r="FJ1271" s="40"/>
      <c r="FK1271" s="40"/>
      <c r="FL1271" s="40"/>
      <c r="FM1271" s="40"/>
      <c r="FN1271" s="40"/>
      <c r="FO1271" s="40"/>
      <c r="FP1271" s="40"/>
      <c r="FQ1271" s="40"/>
      <c r="FR1271" s="40"/>
      <c r="FS1271" s="40"/>
      <c r="FT1271" s="40"/>
      <c r="FU1271" s="40"/>
      <c r="FV1271" s="40"/>
      <c r="FW1271" s="40"/>
      <c r="FX1271" s="40"/>
      <c r="FY1271" s="40"/>
      <c r="FZ1271" s="40"/>
      <c r="GA1271" s="40"/>
      <c r="GB1271" s="40"/>
      <c r="GC1271" s="40"/>
      <c r="GD1271" s="40"/>
      <c r="GE1271" s="40"/>
      <c r="GF1271" s="40"/>
      <c r="GG1271" s="40"/>
      <c r="GH1271" s="40"/>
      <c r="GI1271" s="40"/>
      <c r="GJ1271" s="40"/>
      <c r="GK1271" s="40"/>
      <c r="GL1271" s="40"/>
      <c r="GM1271" s="40"/>
      <c r="GN1271" s="40"/>
      <c r="GO1271" s="40"/>
      <c r="GP1271" s="40"/>
      <c r="GQ1271" s="40"/>
      <c r="GR1271" s="40"/>
      <c r="GS1271" s="40"/>
    </row>
    <row r="1272" spans="1:201" x14ac:dyDescent="0.2">
      <c r="A1272" s="40"/>
      <c r="B1272" s="40"/>
      <c r="C1272" s="40"/>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c r="CV1272" s="40"/>
      <c r="CW1272" s="40"/>
      <c r="CX1272" s="40"/>
      <c r="CY1272" s="40"/>
      <c r="CZ1272" s="40"/>
      <c r="DA1272" s="40"/>
      <c r="DB1272" s="40"/>
      <c r="DC1272" s="40"/>
      <c r="DD1272" s="40"/>
      <c r="DE1272" s="40"/>
      <c r="DF1272" s="40"/>
      <c r="DG1272" s="40"/>
      <c r="DH1272" s="40"/>
      <c r="DI1272" s="40"/>
      <c r="DJ1272" s="40"/>
      <c r="DK1272" s="40"/>
      <c r="DL1272" s="40"/>
      <c r="DM1272" s="40"/>
      <c r="DN1272" s="40"/>
      <c r="DO1272" s="40"/>
      <c r="DP1272" s="40"/>
      <c r="DQ1272" s="40"/>
      <c r="DR1272" s="40"/>
      <c r="DS1272" s="40"/>
      <c r="DT1272" s="40"/>
      <c r="DU1272" s="40"/>
      <c r="DV1272" s="40"/>
      <c r="DW1272" s="40"/>
      <c r="DX1272" s="40"/>
      <c r="DY1272" s="40"/>
      <c r="DZ1272" s="40"/>
      <c r="EA1272" s="40"/>
      <c r="EB1272" s="40"/>
      <c r="EC1272" s="40"/>
      <c r="ED1272" s="40"/>
      <c r="EE1272" s="40"/>
      <c r="EF1272" s="40"/>
      <c r="EG1272" s="40"/>
      <c r="EH1272" s="40"/>
      <c r="EI1272" s="40"/>
      <c r="EJ1272" s="40"/>
      <c r="EK1272" s="40"/>
      <c r="EL1272" s="40"/>
      <c r="EM1272" s="40"/>
      <c r="EN1272" s="40"/>
      <c r="EO1272" s="40"/>
      <c r="EP1272" s="40"/>
      <c r="EQ1272" s="40"/>
      <c r="ER1272" s="40"/>
      <c r="ES1272" s="40"/>
      <c r="ET1272" s="40"/>
      <c r="EU1272" s="40"/>
      <c r="EV1272" s="40"/>
      <c r="EW1272" s="40"/>
      <c r="EX1272" s="40"/>
      <c r="EY1272" s="40"/>
      <c r="EZ1272" s="40"/>
      <c r="FA1272" s="40"/>
      <c r="FB1272" s="40"/>
      <c r="FC1272" s="40"/>
      <c r="FD1272" s="40"/>
      <c r="FE1272" s="40"/>
      <c r="FF1272" s="40"/>
      <c r="FG1272" s="40"/>
      <c r="FH1272" s="40"/>
      <c r="FI1272" s="40"/>
      <c r="FJ1272" s="40"/>
      <c r="FK1272" s="40"/>
      <c r="FL1272" s="40"/>
      <c r="FM1272" s="40"/>
      <c r="FN1272" s="40"/>
      <c r="FO1272" s="40"/>
      <c r="FP1272" s="40"/>
      <c r="FQ1272" s="40"/>
      <c r="FR1272" s="40"/>
      <c r="FS1272" s="40"/>
      <c r="FT1272" s="40"/>
      <c r="FU1272" s="40"/>
      <c r="FV1272" s="40"/>
      <c r="FW1272" s="40"/>
      <c r="FX1272" s="40"/>
      <c r="FY1272" s="40"/>
      <c r="FZ1272" s="40"/>
      <c r="GA1272" s="40"/>
      <c r="GB1272" s="40"/>
      <c r="GC1272" s="40"/>
      <c r="GD1272" s="40"/>
      <c r="GE1272" s="40"/>
      <c r="GF1272" s="40"/>
      <c r="GG1272" s="40"/>
      <c r="GH1272" s="40"/>
      <c r="GI1272" s="40"/>
      <c r="GJ1272" s="40"/>
      <c r="GK1272" s="40"/>
      <c r="GL1272" s="40"/>
      <c r="GM1272" s="40"/>
      <c r="GN1272" s="40"/>
      <c r="GO1272" s="40"/>
      <c r="GP1272" s="40"/>
      <c r="GQ1272" s="40"/>
      <c r="GR1272" s="40"/>
      <c r="GS1272" s="40"/>
    </row>
    <row r="1273" spans="1:201" x14ac:dyDescent="0.2">
      <c r="A1273" s="40"/>
      <c r="B1273" s="40"/>
      <c r="C1273" s="40"/>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c r="CV1273" s="40"/>
      <c r="CW1273" s="40"/>
      <c r="CX1273" s="40"/>
      <c r="CY1273" s="40"/>
      <c r="CZ1273" s="40"/>
      <c r="DA1273" s="40"/>
      <c r="DB1273" s="40"/>
      <c r="DC1273" s="40"/>
      <c r="DD1273" s="40"/>
      <c r="DE1273" s="40"/>
      <c r="DF1273" s="40"/>
      <c r="DG1273" s="40"/>
      <c r="DH1273" s="40"/>
      <c r="DI1273" s="40"/>
      <c r="DJ1273" s="40"/>
      <c r="DK1273" s="40"/>
      <c r="DL1273" s="40"/>
      <c r="DM1273" s="40"/>
      <c r="DN1273" s="40"/>
      <c r="DO1273" s="40"/>
      <c r="DP1273" s="40"/>
      <c r="DQ1273" s="40"/>
      <c r="DR1273" s="40"/>
      <c r="DS1273" s="40"/>
      <c r="DT1273" s="40"/>
      <c r="DU1273" s="40"/>
      <c r="DV1273" s="40"/>
      <c r="DW1273" s="40"/>
      <c r="DX1273" s="40"/>
      <c r="DY1273" s="40"/>
      <c r="DZ1273" s="40"/>
      <c r="EA1273" s="40"/>
      <c r="EB1273" s="40"/>
      <c r="EC1273" s="40"/>
      <c r="ED1273" s="40"/>
      <c r="EE1273" s="40"/>
      <c r="EF1273" s="40"/>
      <c r="EG1273" s="40"/>
      <c r="EH1273" s="40"/>
      <c r="EI1273" s="40"/>
      <c r="EJ1273" s="40"/>
      <c r="EK1273" s="40"/>
      <c r="EL1273" s="40"/>
      <c r="EM1273" s="40"/>
      <c r="EN1273" s="40"/>
      <c r="EO1273" s="40"/>
      <c r="EP1273" s="40"/>
      <c r="EQ1273" s="40"/>
      <c r="ER1273" s="40"/>
      <c r="ES1273" s="40"/>
      <c r="ET1273" s="40"/>
      <c r="EU1273" s="40"/>
      <c r="EV1273" s="40"/>
      <c r="EW1273" s="40"/>
      <c r="EX1273" s="40"/>
      <c r="EY1273" s="40"/>
      <c r="EZ1273" s="40"/>
      <c r="FA1273" s="40"/>
      <c r="FB1273" s="40"/>
      <c r="FC1273" s="40"/>
      <c r="FD1273" s="40"/>
      <c r="FE1273" s="40"/>
      <c r="FF1273" s="40"/>
      <c r="FG1273" s="40"/>
      <c r="FH1273" s="40"/>
      <c r="FI1273" s="40"/>
      <c r="FJ1273" s="40"/>
      <c r="FK1273" s="40"/>
      <c r="FL1273" s="40"/>
      <c r="FM1273" s="40"/>
      <c r="FN1273" s="40"/>
      <c r="FO1273" s="40"/>
      <c r="FP1273" s="40"/>
      <c r="FQ1273" s="40"/>
      <c r="FR1273" s="40"/>
      <c r="FS1273" s="40"/>
      <c r="FT1273" s="40"/>
      <c r="FU1273" s="40"/>
      <c r="FV1273" s="40"/>
      <c r="FW1273" s="40"/>
      <c r="FX1273" s="40"/>
      <c r="FY1273" s="40"/>
      <c r="FZ1273" s="40"/>
      <c r="GA1273" s="40"/>
      <c r="GB1273" s="40"/>
      <c r="GC1273" s="40"/>
      <c r="GD1273" s="40"/>
      <c r="GE1273" s="40"/>
      <c r="GF1273" s="40"/>
      <c r="GG1273" s="40"/>
      <c r="GH1273" s="40"/>
      <c r="GI1273" s="40"/>
      <c r="GJ1273" s="40"/>
      <c r="GK1273" s="40"/>
      <c r="GL1273" s="40"/>
      <c r="GM1273" s="40"/>
      <c r="GN1273" s="40"/>
      <c r="GO1273" s="40"/>
      <c r="GP1273" s="40"/>
      <c r="GQ1273" s="40"/>
      <c r="GR1273" s="40"/>
      <c r="GS1273" s="40"/>
    </row>
    <row r="1274" spans="1:201" x14ac:dyDescent="0.2">
      <c r="A1274" s="40"/>
      <c r="B1274" s="40"/>
      <c r="C1274" s="40"/>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c r="CV1274" s="40"/>
      <c r="CW1274" s="40"/>
      <c r="CX1274" s="40"/>
      <c r="CY1274" s="40"/>
      <c r="CZ1274" s="40"/>
      <c r="DA1274" s="40"/>
      <c r="DB1274" s="40"/>
      <c r="DC1274" s="40"/>
      <c r="DD1274" s="40"/>
      <c r="DE1274" s="40"/>
      <c r="DF1274" s="40"/>
      <c r="DG1274" s="40"/>
      <c r="DH1274" s="40"/>
      <c r="DI1274" s="40"/>
      <c r="DJ1274" s="40"/>
      <c r="DK1274" s="40"/>
      <c r="DL1274" s="40"/>
      <c r="DM1274" s="40"/>
      <c r="DN1274" s="40"/>
      <c r="DO1274" s="40"/>
      <c r="DP1274" s="40"/>
      <c r="DQ1274" s="40"/>
      <c r="DR1274" s="40"/>
      <c r="DS1274" s="40"/>
      <c r="DT1274" s="40"/>
      <c r="DU1274" s="40"/>
      <c r="DV1274" s="40"/>
      <c r="DW1274" s="40"/>
      <c r="DX1274" s="40"/>
      <c r="DY1274" s="40"/>
      <c r="DZ1274" s="40"/>
      <c r="EA1274" s="40"/>
      <c r="EB1274" s="40"/>
      <c r="EC1274" s="40"/>
      <c r="ED1274" s="40"/>
      <c r="EE1274" s="40"/>
      <c r="EF1274" s="40"/>
      <c r="EG1274" s="40"/>
      <c r="EH1274" s="40"/>
      <c r="EI1274" s="40"/>
      <c r="EJ1274" s="40"/>
      <c r="EK1274" s="40"/>
      <c r="EL1274" s="40"/>
      <c r="EM1274" s="40"/>
      <c r="EN1274" s="40"/>
      <c r="EO1274" s="40"/>
      <c r="EP1274" s="40"/>
      <c r="EQ1274" s="40"/>
      <c r="ER1274" s="40"/>
      <c r="ES1274" s="40"/>
      <c r="ET1274" s="40"/>
      <c r="EU1274" s="40"/>
      <c r="EV1274" s="40"/>
      <c r="EW1274" s="40"/>
      <c r="EX1274" s="40"/>
      <c r="EY1274" s="40"/>
      <c r="EZ1274" s="40"/>
      <c r="FA1274" s="40"/>
      <c r="FB1274" s="40"/>
      <c r="FC1274" s="40"/>
      <c r="FD1274" s="40"/>
      <c r="FE1274" s="40"/>
      <c r="FF1274" s="40"/>
      <c r="FG1274" s="40"/>
      <c r="FH1274" s="40"/>
      <c r="FI1274" s="40"/>
      <c r="FJ1274" s="40"/>
      <c r="FK1274" s="40"/>
      <c r="FL1274" s="40"/>
      <c r="FM1274" s="40"/>
      <c r="FN1274" s="40"/>
      <c r="FO1274" s="40"/>
      <c r="FP1274" s="40"/>
      <c r="FQ1274" s="40"/>
      <c r="FR1274" s="40"/>
      <c r="FS1274" s="40"/>
      <c r="FT1274" s="40"/>
      <c r="FU1274" s="40"/>
      <c r="FV1274" s="40"/>
      <c r="FW1274" s="40"/>
      <c r="FX1274" s="40"/>
      <c r="FY1274" s="40"/>
      <c r="FZ1274" s="40"/>
      <c r="GA1274" s="40"/>
      <c r="GB1274" s="40"/>
      <c r="GC1274" s="40"/>
      <c r="GD1274" s="40"/>
      <c r="GE1274" s="40"/>
      <c r="GF1274" s="40"/>
      <c r="GG1274" s="40"/>
      <c r="GH1274" s="40"/>
      <c r="GI1274" s="40"/>
      <c r="GJ1274" s="40"/>
      <c r="GK1274" s="40"/>
      <c r="GL1274" s="40"/>
      <c r="GM1274" s="40"/>
      <c r="GN1274" s="40"/>
      <c r="GO1274" s="40"/>
      <c r="GP1274" s="40"/>
      <c r="GQ1274" s="40"/>
      <c r="GR1274" s="40"/>
      <c r="GS1274" s="40"/>
    </row>
    <row r="1275" spans="1:201" x14ac:dyDescent="0.2">
      <c r="A1275" s="40"/>
      <c r="B1275" s="40"/>
      <c r="C1275" s="40"/>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c r="CV1275" s="40"/>
      <c r="CW1275" s="40"/>
      <c r="CX1275" s="40"/>
      <c r="CY1275" s="40"/>
      <c r="CZ1275" s="40"/>
      <c r="DA1275" s="40"/>
      <c r="DB1275" s="40"/>
      <c r="DC1275" s="40"/>
      <c r="DD1275" s="40"/>
      <c r="DE1275" s="40"/>
      <c r="DF1275" s="40"/>
      <c r="DG1275" s="40"/>
      <c r="DH1275" s="40"/>
      <c r="DI1275" s="40"/>
      <c r="DJ1275" s="40"/>
      <c r="DK1275" s="40"/>
      <c r="DL1275" s="40"/>
      <c r="DM1275" s="40"/>
      <c r="DN1275" s="40"/>
      <c r="DO1275" s="40"/>
      <c r="DP1275" s="40"/>
      <c r="DQ1275" s="40"/>
      <c r="DR1275" s="40"/>
      <c r="DS1275" s="40"/>
      <c r="DT1275" s="40"/>
      <c r="DU1275" s="40"/>
      <c r="DV1275" s="40"/>
      <c r="DW1275" s="40"/>
      <c r="DX1275" s="40"/>
      <c r="DY1275" s="40"/>
      <c r="DZ1275" s="40"/>
      <c r="EA1275" s="40"/>
      <c r="EB1275" s="40"/>
      <c r="EC1275" s="40"/>
      <c r="ED1275" s="40"/>
      <c r="EE1275" s="40"/>
      <c r="EF1275" s="40"/>
      <c r="EG1275" s="40"/>
      <c r="EH1275" s="40"/>
      <c r="EI1275" s="40"/>
      <c r="EJ1275" s="40"/>
      <c r="EK1275" s="40"/>
      <c r="EL1275" s="40"/>
      <c r="EM1275" s="40"/>
      <c r="EN1275" s="40"/>
      <c r="EO1275" s="40"/>
      <c r="EP1275" s="40"/>
      <c r="EQ1275" s="40"/>
      <c r="ER1275" s="40"/>
      <c r="ES1275" s="40"/>
      <c r="ET1275" s="40"/>
      <c r="EU1275" s="40"/>
      <c r="EV1275" s="40"/>
      <c r="EW1275" s="40"/>
      <c r="EX1275" s="40"/>
      <c r="EY1275" s="40"/>
      <c r="EZ1275" s="40"/>
      <c r="FA1275" s="40"/>
      <c r="FB1275" s="40"/>
      <c r="FC1275" s="40"/>
      <c r="FD1275" s="40"/>
      <c r="FE1275" s="40"/>
      <c r="FF1275" s="40"/>
      <c r="FG1275" s="40"/>
      <c r="FH1275" s="40"/>
      <c r="FI1275" s="40"/>
      <c r="FJ1275" s="40"/>
      <c r="FK1275" s="40"/>
      <c r="FL1275" s="40"/>
      <c r="FM1275" s="40"/>
      <c r="FN1275" s="40"/>
      <c r="FO1275" s="40"/>
      <c r="FP1275" s="40"/>
      <c r="FQ1275" s="40"/>
      <c r="FR1275" s="40"/>
      <c r="FS1275" s="40"/>
      <c r="FT1275" s="40"/>
      <c r="FU1275" s="40"/>
      <c r="FV1275" s="40"/>
      <c r="FW1275" s="40"/>
      <c r="FX1275" s="40"/>
      <c r="FY1275" s="40"/>
      <c r="FZ1275" s="40"/>
      <c r="GA1275" s="40"/>
      <c r="GB1275" s="40"/>
      <c r="GC1275" s="40"/>
      <c r="GD1275" s="40"/>
      <c r="GE1275" s="40"/>
      <c r="GF1275" s="40"/>
      <c r="GG1275" s="40"/>
      <c r="GH1275" s="40"/>
      <c r="GI1275" s="40"/>
      <c r="GJ1275" s="40"/>
      <c r="GK1275" s="40"/>
      <c r="GL1275" s="40"/>
      <c r="GM1275" s="40"/>
      <c r="GN1275" s="40"/>
      <c r="GO1275" s="40"/>
      <c r="GP1275" s="40"/>
      <c r="GQ1275" s="40"/>
      <c r="GR1275" s="40"/>
      <c r="GS1275" s="40"/>
    </row>
    <row r="1276" spans="1:201" x14ac:dyDescent="0.2">
      <c r="A1276" s="40"/>
      <c r="B1276" s="40"/>
      <c r="C1276" s="40"/>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c r="CV1276" s="40"/>
      <c r="CW1276" s="40"/>
      <c r="CX1276" s="40"/>
      <c r="CY1276" s="40"/>
      <c r="CZ1276" s="40"/>
      <c r="DA1276" s="40"/>
      <c r="DB1276" s="40"/>
      <c r="DC1276" s="40"/>
      <c r="DD1276" s="40"/>
      <c r="DE1276" s="40"/>
      <c r="DF1276" s="40"/>
      <c r="DG1276" s="40"/>
      <c r="DH1276" s="40"/>
      <c r="DI1276" s="40"/>
      <c r="DJ1276" s="40"/>
      <c r="DK1276" s="40"/>
      <c r="DL1276" s="40"/>
      <c r="DM1276" s="40"/>
      <c r="DN1276" s="40"/>
      <c r="DO1276" s="40"/>
      <c r="DP1276" s="40"/>
      <c r="DQ1276" s="40"/>
      <c r="DR1276" s="40"/>
      <c r="DS1276" s="40"/>
      <c r="DT1276" s="40"/>
      <c r="DU1276" s="40"/>
      <c r="DV1276" s="40"/>
      <c r="DW1276" s="40"/>
      <c r="DX1276" s="40"/>
      <c r="DY1276" s="40"/>
      <c r="DZ1276" s="40"/>
      <c r="EA1276" s="40"/>
      <c r="EB1276" s="40"/>
      <c r="EC1276" s="40"/>
      <c r="ED1276" s="40"/>
      <c r="EE1276" s="40"/>
      <c r="EF1276" s="40"/>
      <c r="EG1276" s="40"/>
      <c r="EH1276" s="40"/>
      <c r="EI1276" s="40"/>
      <c r="EJ1276" s="40"/>
      <c r="EK1276" s="40"/>
      <c r="EL1276" s="40"/>
      <c r="EM1276" s="40"/>
      <c r="EN1276" s="40"/>
      <c r="EO1276" s="40"/>
      <c r="EP1276" s="40"/>
      <c r="EQ1276" s="40"/>
      <c r="ER1276" s="40"/>
      <c r="ES1276" s="40"/>
      <c r="ET1276" s="40"/>
      <c r="EU1276" s="40"/>
      <c r="EV1276" s="40"/>
      <c r="EW1276" s="40"/>
      <c r="EX1276" s="40"/>
      <c r="EY1276" s="40"/>
      <c r="EZ1276" s="40"/>
      <c r="FA1276" s="40"/>
      <c r="FB1276" s="40"/>
      <c r="FC1276" s="40"/>
      <c r="FD1276" s="40"/>
      <c r="FE1276" s="40"/>
      <c r="FF1276" s="40"/>
      <c r="FG1276" s="40"/>
      <c r="FH1276" s="40"/>
      <c r="FI1276" s="40"/>
      <c r="FJ1276" s="40"/>
      <c r="FK1276" s="40"/>
      <c r="FL1276" s="40"/>
      <c r="FM1276" s="40"/>
      <c r="FN1276" s="40"/>
      <c r="FO1276" s="40"/>
      <c r="FP1276" s="40"/>
      <c r="FQ1276" s="40"/>
      <c r="FR1276" s="40"/>
      <c r="FS1276" s="40"/>
      <c r="FT1276" s="40"/>
      <c r="FU1276" s="40"/>
      <c r="FV1276" s="40"/>
      <c r="FW1276" s="40"/>
      <c r="FX1276" s="40"/>
      <c r="FY1276" s="40"/>
      <c r="FZ1276" s="40"/>
      <c r="GA1276" s="40"/>
      <c r="GB1276" s="40"/>
      <c r="GC1276" s="40"/>
      <c r="GD1276" s="40"/>
      <c r="GE1276" s="40"/>
      <c r="GF1276" s="40"/>
      <c r="GG1276" s="40"/>
      <c r="GH1276" s="40"/>
      <c r="GI1276" s="40"/>
      <c r="GJ1276" s="40"/>
      <c r="GK1276" s="40"/>
      <c r="GL1276" s="40"/>
      <c r="GM1276" s="40"/>
      <c r="GN1276" s="40"/>
      <c r="GO1276" s="40"/>
      <c r="GP1276" s="40"/>
      <c r="GQ1276" s="40"/>
      <c r="GR1276" s="40"/>
      <c r="GS1276" s="40"/>
    </row>
    <row r="1277" spans="1:201" x14ac:dyDescent="0.2">
      <c r="A1277" s="40"/>
      <c r="B1277" s="40"/>
      <c r="C1277" s="40"/>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c r="CV1277" s="40"/>
      <c r="CW1277" s="40"/>
      <c r="CX1277" s="40"/>
      <c r="CY1277" s="40"/>
      <c r="CZ1277" s="40"/>
      <c r="DA1277" s="40"/>
      <c r="DB1277" s="40"/>
      <c r="DC1277" s="40"/>
      <c r="DD1277" s="40"/>
      <c r="DE1277" s="40"/>
      <c r="DF1277" s="40"/>
      <c r="DG1277" s="40"/>
      <c r="DH1277" s="40"/>
      <c r="DI1277" s="40"/>
      <c r="DJ1277" s="40"/>
      <c r="DK1277" s="40"/>
      <c r="DL1277" s="40"/>
      <c r="DM1277" s="40"/>
      <c r="DN1277" s="40"/>
      <c r="DO1277" s="40"/>
      <c r="DP1277" s="40"/>
      <c r="DQ1277" s="40"/>
      <c r="DR1277" s="40"/>
      <c r="DS1277" s="40"/>
      <c r="DT1277" s="40"/>
      <c r="DU1277" s="40"/>
      <c r="DV1277" s="40"/>
      <c r="DW1277" s="40"/>
      <c r="DX1277" s="40"/>
      <c r="DY1277" s="40"/>
      <c r="DZ1277" s="40"/>
      <c r="EA1277" s="40"/>
      <c r="EB1277" s="40"/>
      <c r="EC1277" s="40"/>
      <c r="ED1277" s="40"/>
      <c r="EE1277" s="40"/>
      <c r="EF1277" s="40"/>
      <c r="EG1277" s="40"/>
      <c r="EH1277" s="40"/>
      <c r="EI1277" s="40"/>
      <c r="EJ1277" s="40"/>
      <c r="EK1277" s="40"/>
      <c r="EL1277" s="40"/>
      <c r="EM1277" s="40"/>
      <c r="EN1277" s="40"/>
      <c r="EO1277" s="40"/>
      <c r="EP1277" s="40"/>
      <c r="EQ1277" s="40"/>
      <c r="ER1277" s="40"/>
      <c r="ES1277" s="40"/>
      <c r="ET1277" s="40"/>
      <c r="EU1277" s="40"/>
      <c r="EV1277" s="40"/>
      <c r="EW1277" s="40"/>
      <c r="EX1277" s="40"/>
      <c r="EY1277" s="40"/>
      <c r="EZ1277" s="40"/>
      <c r="FA1277" s="40"/>
      <c r="FB1277" s="40"/>
      <c r="FC1277" s="40"/>
      <c r="FD1277" s="40"/>
      <c r="FE1277" s="40"/>
      <c r="FF1277" s="40"/>
      <c r="FG1277" s="40"/>
      <c r="FH1277" s="40"/>
      <c r="FI1277" s="40"/>
      <c r="FJ1277" s="40"/>
      <c r="FK1277" s="40"/>
      <c r="FL1277" s="40"/>
      <c r="FM1277" s="40"/>
      <c r="FN1277" s="40"/>
      <c r="FO1277" s="40"/>
      <c r="FP1277" s="40"/>
      <c r="FQ1277" s="40"/>
      <c r="FR1277" s="40"/>
      <c r="FS1277" s="40"/>
      <c r="FT1277" s="40"/>
      <c r="FU1277" s="40"/>
      <c r="FV1277" s="40"/>
      <c r="FW1277" s="40"/>
      <c r="FX1277" s="40"/>
      <c r="FY1277" s="40"/>
      <c r="FZ1277" s="40"/>
      <c r="GA1277" s="40"/>
      <c r="GB1277" s="40"/>
      <c r="GC1277" s="40"/>
      <c r="GD1277" s="40"/>
      <c r="GE1277" s="40"/>
      <c r="GF1277" s="40"/>
      <c r="GG1277" s="40"/>
      <c r="GH1277" s="40"/>
      <c r="GI1277" s="40"/>
      <c r="GJ1277" s="40"/>
      <c r="GK1277" s="40"/>
      <c r="GL1277" s="40"/>
      <c r="GM1277" s="40"/>
      <c r="GN1277" s="40"/>
      <c r="GO1277" s="40"/>
      <c r="GP1277" s="40"/>
      <c r="GQ1277" s="40"/>
      <c r="GR1277" s="40"/>
      <c r="GS1277" s="40"/>
    </row>
    <row r="1278" spans="1:201" x14ac:dyDescent="0.2">
      <c r="A1278" s="40"/>
      <c r="B1278" s="40"/>
      <c r="C1278" s="40"/>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c r="CV1278" s="40"/>
      <c r="CW1278" s="40"/>
      <c r="CX1278" s="40"/>
      <c r="CY1278" s="40"/>
      <c r="CZ1278" s="40"/>
      <c r="DA1278" s="40"/>
      <c r="DB1278" s="40"/>
      <c r="DC1278" s="40"/>
      <c r="DD1278" s="40"/>
      <c r="DE1278" s="40"/>
      <c r="DF1278" s="40"/>
      <c r="DG1278" s="40"/>
      <c r="DH1278" s="40"/>
      <c r="DI1278" s="40"/>
      <c r="DJ1278" s="40"/>
      <c r="DK1278" s="40"/>
      <c r="DL1278" s="40"/>
      <c r="DM1278" s="40"/>
      <c r="DN1278" s="40"/>
      <c r="DO1278" s="40"/>
      <c r="DP1278" s="40"/>
      <c r="DQ1278" s="40"/>
      <c r="DR1278" s="40"/>
      <c r="DS1278" s="40"/>
      <c r="DT1278" s="40"/>
      <c r="DU1278" s="40"/>
      <c r="DV1278" s="40"/>
      <c r="DW1278" s="40"/>
      <c r="DX1278" s="40"/>
      <c r="DY1278" s="40"/>
      <c r="DZ1278" s="40"/>
      <c r="EA1278" s="40"/>
      <c r="EB1278" s="40"/>
      <c r="EC1278" s="40"/>
      <c r="ED1278" s="40"/>
      <c r="EE1278" s="40"/>
      <c r="EF1278" s="40"/>
      <c r="EG1278" s="40"/>
      <c r="EH1278" s="40"/>
      <c r="EI1278" s="40"/>
      <c r="EJ1278" s="40"/>
      <c r="EK1278" s="40"/>
      <c r="EL1278" s="40"/>
      <c r="EM1278" s="40"/>
      <c r="EN1278" s="40"/>
      <c r="EO1278" s="40"/>
      <c r="EP1278" s="40"/>
      <c r="EQ1278" s="40"/>
      <c r="ER1278" s="40"/>
      <c r="ES1278" s="40"/>
      <c r="ET1278" s="40"/>
      <c r="EU1278" s="40"/>
      <c r="EV1278" s="40"/>
      <c r="EW1278" s="40"/>
      <c r="EX1278" s="40"/>
      <c r="EY1278" s="40"/>
      <c r="EZ1278" s="40"/>
      <c r="FA1278" s="40"/>
      <c r="FB1278" s="40"/>
      <c r="FC1278" s="40"/>
      <c r="FD1278" s="40"/>
      <c r="FE1278" s="40"/>
      <c r="FF1278" s="40"/>
      <c r="FG1278" s="40"/>
      <c r="FH1278" s="40"/>
      <c r="FI1278" s="40"/>
      <c r="FJ1278" s="40"/>
      <c r="FK1278" s="40"/>
      <c r="FL1278" s="40"/>
      <c r="FM1278" s="40"/>
      <c r="FN1278" s="40"/>
      <c r="FO1278" s="40"/>
      <c r="FP1278" s="40"/>
      <c r="FQ1278" s="40"/>
      <c r="FR1278" s="40"/>
      <c r="FS1278" s="40"/>
      <c r="FT1278" s="40"/>
      <c r="FU1278" s="40"/>
      <c r="FV1278" s="40"/>
      <c r="FW1278" s="40"/>
      <c r="FX1278" s="40"/>
      <c r="FY1278" s="40"/>
      <c r="FZ1278" s="40"/>
      <c r="GA1278" s="40"/>
      <c r="GB1278" s="40"/>
      <c r="GC1278" s="40"/>
      <c r="GD1278" s="40"/>
      <c r="GE1278" s="40"/>
      <c r="GF1278" s="40"/>
      <c r="GG1278" s="40"/>
      <c r="GH1278" s="40"/>
      <c r="GI1278" s="40"/>
      <c r="GJ1278" s="40"/>
      <c r="GK1278" s="40"/>
      <c r="GL1278" s="40"/>
      <c r="GM1278" s="40"/>
      <c r="GN1278" s="40"/>
      <c r="GO1278" s="40"/>
      <c r="GP1278" s="40"/>
      <c r="GQ1278" s="40"/>
      <c r="GR1278" s="40"/>
      <c r="GS1278" s="40"/>
    </row>
    <row r="1279" spans="1:201" x14ac:dyDescent="0.2">
      <c r="A1279" s="40"/>
      <c r="B1279" s="40"/>
      <c r="C1279" s="40"/>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c r="CV1279" s="40"/>
      <c r="CW1279" s="40"/>
      <c r="CX1279" s="40"/>
      <c r="CY1279" s="40"/>
      <c r="CZ1279" s="40"/>
      <c r="DA1279" s="40"/>
      <c r="DB1279" s="40"/>
      <c r="DC1279" s="40"/>
      <c r="DD1279" s="40"/>
      <c r="DE1279" s="40"/>
      <c r="DF1279" s="40"/>
      <c r="DG1279" s="40"/>
      <c r="DH1279" s="40"/>
      <c r="DI1279" s="40"/>
      <c r="DJ1279" s="40"/>
      <c r="DK1279" s="40"/>
      <c r="DL1279" s="40"/>
      <c r="DM1279" s="40"/>
      <c r="DN1279" s="40"/>
      <c r="DO1279" s="40"/>
      <c r="DP1279" s="40"/>
      <c r="DQ1279" s="40"/>
      <c r="DR1279" s="40"/>
      <c r="DS1279" s="40"/>
      <c r="DT1279" s="40"/>
      <c r="DU1279" s="40"/>
      <c r="DV1279" s="40"/>
      <c r="DW1279" s="40"/>
      <c r="DX1279" s="40"/>
      <c r="DY1279" s="40"/>
      <c r="DZ1279" s="40"/>
      <c r="EA1279" s="40"/>
      <c r="EB1279" s="40"/>
      <c r="EC1279" s="40"/>
      <c r="ED1279" s="40"/>
      <c r="EE1279" s="40"/>
      <c r="EF1279" s="40"/>
      <c r="EG1279" s="40"/>
      <c r="EH1279" s="40"/>
      <c r="EI1279" s="40"/>
      <c r="EJ1279" s="40"/>
      <c r="EK1279" s="40"/>
      <c r="EL1279" s="40"/>
      <c r="EM1279" s="40"/>
      <c r="EN1279" s="40"/>
      <c r="EO1279" s="40"/>
      <c r="EP1279" s="40"/>
      <c r="EQ1279" s="40"/>
      <c r="ER1279" s="40"/>
      <c r="ES1279" s="40"/>
      <c r="ET1279" s="40"/>
      <c r="EU1279" s="40"/>
      <c r="EV1279" s="40"/>
      <c r="EW1279" s="40"/>
      <c r="EX1279" s="40"/>
      <c r="EY1279" s="40"/>
      <c r="EZ1279" s="40"/>
      <c r="FA1279" s="40"/>
      <c r="FB1279" s="40"/>
      <c r="FC1279" s="40"/>
      <c r="FD1279" s="40"/>
      <c r="FE1279" s="40"/>
      <c r="FF1279" s="40"/>
      <c r="FG1279" s="40"/>
      <c r="FH1279" s="40"/>
      <c r="FI1279" s="40"/>
      <c r="FJ1279" s="40"/>
      <c r="FK1279" s="40"/>
      <c r="FL1279" s="40"/>
      <c r="FM1279" s="40"/>
      <c r="FN1279" s="40"/>
      <c r="FO1279" s="40"/>
      <c r="FP1279" s="40"/>
      <c r="FQ1279" s="40"/>
      <c r="FR1279" s="40"/>
      <c r="FS1279" s="40"/>
      <c r="FT1279" s="40"/>
      <c r="FU1279" s="40"/>
      <c r="FV1279" s="40"/>
      <c r="FW1279" s="40"/>
      <c r="FX1279" s="40"/>
      <c r="FY1279" s="40"/>
      <c r="FZ1279" s="40"/>
      <c r="GA1279" s="40"/>
      <c r="GB1279" s="40"/>
      <c r="GC1279" s="40"/>
      <c r="GD1279" s="40"/>
      <c r="GE1279" s="40"/>
      <c r="GF1279" s="40"/>
      <c r="GG1279" s="40"/>
      <c r="GH1279" s="40"/>
      <c r="GI1279" s="40"/>
      <c r="GJ1279" s="40"/>
      <c r="GK1279" s="40"/>
      <c r="GL1279" s="40"/>
      <c r="GM1279" s="40"/>
      <c r="GN1279" s="40"/>
      <c r="GO1279" s="40"/>
      <c r="GP1279" s="40"/>
      <c r="GQ1279" s="40"/>
      <c r="GR1279" s="40"/>
      <c r="GS1279" s="40"/>
    </row>
    <row r="1280" spans="1:201" x14ac:dyDescent="0.2">
      <c r="A1280" s="40"/>
      <c r="B1280" s="40"/>
      <c r="C1280" s="40"/>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c r="CV1280" s="40"/>
      <c r="CW1280" s="40"/>
      <c r="CX1280" s="40"/>
      <c r="CY1280" s="40"/>
      <c r="CZ1280" s="40"/>
      <c r="DA1280" s="40"/>
      <c r="DB1280" s="40"/>
      <c r="DC1280" s="40"/>
      <c r="DD1280" s="40"/>
      <c r="DE1280" s="40"/>
      <c r="DF1280" s="40"/>
      <c r="DG1280" s="40"/>
      <c r="DH1280" s="40"/>
      <c r="DI1280" s="40"/>
      <c r="DJ1280" s="40"/>
      <c r="DK1280" s="40"/>
      <c r="DL1280" s="40"/>
      <c r="DM1280" s="40"/>
      <c r="DN1280" s="40"/>
      <c r="DO1280" s="40"/>
      <c r="DP1280" s="40"/>
      <c r="DQ1280" s="40"/>
      <c r="DR1280" s="40"/>
      <c r="DS1280" s="40"/>
      <c r="DT1280" s="40"/>
      <c r="DU1280" s="40"/>
      <c r="DV1280" s="40"/>
      <c r="DW1280" s="40"/>
      <c r="DX1280" s="40"/>
      <c r="DY1280" s="40"/>
      <c r="DZ1280" s="40"/>
      <c r="EA1280" s="40"/>
      <c r="EB1280" s="40"/>
      <c r="EC1280" s="40"/>
      <c r="ED1280" s="40"/>
      <c r="EE1280" s="40"/>
      <c r="EF1280" s="40"/>
      <c r="EG1280" s="40"/>
      <c r="EH1280" s="40"/>
      <c r="EI1280" s="40"/>
      <c r="EJ1280" s="40"/>
      <c r="EK1280" s="40"/>
      <c r="EL1280" s="40"/>
      <c r="EM1280" s="40"/>
      <c r="EN1280" s="40"/>
      <c r="EO1280" s="40"/>
      <c r="EP1280" s="40"/>
      <c r="EQ1280" s="40"/>
      <c r="ER1280" s="40"/>
      <c r="ES1280" s="40"/>
      <c r="ET1280" s="40"/>
      <c r="EU1280" s="40"/>
      <c r="EV1280" s="40"/>
      <c r="EW1280" s="40"/>
      <c r="EX1280" s="40"/>
      <c r="EY1280" s="40"/>
      <c r="EZ1280" s="40"/>
      <c r="FA1280" s="40"/>
      <c r="FB1280" s="40"/>
      <c r="FC1280" s="40"/>
      <c r="FD1280" s="40"/>
      <c r="FE1280" s="40"/>
      <c r="FF1280" s="40"/>
      <c r="FG1280" s="40"/>
      <c r="FH1280" s="40"/>
      <c r="FI1280" s="40"/>
      <c r="FJ1280" s="40"/>
      <c r="FK1280" s="40"/>
      <c r="FL1280" s="40"/>
      <c r="FM1280" s="40"/>
      <c r="FN1280" s="40"/>
      <c r="FO1280" s="40"/>
      <c r="FP1280" s="40"/>
      <c r="FQ1280" s="40"/>
      <c r="FR1280" s="40"/>
      <c r="FS1280" s="40"/>
      <c r="FT1280" s="40"/>
      <c r="FU1280" s="40"/>
      <c r="FV1280" s="40"/>
      <c r="FW1280" s="40"/>
      <c r="FX1280" s="40"/>
      <c r="FY1280" s="40"/>
      <c r="FZ1280" s="40"/>
      <c r="GA1280" s="40"/>
      <c r="GB1280" s="40"/>
      <c r="GC1280" s="40"/>
      <c r="GD1280" s="40"/>
      <c r="GE1280" s="40"/>
      <c r="GF1280" s="40"/>
      <c r="GG1280" s="40"/>
      <c r="GH1280" s="40"/>
      <c r="GI1280" s="40"/>
      <c r="GJ1280" s="40"/>
      <c r="GK1280" s="40"/>
      <c r="GL1280" s="40"/>
      <c r="GM1280" s="40"/>
      <c r="GN1280" s="40"/>
      <c r="GO1280" s="40"/>
      <c r="GP1280" s="40"/>
      <c r="GQ1280" s="40"/>
      <c r="GR1280" s="40"/>
      <c r="GS1280" s="40"/>
    </row>
    <row r="1281" spans="1:201" x14ac:dyDescent="0.2">
      <c r="A1281" s="40"/>
      <c r="B1281" s="40"/>
      <c r="C1281" s="40"/>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c r="CV1281" s="40"/>
      <c r="CW1281" s="40"/>
      <c r="CX1281" s="40"/>
      <c r="CY1281" s="40"/>
      <c r="CZ1281" s="40"/>
      <c r="DA1281" s="40"/>
      <c r="DB1281" s="40"/>
      <c r="DC1281" s="40"/>
      <c r="DD1281" s="40"/>
      <c r="DE1281" s="40"/>
      <c r="DF1281" s="40"/>
      <c r="DG1281" s="40"/>
      <c r="DH1281" s="40"/>
      <c r="DI1281" s="40"/>
      <c r="DJ1281" s="40"/>
      <c r="DK1281" s="40"/>
      <c r="DL1281" s="40"/>
      <c r="DM1281" s="40"/>
      <c r="DN1281" s="40"/>
      <c r="DO1281" s="40"/>
      <c r="DP1281" s="40"/>
      <c r="DQ1281" s="40"/>
      <c r="DR1281" s="40"/>
      <c r="DS1281" s="40"/>
      <c r="DT1281" s="40"/>
      <c r="DU1281" s="40"/>
      <c r="DV1281" s="40"/>
      <c r="DW1281" s="40"/>
      <c r="DX1281" s="40"/>
      <c r="DY1281" s="40"/>
      <c r="DZ1281" s="40"/>
      <c r="EA1281" s="40"/>
      <c r="EB1281" s="40"/>
      <c r="EC1281" s="40"/>
      <c r="ED1281" s="40"/>
      <c r="EE1281" s="40"/>
      <c r="EF1281" s="40"/>
      <c r="EG1281" s="40"/>
      <c r="EH1281" s="40"/>
      <c r="EI1281" s="40"/>
      <c r="EJ1281" s="40"/>
      <c r="EK1281" s="40"/>
      <c r="EL1281" s="40"/>
      <c r="EM1281" s="40"/>
      <c r="EN1281" s="40"/>
      <c r="EO1281" s="40"/>
      <c r="EP1281" s="40"/>
      <c r="EQ1281" s="40"/>
      <c r="ER1281" s="40"/>
      <c r="ES1281" s="40"/>
      <c r="ET1281" s="40"/>
      <c r="EU1281" s="40"/>
      <c r="EV1281" s="40"/>
      <c r="EW1281" s="40"/>
      <c r="EX1281" s="40"/>
      <c r="EY1281" s="40"/>
      <c r="EZ1281" s="40"/>
      <c r="FA1281" s="40"/>
      <c r="FB1281" s="40"/>
      <c r="FC1281" s="40"/>
      <c r="FD1281" s="40"/>
      <c r="FE1281" s="40"/>
      <c r="FF1281" s="40"/>
      <c r="FG1281" s="40"/>
      <c r="FH1281" s="40"/>
      <c r="FI1281" s="40"/>
      <c r="FJ1281" s="40"/>
      <c r="FK1281" s="40"/>
      <c r="FL1281" s="40"/>
      <c r="FM1281" s="40"/>
      <c r="FN1281" s="40"/>
      <c r="FO1281" s="40"/>
      <c r="FP1281" s="40"/>
      <c r="FQ1281" s="40"/>
      <c r="FR1281" s="40"/>
      <c r="FS1281" s="40"/>
      <c r="FT1281" s="40"/>
      <c r="FU1281" s="40"/>
      <c r="FV1281" s="40"/>
      <c r="FW1281" s="40"/>
      <c r="FX1281" s="40"/>
      <c r="FY1281" s="40"/>
      <c r="FZ1281" s="40"/>
      <c r="GA1281" s="40"/>
      <c r="GB1281" s="40"/>
      <c r="GC1281" s="40"/>
      <c r="GD1281" s="40"/>
      <c r="GE1281" s="40"/>
      <c r="GF1281" s="40"/>
      <c r="GG1281" s="40"/>
      <c r="GH1281" s="40"/>
      <c r="GI1281" s="40"/>
      <c r="GJ1281" s="40"/>
      <c r="GK1281" s="40"/>
      <c r="GL1281" s="40"/>
      <c r="GM1281" s="40"/>
      <c r="GN1281" s="40"/>
      <c r="GO1281" s="40"/>
      <c r="GP1281" s="40"/>
      <c r="GQ1281" s="40"/>
      <c r="GR1281" s="40"/>
      <c r="GS1281" s="40"/>
    </row>
    <row r="1282" spans="1:201" x14ac:dyDescent="0.2">
      <c r="A1282" s="40"/>
      <c r="B1282" s="40"/>
      <c r="C1282" s="40"/>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c r="CV1282" s="40"/>
      <c r="CW1282" s="40"/>
      <c r="CX1282" s="40"/>
      <c r="CY1282" s="40"/>
      <c r="CZ1282" s="40"/>
      <c r="DA1282" s="40"/>
      <c r="DB1282" s="40"/>
      <c r="DC1282" s="40"/>
      <c r="DD1282" s="40"/>
      <c r="DE1282" s="40"/>
      <c r="DF1282" s="40"/>
      <c r="DG1282" s="40"/>
      <c r="DH1282" s="40"/>
      <c r="DI1282" s="40"/>
      <c r="DJ1282" s="40"/>
      <c r="DK1282" s="40"/>
      <c r="DL1282" s="40"/>
      <c r="DM1282" s="40"/>
      <c r="DN1282" s="40"/>
      <c r="DO1282" s="40"/>
      <c r="DP1282" s="40"/>
      <c r="DQ1282" s="40"/>
      <c r="DR1282" s="40"/>
      <c r="DS1282" s="40"/>
      <c r="DT1282" s="40"/>
      <c r="DU1282" s="40"/>
      <c r="DV1282" s="40"/>
      <c r="DW1282" s="40"/>
      <c r="DX1282" s="40"/>
      <c r="DY1282" s="40"/>
      <c r="DZ1282" s="40"/>
      <c r="EA1282" s="40"/>
      <c r="EB1282" s="40"/>
      <c r="EC1282" s="40"/>
      <c r="ED1282" s="40"/>
      <c r="EE1282" s="40"/>
      <c r="EF1282" s="40"/>
      <c r="EG1282" s="40"/>
      <c r="EH1282" s="40"/>
      <c r="EI1282" s="40"/>
      <c r="EJ1282" s="40"/>
      <c r="EK1282" s="40"/>
      <c r="EL1282" s="40"/>
      <c r="EM1282" s="40"/>
      <c r="EN1282" s="40"/>
      <c r="EO1282" s="40"/>
      <c r="EP1282" s="40"/>
      <c r="EQ1282" s="40"/>
      <c r="ER1282" s="40"/>
      <c r="ES1282" s="40"/>
      <c r="ET1282" s="40"/>
      <c r="EU1282" s="40"/>
      <c r="EV1282" s="40"/>
      <c r="EW1282" s="40"/>
      <c r="EX1282" s="40"/>
      <c r="EY1282" s="40"/>
      <c r="EZ1282" s="40"/>
      <c r="FA1282" s="40"/>
      <c r="FB1282" s="40"/>
      <c r="FC1282" s="40"/>
      <c r="FD1282" s="40"/>
      <c r="FE1282" s="40"/>
      <c r="FF1282" s="40"/>
      <c r="FG1282" s="40"/>
      <c r="FH1282" s="40"/>
      <c r="FI1282" s="40"/>
      <c r="FJ1282" s="40"/>
      <c r="FK1282" s="40"/>
      <c r="FL1282" s="40"/>
      <c r="FM1282" s="40"/>
      <c r="FN1282" s="40"/>
      <c r="FO1282" s="40"/>
      <c r="FP1282" s="40"/>
      <c r="FQ1282" s="40"/>
      <c r="FR1282" s="40"/>
      <c r="FS1282" s="40"/>
      <c r="FT1282" s="40"/>
      <c r="FU1282" s="40"/>
      <c r="FV1282" s="40"/>
      <c r="FW1282" s="40"/>
      <c r="FX1282" s="40"/>
      <c r="FY1282" s="40"/>
      <c r="FZ1282" s="40"/>
      <c r="GA1282" s="40"/>
      <c r="GB1282" s="40"/>
      <c r="GC1282" s="40"/>
      <c r="GD1282" s="40"/>
      <c r="GE1282" s="40"/>
      <c r="GF1282" s="40"/>
      <c r="GG1282" s="40"/>
      <c r="GH1282" s="40"/>
      <c r="GI1282" s="40"/>
      <c r="GJ1282" s="40"/>
      <c r="GK1282" s="40"/>
      <c r="GL1282" s="40"/>
      <c r="GM1282" s="40"/>
      <c r="GN1282" s="40"/>
      <c r="GO1282" s="40"/>
      <c r="GP1282" s="40"/>
      <c r="GQ1282" s="40"/>
      <c r="GR1282" s="40"/>
      <c r="GS1282" s="40"/>
    </row>
    <row r="1283" spans="1:201" x14ac:dyDescent="0.2">
      <c r="A1283" s="40"/>
      <c r="B1283" s="40"/>
      <c r="C1283" s="40"/>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c r="CV1283" s="40"/>
      <c r="CW1283" s="40"/>
      <c r="CX1283" s="40"/>
      <c r="CY1283" s="40"/>
      <c r="CZ1283" s="40"/>
      <c r="DA1283" s="40"/>
      <c r="DB1283" s="40"/>
      <c r="DC1283" s="40"/>
      <c r="DD1283" s="40"/>
      <c r="DE1283" s="40"/>
      <c r="DF1283" s="40"/>
      <c r="DG1283" s="40"/>
      <c r="DH1283" s="40"/>
      <c r="DI1283" s="40"/>
      <c r="DJ1283" s="40"/>
      <c r="DK1283" s="40"/>
      <c r="DL1283" s="40"/>
      <c r="DM1283" s="40"/>
      <c r="DN1283" s="40"/>
      <c r="DO1283" s="40"/>
      <c r="DP1283" s="40"/>
      <c r="DQ1283" s="40"/>
      <c r="DR1283" s="40"/>
      <c r="DS1283" s="40"/>
      <c r="DT1283" s="40"/>
      <c r="DU1283" s="40"/>
      <c r="DV1283" s="40"/>
      <c r="DW1283" s="40"/>
      <c r="DX1283" s="40"/>
      <c r="DY1283" s="40"/>
      <c r="DZ1283" s="40"/>
      <c r="EA1283" s="40"/>
      <c r="EB1283" s="40"/>
      <c r="EC1283" s="40"/>
      <c r="ED1283" s="40"/>
      <c r="EE1283" s="40"/>
      <c r="EF1283" s="40"/>
      <c r="EG1283" s="40"/>
      <c r="EH1283" s="40"/>
      <c r="EI1283" s="40"/>
      <c r="EJ1283" s="40"/>
      <c r="EK1283" s="40"/>
      <c r="EL1283" s="40"/>
      <c r="EM1283" s="40"/>
      <c r="EN1283" s="40"/>
      <c r="EO1283" s="40"/>
      <c r="EP1283" s="40"/>
      <c r="EQ1283" s="40"/>
      <c r="ER1283" s="40"/>
      <c r="ES1283" s="40"/>
      <c r="ET1283" s="40"/>
      <c r="EU1283" s="40"/>
      <c r="EV1283" s="40"/>
      <c r="EW1283" s="40"/>
      <c r="EX1283" s="40"/>
      <c r="EY1283" s="40"/>
      <c r="EZ1283" s="40"/>
      <c r="FA1283" s="40"/>
      <c r="FB1283" s="40"/>
      <c r="FC1283" s="40"/>
      <c r="FD1283" s="40"/>
      <c r="FE1283" s="40"/>
      <c r="FF1283" s="40"/>
      <c r="FG1283" s="40"/>
      <c r="FH1283" s="40"/>
      <c r="FI1283" s="40"/>
      <c r="FJ1283" s="40"/>
      <c r="FK1283" s="40"/>
      <c r="FL1283" s="40"/>
      <c r="FM1283" s="40"/>
      <c r="FN1283" s="40"/>
      <c r="FO1283" s="40"/>
      <c r="FP1283" s="40"/>
      <c r="FQ1283" s="40"/>
      <c r="FR1283" s="40"/>
      <c r="FS1283" s="40"/>
      <c r="FT1283" s="40"/>
      <c r="FU1283" s="40"/>
      <c r="FV1283" s="40"/>
      <c r="FW1283" s="40"/>
      <c r="FX1283" s="40"/>
      <c r="FY1283" s="40"/>
      <c r="FZ1283" s="40"/>
      <c r="GA1283" s="40"/>
      <c r="GB1283" s="40"/>
      <c r="GC1283" s="40"/>
      <c r="GD1283" s="40"/>
      <c r="GE1283" s="40"/>
      <c r="GF1283" s="40"/>
      <c r="GG1283" s="40"/>
      <c r="GH1283" s="40"/>
      <c r="GI1283" s="40"/>
      <c r="GJ1283" s="40"/>
      <c r="GK1283" s="40"/>
      <c r="GL1283" s="40"/>
      <c r="GM1283" s="40"/>
      <c r="GN1283" s="40"/>
      <c r="GO1283" s="40"/>
      <c r="GP1283" s="40"/>
      <c r="GQ1283" s="40"/>
      <c r="GR1283" s="40"/>
      <c r="GS1283" s="40"/>
    </row>
    <row r="1284" spans="1:201" x14ac:dyDescent="0.2">
      <c r="A1284" s="40"/>
      <c r="B1284" s="40"/>
      <c r="C1284" s="40"/>
      <c r="D1284" s="40"/>
      <c r="E1284" s="40"/>
      <c r="F1284" s="40"/>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c r="CV1284" s="40"/>
      <c r="CW1284" s="40"/>
      <c r="CX1284" s="40"/>
      <c r="CY1284" s="40"/>
      <c r="CZ1284" s="40"/>
      <c r="DA1284" s="40"/>
      <c r="DB1284" s="40"/>
      <c r="DC1284" s="40"/>
      <c r="DD1284" s="40"/>
      <c r="DE1284" s="40"/>
      <c r="DF1284" s="40"/>
      <c r="DG1284" s="40"/>
      <c r="DH1284" s="40"/>
      <c r="DI1284" s="40"/>
      <c r="DJ1284" s="40"/>
      <c r="DK1284" s="40"/>
      <c r="DL1284" s="40"/>
      <c r="DM1284" s="40"/>
      <c r="DN1284" s="40"/>
      <c r="DO1284" s="40"/>
      <c r="DP1284" s="40"/>
      <c r="DQ1284" s="40"/>
      <c r="DR1284" s="40"/>
      <c r="DS1284" s="40"/>
      <c r="DT1284" s="40"/>
      <c r="DU1284" s="40"/>
      <c r="DV1284" s="40"/>
      <c r="DW1284" s="40"/>
      <c r="DX1284" s="40"/>
      <c r="DY1284" s="40"/>
      <c r="DZ1284" s="40"/>
      <c r="EA1284" s="40"/>
      <c r="EB1284" s="40"/>
      <c r="EC1284" s="40"/>
      <c r="ED1284" s="40"/>
      <c r="EE1284" s="40"/>
      <c r="EF1284" s="40"/>
      <c r="EG1284" s="40"/>
      <c r="EH1284" s="40"/>
      <c r="EI1284" s="40"/>
      <c r="EJ1284" s="40"/>
      <c r="EK1284" s="40"/>
      <c r="EL1284" s="40"/>
      <c r="EM1284" s="40"/>
      <c r="EN1284" s="40"/>
      <c r="EO1284" s="40"/>
      <c r="EP1284" s="40"/>
      <c r="EQ1284" s="40"/>
      <c r="ER1284" s="40"/>
      <c r="ES1284" s="40"/>
      <c r="ET1284" s="40"/>
      <c r="EU1284" s="40"/>
      <c r="EV1284" s="40"/>
      <c r="EW1284" s="40"/>
      <c r="EX1284" s="40"/>
      <c r="EY1284" s="40"/>
      <c r="EZ1284" s="40"/>
      <c r="FA1284" s="40"/>
      <c r="FB1284" s="40"/>
      <c r="FC1284" s="40"/>
      <c r="FD1284" s="40"/>
      <c r="FE1284" s="40"/>
      <c r="FF1284" s="40"/>
      <c r="FG1284" s="40"/>
      <c r="FH1284" s="40"/>
      <c r="FI1284" s="40"/>
      <c r="FJ1284" s="40"/>
      <c r="FK1284" s="40"/>
      <c r="FL1284" s="40"/>
      <c r="FM1284" s="40"/>
      <c r="FN1284" s="40"/>
      <c r="FO1284" s="40"/>
      <c r="FP1284" s="40"/>
      <c r="FQ1284" s="40"/>
      <c r="FR1284" s="40"/>
      <c r="FS1284" s="40"/>
      <c r="FT1284" s="40"/>
      <c r="FU1284" s="40"/>
      <c r="FV1284" s="40"/>
      <c r="FW1284" s="40"/>
      <c r="FX1284" s="40"/>
      <c r="FY1284" s="40"/>
      <c r="FZ1284" s="40"/>
      <c r="GA1284" s="40"/>
      <c r="GB1284" s="40"/>
      <c r="GC1284" s="40"/>
      <c r="GD1284" s="40"/>
      <c r="GE1284" s="40"/>
      <c r="GF1284" s="40"/>
      <c r="GG1284" s="40"/>
      <c r="GH1284" s="40"/>
      <c r="GI1284" s="40"/>
      <c r="GJ1284" s="40"/>
      <c r="GK1284" s="40"/>
      <c r="GL1284" s="40"/>
      <c r="GM1284" s="40"/>
      <c r="GN1284" s="40"/>
      <c r="GO1284" s="40"/>
      <c r="GP1284" s="40"/>
      <c r="GQ1284" s="40"/>
      <c r="GR1284" s="40"/>
      <c r="GS1284" s="40"/>
    </row>
    <row r="1285" spans="1:201" x14ac:dyDescent="0.2">
      <c r="A1285" s="40"/>
      <c r="B1285" s="40"/>
      <c r="C1285" s="40"/>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c r="CV1285" s="40"/>
      <c r="CW1285" s="40"/>
      <c r="CX1285" s="40"/>
      <c r="CY1285" s="40"/>
      <c r="CZ1285" s="40"/>
      <c r="DA1285" s="40"/>
      <c r="DB1285" s="40"/>
      <c r="DC1285" s="40"/>
      <c r="DD1285" s="40"/>
      <c r="DE1285" s="40"/>
      <c r="DF1285" s="40"/>
      <c r="DG1285" s="40"/>
      <c r="DH1285" s="40"/>
      <c r="DI1285" s="40"/>
      <c r="DJ1285" s="40"/>
      <c r="DK1285" s="40"/>
      <c r="DL1285" s="40"/>
      <c r="DM1285" s="40"/>
      <c r="DN1285" s="40"/>
      <c r="DO1285" s="40"/>
      <c r="DP1285" s="40"/>
      <c r="DQ1285" s="40"/>
      <c r="DR1285" s="40"/>
      <c r="DS1285" s="40"/>
      <c r="DT1285" s="40"/>
      <c r="DU1285" s="40"/>
      <c r="DV1285" s="40"/>
      <c r="DW1285" s="40"/>
      <c r="DX1285" s="40"/>
      <c r="DY1285" s="40"/>
      <c r="DZ1285" s="40"/>
      <c r="EA1285" s="40"/>
      <c r="EB1285" s="40"/>
      <c r="EC1285" s="40"/>
      <c r="ED1285" s="40"/>
      <c r="EE1285" s="40"/>
      <c r="EF1285" s="40"/>
      <c r="EG1285" s="40"/>
      <c r="EH1285" s="40"/>
      <c r="EI1285" s="40"/>
      <c r="EJ1285" s="40"/>
      <c r="EK1285" s="40"/>
      <c r="EL1285" s="40"/>
      <c r="EM1285" s="40"/>
      <c r="EN1285" s="40"/>
      <c r="EO1285" s="40"/>
      <c r="EP1285" s="40"/>
      <c r="EQ1285" s="40"/>
      <c r="ER1285" s="40"/>
      <c r="ES1285" s="40"/>
      <c r="ET1285" s="40"/>
      <c r="EU1285" s="40"/>
      <c r="EV1285" s="40"/>
      <c r="EW1285" s="40"/>
      <c r="EX1285" s="40"/>
      <c r="EY1285" s="40"/>
      <c r="EZ1285" s="40"/>
      <c r="FA1285" s="40"/>
      <c r="FB1285" s="40"/>
      <c r="FC1285" s="40"/>
      <c r="FD1285" s="40"/>
      <c r="FE1285" s="40"/>
      <c r="FF1285" s="40"/>
      <c r="FG1285" s="40"/>
      <c r="FH1285" s="40"/>
      <c r="FI1285" s="40"/>
      <c r="FJ1285" s="40"/>
      <c r="FK1285" s="40"/>
      <c r="FL1285" s="40"/>
      <c r="FM1285" s="40"/>
      <c r="FN1285" s="40"/>
      <c r="FO1285" s="40"/>
      <c r="FP1285" s="40"/>
      <c r="FQ1285" s="40"/>
      <c r="FR1285" s="40"/>
      <c r="FS1285" s="40"/>
      <c r="FT1285" s="40"/>
      <c r="FU1285" s="40"/>
      <c r="FV1285" s="40"/>
      <c r="FW1285" s="40"/>
      <c r="FX1285" s="40"/>
      <c r="FY1285" s="40"/>
      <c r="FZ1285" s="40"/>
      <c r="GA1285" s="40"/>
      <c r="GB1285" s="40"/>
      <c r="GC1285" s="40"/>
      <c r="GD1285" s="40"/>
      <c r="GE1285" s="40"/>
      <c r="GF1285" s="40"/>
      <c r="GG1285" s="40"/>
      <c r="GH1285" s="40"/>
      <c r="GI1285" s="40"/>
      <c r="GJ1285" s="40"/>
      <c r="GK1285" s="40"/>
      <c r="GL1285" s="40"/>
      <c r="GM1285" s="40"/>
      <c r="GN1285" s="40"/>
      <c r="GO1285" s="40"/>
      <c r="GP1285" s="40"/>
      <c r="GQ1285" s="40"/>
      <c r="GR1285" s="40"/>
      <c r="GS1285" s="40"/>
    </row>
    <row r="1286" spans="1:201" x14ac:dyDescent="0.2">
      <c r="A1286" s="40"/>
      <c r="B1286" s="40"/>
      <c r="C1286" s="40"/>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c r="CV1286" s="40"/>
      <c r="CW1286" s="40"/>
      <c r="CX1286" s="40"/>
      <c r="CY1286" s="40"/>
      <c r="CZ1286" s="40"/>
      <c r="DA1286" s="40"/>
      <c r="DB1286" s="40"/>
      <c r="DC1286" s="40"/>
      <c r="DD1286" s="40"/>
      <c r="DE1286" s="40"/>
      <c r="DF1286" s="40"/>
      <c r="DG1286" s="40"/>
      <c r="DH1286" s="40"/>
      <c r="DI1286" s="40"/>
      <c r="DJ1286" s="40"/>
      <c r="DK1286" s="40"/>
      <c r="DL1286" s="40"/>
      <c r="DM1286" s="40"/>
      <c r="DN1286" s="40"/>
      <c r="DO1286" s="40"/>
      <c r="DP1286" s="40"/>
      <c r="DQ1286" s="40"/>
      <c r="DR1286" s="40"/>
      <c r="DS1286" s="40"/>
      <c r="DT1286" s="40"/>
      <c r="DU1286" s="40"/>
      <c r="DV1286" s="40"/>
      <c r="DW1286" s="40"/>
      <c r="DX1286" s="40"/>
      <c r="DY1286" s="40"/>
      <c r="DZ1286" s="40"/>
      <c r="EA1286" s="40"/>
      <c r="EB1286" s="40"/>
      <c r="EC1286" s="40"/>
      <c r="ED1286" s="40"/>
      <c r="EE1286" s="40"/>
      <c r="EF1286" s="40"/>
      <c r="EG1286" s="40"/>
      <c r="EH1286" s="40"/>
      <c r="EI1286" s="40"/>
      <c r="EJ1286" s="40"/>
      <c r="EK1286" s="40"/>
      <c r="EL1286" s="40"/>
      <c r="EM1286" s="40"/>
      <c r="EN1286" s="40"/>
      <c r="EO1286" s="40"/>
      <c r="EP1286" s="40"/>
      <c r="EQ1286" s="40"/>
      <c r="ER1286" s="40"/>
      <c r="ES1286" s="40"/>
      <c r="ET1286" s="40"/>
      <c r="EU1286" s="40"/>
      <c r="EV1286" s="40"/>
      <c r="EW1286" s="40"/>
      <c r="EX1286" s="40"/>
      <c r="EY1286" s="40"/>
      <c r="EZ1286" s="40"/>
      <c r="FA1286" s="40"/>
      <c r="FB1286" s="40"/>
      <c r="FC1286" s="40"/>
      <c r="FD1286" s="40"/>
      <c r="FE1286" s="40"/>
      <c r="FF1286" s="40"/>
      <c r="FG1286" s="40"/>
      <c r="FH1286" s="40"/>
      <c r="FI1286" s="40"/>
      <c r="FJ1286" s="40"/>
      <c r="FK1286" s="40"/>
      <c r="FL1286" s="40"/>
      <c r="FM1286" s="40"/>
      <c r="FN1286" s="40"/>
      <c r="FO1286" s="40"/>
      <c r="FP1286" s="40"/>
      <c r="FQ1286" s="40"/>
      <c r="FR1286" s="40"/>
      <c r="FS1286" s="40"/>
      <c r="FT1286" s="40"/>
      <c r="FU1286" s="40"/>
      <c r="FV1286" s="40"/>
      <c r="FW1286" s="40"/>
      <c r="FX1286" s="40"/>
      <c r="FY1286" s="40"/>
      <c r="FZ1286" s="40"/>
      <c r="GA1286" s="40"/>
      <c r="GB1286" s="40"/>
      <c r="GC1286" s="40"/>
      <c r="GD1286" s="40"/>
      <c r="GE1286" s="40"/>
      <c r="GF1286" s="40"/>
      <c r="GG1286" s="40"/>
      <c r="GH1286" s="40"/>
      <c r="GI1286" s="40"/>
      <c r="GJ1286" s="40"/>
      <c r="GK1286" s="40"/>
      <c r="GL1286" s="40"/>
      <c r="GM1286" s="40"/>
      <c r="GN1286" s="40"/>
      <c r="GO1286" s="40"/>
      <c r="GP1286" s="40"/>
      <c r="GQ1286" s="40"/>
      <c r="GR1286" s="40"/>
      <c r="GS1286" s="40"/>
    </row>
    <row r="1287" spans="1:201" x14ac:dyDescent="0.2">
      <c r="A1287" s="40"/>
      <c r="B1287" s="40"/>
      <c r="C1287" s="40"/>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c r="CV1287" s="40"/>
      <c r="CW1287" s="40"/>
      <c r="CX1287" s="40"/>
      <c r="CY1287" s="40"/>
      <c r="CZ1287" s="40"/>
      <c r="DA1287" s="40"/>
      <c r="DB1287" s="40"/>
      <c r="DC1287" s="40"/>
      <c r="DD1287" s="40"/>
      <c r="DE1287" s="40"/>
      <c r="DF1287" s="40"/>
      <c r="DG1287" s="40"/>
      <c r="DH1287" s="40"/>
      <c r="DI1287" s="40"/>
      <c r="DJ1287" s="40"/>
      <c r="DK1287" s="40"/>
      <c r="DL1287" s="40"/>
      <c r="DM1287" s="40"/>
      <c r="DN1287" s="40"/>
      <c r="DO1287" s="40"/>
      <c r="DP1287" s="40"/>
      <c r="DQ1287" s="40"/>
      <c r="DR1287" s="40"/>
      <c r="DS1287" s="40"/>
      <c r="DT1287" s="40"/>
      <c r="DU1287" s="40"/>
      <c r="DV1287" s="40"/>
      <c r="DW1287" s="40"/>
      <c r="DX1287" s="40"/>
      <c r="DY1287" s="40"/>
      <c r="DZ1287" s="40"/>
      <c r="EA1287" s="40"/>
      <c r="EB1287" s="40"/>
      <c r="EC1287" s="40"/>
      <c r="ED1287" s="40"/>
      <c r="EE1287" s="40"/>
      <c r="EF1287" s="40"/>
      <c r="EG1287" s="40"/>
      <c r="EH1287" s="40"/>
      <c r="EI1287" s="40"/>
      <c r="EJ1287" s="40"/>
      <c r="EK1287" s="40"/>
      <c r="EL1287" s="40"/>
      <c r="EM1287" s="40"/>
      <c r="EN1287" s="40"/>
      <c r="EO1287" s="40"/>
      <c r="EP1287" s="40"/>
      <c r="EQ1287" s="40"/>
      <c r="ER1287" s="40"/>
      <c r="ES1287" s="40"/>
      <c r="ET1287" s="40"/>
      <c r="EU1287" s="40"/>
      <c r="EV1287" s="40"/>
      <c r="EW1287" s="40"/>
      <c r="EX1287" s="40"/>
      <c r="EY1287" s="40"/>
      <c r="EZ1287" s="40"/>
      <c r="FA1287" s="40"/>
      <c r="FB1287" s="40"/>
      <c r="FC1287" s="40"/>
      <c r="FD1287" s="40"/>
      <c r="FE1287" s="40"/>
      <c r="FF1287" s="40"/>
      <c r="FG1287" s="40"/>
      <c r="FH1287" s="40"/>
      <c r="FI1287" s="40"/>
      <c r="FJ1287" s="40"/>
      <c r="FK1287" s="40"/>
      <c r="FL1287" s="40"/>
      <c r="FM1287" s="40"/>
      <c r="FN1287" s="40"/>
      <c r="FO1287" s="40"/>
      <c r="FP1287" s="40"/>
      <c r="FQ1287" s="40"/>
      <c r="FR1287" s="40"/>
      <c r="FS1287" s="40"/>
      <c r="FT1287" s="40"/>
      <c r="FU1287" s="40"/>
      <c r="FV1287" s="40"/>
      <c r="FW1287" s="40"/>
      <c r="FX1287" s="40"/>
      <c r="FY1287" s="40"/>
      <c r="FZ1287" s="40"/>
      <c r="GA1287" s="40"/>
      <c r="GB1287" s="40"/>
      <c r="GC1287" s="40"/>
      <c r="GD1287" s="40"/>
      <c r="GE1287" s="40"/>
      <c r="GF1287" s="40"/>
      <c r="GG1287" s="40"/>
      <c r="GH1287" s="40"/>
      <c r="GI1287" s="40"/>
      <c r="GJ1287" s="40"/>
      <c r="GK1287" s="40"/>
      <c r="GL1287" s="40"/>
      <c r="GM1287" s="40"/>
      <c r="GN1287" s="40"/>
      <c r="GO1287" s="40"/>
      <c r="GP1287" s="40"/>
      <c r="GQ1287" s="40"/>
      <c r="GR1287" s="40"/>
      <c r="GS1287" s="40"/>
    </row>
    <row r="1288" spans="1:201" x14ac:dyDescent="0.2">
      <c r="A1288" s="40"/>
      <c r="B1288" s="40"/>
      <c r="C1288" s="40"/>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c r="FM1288" s="40"/>
      <c r="FN1288" s="40"/>
      <c r="FO1288" s="40"/>
      <c r="FP1288" s="40"/>
      <c r="FQ1288" s="40"/>
      <c r="FR1288" s="40"/>
      <c r="FS1288" s="40"/>
      <c r="FT1288" s="40"/>
      <c r="FU1288" s="40"/>
      <c r="FV1288" s="40"/>
      <c r="FW1288" s="40"/>
      <c r="FX1288" s="40"/>
      <c r="FY1288" s="40"/>
      <c r="FZ1288" s="40"/>
      <c r="GA1288" s="40"/>
      <c r="GB1288" s="40"/>
      <c r="GC1288" s="40"/>
      <c r="GD1288" s="40"/>
      <c r="GE1288" s="40"/>
      <c r="GF1288" s="40"/>
      <c r="GG1288" s="40"/>
      <c r="GH1288" s="40"/>
      <c r="GI1288" s="40"/>
      <c r="GJ1288" s="40"/>
      <c r="GK1288" s="40"/>
      <c r="GL1288" s="40"/>
      <c r="GM1288" s="40"/>
      <c r="GN1288" s="40"/>
      <c r="GO1288" s="40"/>
      <c r="GP1288" s="40"/>
      <c r="GQ1288" s="40"/>
      <c r="GR1288" s="40"/>
      <c r="GS1288" s="40"/>
    </row>
    <row r="1289" spans="1:201" x14ac:dyDescent="0.2">
      <c r="A1289" s="40"/>
      <c r="B1289" s="40"/>
      <c r="C1289" s="40"/>
      <c r="D1289" s="40"/>
      <c r="E1289" s="40"/>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c r="CV1289" s="40"/>
      <c r="CW1289" s="40"/>
      <c r="CX1289" s="40"/>
      <c r="CY1289" s="40"/>
      <c r="CZ1289" s="40"/>
      <c r="DA1289" s="40"/>
      <c r="DB1289" s="40"/>
      <c r="DC1289" s="40"/>
      <c r="DD1289" s="40"/>
      <c r="DE1289" s="40"/>
      <c r="DF1289" s="40"/>
      <c r="DG1289" s="40"/>
      <c r="DH1289" s="40"/>
      <c r="DI1289" s="40"/>
      <c r="DJ1289" s="40"/>
      <c r="DK1289" s="40"/>
      <c r="DL1289" s="40"/>
      <c r="DM1289" s="40"/>
      <c r="DN1289" s="40"/>
      <c r="DO1289" s="40"/>
      <c r="DP1289" s="40"/>
      <c r="DQ1289" s="40"/>
      <c r="DR1289" s="40"/>
      <c r="DS1289" s="40"/>
      <c r="DT1289" s="40"/>
      <c r="DU1289" s="40"/>
      <c r="DV1289" s="40"/>
      <c r="DW1289" s="40"/>
      <c r="DX1289" s="40"/>
      <c r="DY1289" s="40"/>
      <c r="DZ1289" s="40"/>
      <c r="EA1289" s="40"/>
      <c r="EB1289" s="40"/>
      <c r="EC1289" s="40"/>
      <c r="ED1289" s="40"/>
      <c r="EE1289" s="40"/>
      <c r="EF1289" s="40"/>
      <c r="EG1289" s="40"/>
      <c r="EH1289" s="40"/>
      <c r="EI1289" s="40"/>
      <c r="EJ1289" s="40"/>
      <c r="EK1289" s="40"/>
      <c r="EL1289" s="40"/>
      <c r="EM1289" s="40"/>
      <c r="EN1289" s="40"/>
      <c r="EO1289" s="40"/>
      <c r="EP1289" s="40"/>
      <c r="EQ1289" s="40"/>
      <c r="ER1289" s="40"/>
      <c r="ES1289" s="40"/>
      <c r="ET1289" s="40"/>
      <c r="EU1289" s="40"/>
      <c r="EV1289" s="40"/>
      <c r="EW1289" s="40"/>
      <c r="EX1289" s="40"/>
      <c r="EY1289" s="40"/>
      <c r="EZ1289" s="40"/>
      <c r="FA1289" s="40"/>
      <c r="FB1289" s="40"/>
      <c r="FC1289" s="40"/>
      <c r="FD1289" s="40"/>
      <c r="FE1289" s="40"/>
      <c r="FF1289" s="40"/>
      <c r="FG1289" s="40"/>
      <c r="FH1289" s="40"/>
      <c r="FI1289" s="40"/>
      <c r="FJ1289" s="40"/>
      <c r="FK1289" s="40"/>
      <c r="FL1289" s="40"/>
      <c r="FM1289" s="40"/>
      <c r="FN1289" s="40"/>
      <c r="FO1289" s="40"/>
      <c r="FP1289" s="40"/>
      <c r="FQ1289" s="40"/>
      <c r="FR1289" s="40"/>
      <c r="FS1289" s="40"/>
      <c r="FT1289" s="40"/>
      <c r="FU1289" s="40"/>
      <c r="FV1289" s="40"/>
      <c r="FW1289" s="40"/>
      <c r="FX1289" s="40"/>
      <c r="FY1289" s="40"/>
      <c r="FZ1289" s="40"/>
      <c r="GA1289" s="40"/>
      <c r="GB1289" s="40"/>
      <c r="GC1289" s="40"/>
      <c r="GD1289" s="40"/>
      <c r="GE1289" s="40"/>
      <c r="GF1289" s="40"/>
      <c r="GG1289" s="40"/>
      <c r="GH1289" s="40"/>
      <c r="GI1289" s="40"/>
      <c r="GJ1289" s="40"/>
      <c r="GK1289" s="40"/>
      <c r="GL1289" s="40"/>
      <c r="GM1289" s="40"/>
      <c r="GN1289" s="40"/>
      <c r="GO1289" s="40"/>
      <c r="GP1289" s="40"/>
      <c r="GQ1289" s="40"/>
      <c r="GR1289" s="40"/>
      <c r="GS1289" s="40"/>
    </row>
    <row r="1290" spans="1:201" x14ac:dyDescent="0.2">
      <c r="A1290" s="40"/>
      <c r="B1290" s="40"/>
      <c r="C1290" s="40"/>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c r="FM1290" s="40"/>
      <c r="FN1290" s="40"/>
      <c r="FO1290" s="40"/>
      <c r="FP1290" s="40"/>
      <c r="FQ1290" s="40"/>
      <c r="FR1290" s="40"/>
      <c r="FS1290" s="40"/>
      <c r="FT1290" s="40"/>
      <c r="FU1290" s="40"/>
      <c r="FV1290" s="40"/>
      <c r="FW1290" s="40"/>
      <c r="FX1290" s="40"/>
      <c r="FY1290" s="40"/>
      <c r="FZ1290" s="40"/>
      <c r="GA1290" s="40"/>
      <c r="GB1290" s="40"/>
      <c r="GC1290" s="40"/>
      <c r="GD1290" s="40"/>
      <c r="GE1290" s="40"/>
      <c r="GF1290" s="40"/>
      <c r="GG1290" s="40"/>
      <c r="GH1290" s="40"/>
      <c r="GI1290" s="40"/>
      <c r="GJ1290" s="40"/>
      <c r="GK1290" s="40"/>
      <c r="GL1290" s="40"/>
      <c r="GM1290" s="40"/>
      <c r="GN1290" s="40"/>
      <c r="GO1290" s="40"/>
      <c r="GP1290" s="40"/>
      <c r="GQ1290" s="40"/>
      <c r="GR1290" s="40"/>
      <c r="GS1290" s="40"/>
    </row>
    <row r="1291" spans="1:201" x14ac:dyDescent="0.2">
      <c r="A1291" s="40"/>
      <c r="B1291" s="40"/>
      <c r="C1291" s="40"/>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c r="CV1291" s="40"/>
      <c r="CW1291" s="40"/>
      <c r="CX1291" s="40"/>
      <c r="CY1291" s="40"/>
      <c r="CZ1291" s="40"/>
      <c r="DA1291" s="40"/>
      <c r="DB1291" s="40"/>
      <c r="DC1291" s="40"/>
      <c r="DD1291" s="40"/>
      <c r="DE1291" s="40"/>
      <c r="DF1291" s="40"/>
      <c r="DG1291" s="40"/>
      <c r="DH1291" s="40"/>
      <c r="DI1291" s="40"/>
      <c r="DJ1291" s="40"/>
      <c r="DK1291" s="40"/>
      <c r="DL1291" s="40"/>
      <c r="DM1291" s="40"/>
      <c r="DN1291" s="40"/>
      <c r="DO1291" s="40"/>
      <c r="DP1291" s="40"/>
      <c r="DQ1291" s="40"/>
      <c r="DR1291" s="40"/>
      <c r="DS1291" s="40"/>
      <c r="DT1291" s="40"/>
      <c r="DU1291" s="40"/>
      <c r="DV1291" s="40"/>
      <c r="DW1291" s="40"/>
      <c r="DX1291" s="40"/>
      <c r="DY1291" s="40"/>
      <c r="DZ1291" s="40"/>
      <c r="EA1291" s="40"/>
      <c r="EB1291" s="40"/>
      <c r="EC1291" s="40"/>
      <c r="ED1291" s="40"/>
      <c r="EE1291" s="40"/>
      <c r="EF1291" s="40"/>
      <c r="EG1291" s="40"/>
      <c r="EH1291" s="40"/>
      <c r="EI1291" s="40"/>
      <c r="EJ1291" s="40"/>
      <c r="EK1291" s="40"/>
      <c r="EL1291" s="40"/>
      <c r="EM1291" s="40"/>
      <c r="EN1291" s="40"/>
      <c r="EO1291" s="40"/>
      <c r="EP1291" s="40"/>
      <c r="EQ1291" s="40"/>
      <c r="ER1291" s="40"/>
      <c r="ES1291" s="40"/>
      <c r="ET1291" s="40"/>
      <c r="EU1291" s="40"/>
      <c r="EV1291" s="40"/>
      <c r="EW1291" s="40"/>
      <c r="EX1291" s="40"/>
      <c r="EY1291" s="40"/>
      <c r="EZ1291" s="40"/>
      <c r="FA1291" s="40"/>
      <c r="FB1291" s="40"/>
      <c r="FC1291" s="40"/>
      <c r="FD1291" s="40"/>
      <c r="FE1291" s="40"/>
      <c r="FF1291" s="40"/>
      <c r="FG1291" s="40"/>
      <c r="FH1291" s="40"/>
      <c r="FI1291" s="40"/>
      <c r="FJ1291" s="40"/>
      <c r="FK1291" s="40"/>
      <c r="FL1291" s="40"/>
      <c r="FM1291" s="40"/>
      <c r="FN1291" s="40"/>
      <c r="FO1291" s="40"/>
      <c r="FP1291" s="40"/>
      <c r="FQ1291" s="40"/>
      <c r="FR1291" s="40"/>
      <c r="FS1291" s="40"/>
      <c r="FT1291" s="40"/>
      <c r="FU1291" s="40"/>
      <c r="FV1291" s="40"/>
      <c r="FW1291" s="40"/>
      <c r="FX1291" s="40"/>
      <c r="FY1291" s="40"/>
      <c r="FZ1291" s="40"/>
      <c r="GA1291" s="40"/>
      <c r="GB1291" s="40"/>
      <c r="GC1291" s="40"/>
      <c r="GD1291" s="40"/>
      <c r="GE1291" s="40"/>
      <c r="GF1291" s="40"/>
      <c r="GG1291" s="40"/>
      <c r="GH1291" s="40"/>
      <c r="GI1291" s="40"/>
      <c r="GJ1291" s="40"/>
      <c r="GK1291" s="40"/>
      <c r="GL1291" s="40"/>
      <c r="GM1291" s="40"/>
      <c r="GN1291" s="40"/>
      <c r="GO1291" s="40"/>
      <c r="GP1291" s="40"/>
      <c r="GQ1291" s="40"/>
      <c r="GR1291" s="40"/>
      <c r="GS1291" s="40"/>
    </row>
    <row r="1292" spans="1:201" x14ac:dyDescent="0.2">
      <c r="A1292" s="40"/>
      <c r="B1292" s="40"/>
      <c r="C1292" s="40"/>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c r="CV1292" s="40"/>
      <c r="CW1292" s="40"/>
      <c r="CX1292" s="40"/>
      <c r="CY1292" s="40"/>
      <c r="CZ1292" s="40"/>
      <c r="DA1292" s="40"/>
      <c r="DB1292" s="40"/>
      <c r="DC1292" s="40"/>
      <c r="DD1292" s="40"/>
      <c r="DE1292" s="40"/>
      <c r="DF1292" s="40"/>
      <c r="DG1292" s="40"/>
      <c r="DH1292" s="40"/>
      <c r="DI1292" s="40"/>
      <c r="DJ1292" s="40"/>
      <c r="DK1292" s="40"/>
      <c r="DL1292" s="40"/>
      <c r="DM1292" s="40"/>
      <c r="DN1292" s="40"/>
      <c r="DO1292" s="40"/>
      <c r="DP1292" s="40"/>
      <c r="DQ1292" s="40"/>
      <c r="DR1292" s="40"/>
      <c r="DS1292" s="40"/>
      <c r="DT1292" s="40"/>
      <c r="DU1292" s="40"/>
      <c r="DV1292" s="40"/>
      <c r="DW1292" s="40"/>
      <c r="DX1292" s="40"/>
      <c r="DY1292" s="40"/>
      <c r="DZ1292" s="40"/>
      <c r="EA1292" s="40"/>
      <c r="EB1292" s="40"/>
      <c r="EC1292" s="40"/>
      <c r="ED1292" s="40"/>
      <c r="EE1292" s="40"/>
      <c r="EF1292" s="40"/>
      <c r="EG1292" s="40"/>
      <c r="EH1292" s="40"/>
      <c r="EI1292" s="40"/>
      <c r="EJ1292" s="40"/>
      <c r="EK1292" s="40"/>
      <c r="EL1292" s="40"/>
      <c r="EM1292" s="40"/>
      <c r="EN1292" s="40"/>
      <c r="EO1292" s="40"/>
      <c r="EP1292" s="40"/>
      <c r="EQ1292" s="40"/>
      <c r="ER1292" s="40"/>
      <c r="ES1292" s="40"/>
      <c r="ET1292" s="40"/>
      <c r="EU1292" s="40"/>
      <c r="EV1292" s="40"/>
      <c r="EW1292" s="40"/>
      <c r="EX1292" s="40"/>
      <c r="EY1292" s="40"/>
      <c r="EZ1292" s="40"/>
      <c r="FA1292" s="40"/>
      <c r="FB1292" s="40"/>
      <c r="FC1292" s="40"/>
      <c r="FD1292" s="40"/>
      <c r="FE1292" s="40"/>
      <c r="FF1292" s="40"/>
      <c r="FG1292" s="40"/>
      <c r="FH1292" s="40"/>
      <c r="FI1292" s="40"/>
      <c r="FJ1292" s="40"/>
      <c r="FK1292" s="40"/>
      <c r="FL1292" s="40"/>
      <c r="FM1292" s="40"/>
      <c r="FN1292" s="40"/>
      <c r="FO1292" s="40"/>
      <c r="FP1292" s="40"/>
      <c r="FQ1292" s="40"/>
      <c r="FR1292" s="40"/>
      <c r="FS1292" s="40"/>
      <c r="FT1292" s="40"/>
      <c r="FU1292" s="40"/>
      <c r="FV1292" s="40"/>
      <c r="FW1292" s="40"/>
      <c r="FX1292" s="40"/>
      <c r="FY1292" s="40"/>
      <c r="FZ1292" s="40"/>
      <c r="GA1292" s="40"/>
      <c r="GB1292" s="40"/>
      <c r="GC1292" s="40"/>
      <c r="GD1292" s="40"/>
      <c r="GE1292" s="40"/>
      <c r="GF1292" s="40"/>
      <c r="GG1292" s="40"/>
      <c r="GH1292" s="40"/>
      <c r="GI1292" s="40"/>
      <c r="GJ1292" s="40"/>
      <c r="GK1292" s="40"/>
      <c r="GL1292" s="40"/>
      <c r="GM1292" s="40"/>
      <c r="GN1292" s="40"/>
      <c r="GO1292" s="40"/>
      <c r="GP1292" s="40"/>
      <c r="GQ1292" s="40"/>
      <c r="GR1292" s="40"/>
      <c r="GS1292" s="40"/>
    </row>
    <row r="1293" spans="1:201" x14ac:dyDescent="0.2">
      <c r="A1293" s="40"/>
      <c r="B1293" s="40"/>
      <c r="C1293" s="40"/>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c r="CV1293" s="40"/>
      <c r="CW1293" s="40"/>
      <c r="CX1293" s="40"/>
      <c r="CY1293" s="40"/>
      <c r="CZ1293" s="40"/>
      <c r="DA1293" s="40"/>
      <c r="DB1293" s="40"/>
      <c r="DC1293" s="40"/>
      <c r="DD1293" s="40"/>
      <c r="DE1293" s="40"/>
      <c r="DF1293" s="40"/>
      <c r="DG1293" s="40"/>
      <c r="DH1293" s="40"/>
      <c r="DI1293" s="40"/>
      <c r="DJ1293" s="40"/>
      <c r="DK1293" s="40"/>
      <c r="DL1293" s="40"/>
      <c r="DM1293" s="40"/>
      <c r="DN1293" s="40"/>
      <c r="DO1293" s="40"/>
      <c r="DP1293" s="40"/>
      <c r="DQ1293" s="40"/>
      <c r="DR1293" s="40"/>
      <c r="DS1293" s="40"/>
      <c r="DT1293" s="40"/>
      <c r="DU1293" s="40"/>
      <c r="DV1293" s="40"/>
      <c r="DW1293" s="40"/>
      <c r="DX1293" s="40"/>
      <c r="DY1293" s="40"/>
      <c r="DZ1293" s="40"/>
      <c r="EA1293" s="40"/>
      <c r="EB1293" s="40"/>
      <c r="EC1293" s="40"/>
      <c r="ED1293" s="40"/>
      <c r="EE1293" s="40"/>
      <c r="EF1293" s="40"/>
      <c r="EG1293" s="40"/>
      <c r="EH1293" s="40"/>
      <c r="EI1293" s="40"/>
      <c r="EJ1293" s="40"/>
      <c r="EK1293" s="40"/>
      <c r="EL1293" s="40"/>
      <c r="EM1293" s="40"/>
      <c r="EN1293" s="40"/>
      <c r="EO1293" s="40"/>
      <c r="EP1293" s="40"/>
      <c r="EQ1293" s="40"/>
      <c r="ER1293" s="40"/>
      <c r="ES1293" s="40"/>
      <c r="ET1293" s="40"/>
      <c r="EU1293" s="40"/>
      <c r="EV1293" s="40"/>
      <c r="EW1293" s="40"/>
      <c r="EX1293" s="40"/>
      <c r="EY1293" s="40"/>
      <c r="EZ1293" s="40"/>
      <c r="FA1293" s="40"/>
      <c r="FB1293" s="40"/>
      <c r="FC1293" s="40"/>
      <c r="FD1293" s="40"/>
      <c r="FE1293" s="40"/>
      <c r="FF1293" s="40"/>
      <c r="FG1293" s="40"/>
      <c r="FH1293" s="40"/>
      <c r="FI1293" s="40"/>
      <c r="FJ1293" s="40"/>
      <c r="FK1293" s="40"/>
      <c r="FL1293" s="40"/>
      <c r="FM1293" s="40"/>
      <c r="FN1293" s="40"/>
      <c r="FO1293" s="40"/>
      <c r="FP1293" s="40"/>
      <c r="FQ1293" s="40"/>
      <c r="FR1293" s="40"/>
      <c r="FS1293" s="40"/>
      <c r="FT1293" s="40"/>
      <c r="FU1293" s="40"/>
      <c r="FV1293" s="40"/>
      <c r="FW1293" s="40"/>
      <c r="FX1293" s="40"/>
      <c r="FY1293" s="40"/>
      <c r="FZ1293" s="40"/>
      <c r="GA1293" s="40"/>
      <c r="GB1293" s="40"/>
      <c r="GC1293" s="40"/>
      <c r="GD1293" s="40"/>
      <c r="GE1293" s="40"/>
      <c r="GF1293" s="40"/>
      <c r="GG1293" s="40"/>
      <c r="GH1293" s="40"/>
      <c r="GI1293" s="40"/>
      <c r="GJ1293" s="40"/>
      <c r="GK1293" s="40"/>
      <c r="GL1293" s="40"/>
      <c r="GM1293" s="40"/>
      <c r="GN1293" s="40"/>
      <c r="GO1293" s="40"/>
      <c r="GP1293" s="40"/>
      <c r="GQ1293" s="40"/>
      <c r="GR1293" s="40"/>
      <c r="GS1293" s="40"/>
    </row>
    <row r="1294" spans="1:201" x14ac:dyDescent="0.2">
      <c r="A1294" s="40"/>
      <c r="B1294" s="40"/>
      <c r="C1294" s="40"/>
      <c r="D1294" s="40"/>
      <c r="E1294" s="40"/>
      <c r="F1294" s="40"/>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c r="CV1294" s="40"/>
      <c r="CW1294" s="40"/>
      <c r="CX1294" s="40"/>
      <c r="CY1294" s="40"/>
      <c r="CZ1294" s="40"/>
      <c r="DA1294" s="40"/>
      <c r="DB1294" s="40"/>
      <c r="DC1294" s="40"/>
      <c r="DD1294" s="40"/>
      <c r="DE1294" s="40"/>
      <c r="DF1294" s="40"/>
      <c r="DG1294" s="40"/>
      <c r="DH1294" s="40"/>
      <c r="DI1294" s="40"/>
      <c r="DJ1294" s="40"/>
      <c r="DK1294" s="40"/>
      <c r="DL1294" s="40"/>
      <c r="DM1294" s="40"/>
      <c r="DN1294" s="40"/>
      <c r="DO1294" s="40"/>
      <c r="DP1294" s="40"/>
      <c r="DQ1294" s="40"/>
      <c r="DR1294" s="40"/>
      <c r="DS1294" s="40"/>
      <c r="DT1294" s="40"/>
      <c r="DU1294" s="40"/>
      <c r="DV1294" s="40"/>
      <c r="DW1294" s="40"/>
      <c r="DX1294" s="40"/>
      <c r="DY1294" s="40"/>
      <c r="DZ1294" s="40"/>
      <c r="EA1294" s="40"/>
      <c r="EB1294" s="40"/>
      <c r="EC1294" s="40"/>
      <c r="ED1294" s="40"/>
      <c r="EE1294" s="40"/>
      <c r="EF1294" s="40"/>
      <c r="EG1294" s="40"/>
      <c r="EH1294" s="40"/>
      <c r="EI1294" s="40"/>
      <c r="EJ1294" s="40"/>
      <c r="EK1294" s="40"/>
      <c r="EL1294" s="40"/>
      <c r="EM1294" s="40"/>
      <c r="EN1294" s="40"/>
      <c r="EO1294" s="40"/>
      <c r="EP1294" s="40"/>
      <c r="EQ1294" s="40"/>
      <c r="ER1294" s="40"/>
      <c r="ES1294" s="40"/>
      <c r="ET1294" s="40"/>
      <c r="EU1294" s="40"/>
      <c r="EV1294" s="40"/>
      <c r="EW1294" s="40"/>
      <c r="EX1294" s="40"/>
      <c r="EY1294" s="40"/>
      <c r="EZ1294" s="40"/>
      <c r="FA1294" s="40"/>
      <c r="FB1294" s="40"/>
      <c r="FC1294" s="40"/>
      <c r="FD1294" s="40"/>
      <c r="FE1294" s="40"/>
      <c r="FF1294" s="40"/>
      <c r="FG1294" s="40"/>
      <c r="FH1294" s="40"/>
      <c r="FI1294" s="40"/>
      <c r="FJ1294" s="40"/>
      <c r="FK1294" s="40"/>
      <c r="FL1294" s="40"/>
      <c r="FM1294" s="40"/>
      <c r="FN1294" s="40"/>
      <c r="FO1294" s="40"/>
      <c r="FP1294" s="40"/>
      <c r="FQ1294" s="40"/>
      <c r="FR1294" s="40"/>
      <c r="FS1294" s="40"/>
      <c r="FT1294" s="40"/>
      <c r="FU1294" s="40"/>
      <c r="FV1294" s="40"/>
      <c r="FW1294" s="40"/>
      <c r="FX1294" s="40"/>
      <c r="FY1294" s="40"/>
      <c r="FZ1294" s="40"/>
      <c r="GA1294" s="40"/>
      <c r="GB1294" s="40"/>
      <c r="GC1294" s="40"/>
      <c r="GD1294" s="40"/>
      <c r="GE1294" s="40"/>
      <c r="GF1294" s="40"/>
      <c r="GG1294" s="40"/>
      <c r="GH1294" s="40"/>
      <c r="GI1294" s="40"/>
      <c r="GJ1294" s="40"/>
      <c r="GK1294" s="40"/>
      <c r="GL1294" s="40"/>
      <c r="GM1294" s="40"/>
      <c r="GN1294" s="40"/>
      <c r="GO1294" s="40"/>
      <c r="GP1294" s="40"/>
      <c r="GQ1294" s="40"/>
      <c r="GR1294" s="40"/>
      <c r="GS1294" s="40"/>
    </row>
    <row r="1295" spans="1:201" x14ac:dyDescent="0.2">
      <c r="A1295" s="40"/>
      <c r="B1295" s="40"/>
      <c r="C1295" s="40"/>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c r="CV1295" s="40"/>
      <c r="CW1295" s="40"/>
      <c r="CX1295" s="40"/>
      <c r="CY1295" s="40"/>
      <c r="CZ1295" s="40"/>
      <c r="DA1295" s="40"/>
      <c r="DB1295" s="40"/>
      <c r="DC1295" s="40"/>
      <c r="DD1295" s="40"/>
      <c r="DE1295" s="40"/>
      <c r="DF1295" s="40"/>
      <c r="DG1295" s="40"/>
      <c r="DH1295" s="40"/>
      <c r="DI1295" s="40"/>
      <c r="DJ1295" s="40"/>
      <c r="DK1295" s="40"/>
      <c r="DL1295" s="40"/>
      <c r="DM1295" s="40"/>
      <c r="DN1295" s="40"/>
      <c r="DO1295" s="40"/>
      <c r="DP1295" s="40"/>
      <c r="DQ1295" s="40"/>
      <c r="DR1295" s="40"/>
      <c r="DS1295" s="40"/>
      <c r="DT1295" s="40"/>
      <c r="DU1295" s="40"/>
      <c r="DV1295" s="40"/>
      <c r="DW1295" s="40"/>
      <c r="DX1295" s="40"/>
      <c r="DY1295" s="40"/>
      <c r="DZ1295" s="40"/>
      <c r="EA1295" s="40"/>
      <c r="EB1295" s="40"/>
      <c r="EC1295" s="40"/>
      <c r="ED1295" s="40"/>
      <c r="EE1295" s="40"/>
      <c r="EF1295" s="40"/>
      <c r="EG1295" s="40"/>
      <c r="EH1295" s="40"/>
      <c r="EI1295" s="40"/>
      <c r="EJ1295" s="40"/>
      <c r="EK1295" s="40"/>
      <c r="EL1295" s="40"/>
      <c r="EM1295" s="40"/>
      <c r="EN1295" s="40"/>
      <c r="EO1295" s="40"/>
      <c r="EP1295" s="40"/>
      <c r="EQ1295" s="40"/>
      <c r="ER1295" s="40"/>
      <c r="ES1295" s="40"/>
      <c r="ET1295" s="40"/>
      <c r="EU1295" s="40"/>
      <c r="EV1295" s="40"/>
      <c r="EW1295" s="40"/>
      <c r="EX1295" s="40"/>
      <c r="EY1295" s="40"/>
      <c r="EZ1295" s="40"/>
      <c r="FA1295" s="40"/>
      <c r="FB1295" s="40"/>
      <c r="FC1295" s="40"/>
      <c r="FD1295" s="40"/>
      <c r="FE1295" s="40"/>
      <c r="FF1295" s="40"/>
      <c r="FG1295" s="40"/>
      <c r="FH1295" s="40"/>
      <c r="FI1295" s="40"/>
      <c r="FJ1295" s="40"/>
      <c r="FK1295" s="40"/>
      <c r="FL1295" s="40"/>
      <c r="FM1295" s="40"/>
      <c r="FN1295" s="40"/>
      <c r="FO1295" s="40"/>
      <c r="FP1295" s="40"/>
      <c r="FQ1295" s="40"/>
      <c r="FR1295" s="40"/>
      <c r="FS1295" s="40"/>
      <c r="FT1295" s="40"/>
      <c r="FU1295" s="40"/>
      <c r="FV1295" s="40"/>
      <c r="FW1295" s="40"/>
      <c r="FX1295" s="40"/>
      <c r="FY1295" s="40"/>
      <c r="FZ1295" s="40"/>
      <c r="GA1295" s="40"/>
      <c r="GB1295" s="40"/>
      <c r="GC1295" s="40"/>
      <c r="GD1295" s="40"/>
      <c r="GE1295" s="40"/>
      <c r="GF1295" s="40"/>
      <c r="GG1295" s="40"/>
      <c r="GH1295" s="40"/>
      <c r="GI1295" s="40"/>
      <c r="GJ1295" s="40"/>
      <c r="GK1295" s="40"/>
      <c r="GL1295" s="40"/>
      <c r="GM1295" s="40"/>
      <c r="GN1295" s="40"/>
      <c r="GO1295" s="40"/>
      <c r="GP1295" s="40"/>
      <c r="GQ1295" s="40"/>
      <c r="GR1295" s="40"/>
      <c r="GS1295" s="40"/>
    </row>
    <row r="1296" spans="1:201" x14ac:dyDescent="0.2">
      <c r="A1296" s="40"/>
      <c r="B1296" s="40"/>
      <c r="C1296" s="40"/>
      <c r="D1296" s="40"/>
      <c r="E1296" s="40"/>
      <c r="F1296" s="40"/>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c r="CV1296" s="40"/>
      <c r="CW1296" s="40"/>
      <c r="CX1296" s="40"/>
      <c r="CY1296" s="40"/>
      <c r="CZ1296" s="40"/>
      <c r="DA1296" s="40"/>
      <c r="DB1296" s="40"/>
      <c r="DC1296" s="40"/>
      <c r="DD1296" s="40"/>
      <c r="DE1296" s="40"/>
      <c r="DF1296" s="40"/>
      <c r="DG1296" s="40"/>
      <c r="DH1296" s="40"/>
      <c r="DI1296" s="40"/>
      <c r="DJ1296" s="40"/>
      <c r="DK1296" s="40"/>
      <c r="DL1296" s="40"/>
      <c r="DM1296" s="40"/>
      <c r="DN1296" s="40"/>
      <c r="DO1296" s="40"/>
      <c r="DP1296" s="40"/>
      <c r="DQ1296" s="40"/>
      <c r="DR1296" s="40"/>
      <c r="DS1296" s="40"/>
      <c r="DT1296" s="40"/>
      <c r="DU1296" s="40"/>
      <c r="DV1296" s="40"/>
      <c r="DW1296" s="40"/>
      <c r="DX1296" s="40"/>
      <c r="DY1296" s="40"/>
      <c r="DZ1296" s="40"/>
      <c r="EA1296" s="40"/>
      <c r="EB1296" s="40"/>
      <c r="EC1296" s="40"/>
      <c r="ED1296" s="40"/>
      <c r="EE1296" s="40"/>
      <c r="EF1296" s="40"/>
      <c r="EG1296" s="40"/>
      <c r="EH1296" s="40"/>
      <c r="EI1296" s="40"/>
      <c r="EJ1296" s="40"/>
      <c r="EK1296" s="40"/>
      <c r="EL1296" s="40"/>
      <c r="EM1296" s="40"/>
      <c r="EN1296" s="40"/>
      <c r="EO1296" s="40"/>
      <c r="EP1296" s="40"/>
      <c r="EQ1296" s="40"/>
      <c r="ER1296" s="40"/>
      <c r="ES1296" s="40"/>
      <c r="ET1296" s="40"/>
      <c r="EU1296" s="40"/>
      <c r="EV1296" s="40"/>
      <c r="EW1296" s="40"/>
      <c r="EX1296" s="40"/>
      <c r="EY1296" s="40"/>
      <c r="EZ1296" s="40"/>
      <c r="FA1296" s="40"/>
      <c r="FB1296" s="40"/>
      <c r="FC1296" s="40"/>
      <c r="FD1296" s="40"/>
      <c r="FE1296" s="40"/>
      <c r="FF1296" s="40"/>
      <c r="FG1296" s="40"/>
      <c r="FH1296" s="40"/>
      <c r="FI1296" s="40"/>
      <c r="FJ1296" s="40"/>
      <c r="FK1296" s="40"/>
      <c r="FL1296" s="40"/>
      <c r="FM1296" s="40"/>
      <c r="FN1296" s="40"/>
      <c r="FO1296" s="40"/>
      <c r="FP1296" s="40"/>
      <c r="FQ1296" s="40"/>
      <c r="FR1296" s="40"/>
      <c r="FS1296" s="40"/>
      <c r="FT1296" s="40"/>
      <c r="FU1296" s="40"/>
      <c r="FV1296" s="40"/>
      <c r="FW1296" s="40"/>
      <c r="FX1296" s="40"/>
      <c r="FY1296" s="40"/>
      <c r="FZ1296" s="40"/>
      <c r="GA1296" s="40"/>
      <c r="GB1296" s="40"/>
      <c r="GC1296" s="40"/>
      <c r="GD1296" s="40"/>
      <c r="GE1296" s="40"/>
      <c r="GF1296" s="40"/>
      <c r="GG1296" s="40"/>
      <c r="GH1296" s="40"/>
      <c r="GI1296" s="40"/>
      <c r="GJ1296" s="40"/>
      <c r="GK1296" s="40"/>
      <c r="GL1296" s="40"/>
      <c r="GM1296" s="40"/>
      <c r="GN1296" s="40"/>
      <c r="GO1296" s="40"/>
      <c r="GP1296" s="40"/>
      <c r="GQ1296" s="40"/>
      <c r="GR1296" s="40"/>
      <c r="GS1296" s="40"/>
    </row>
    <row r="1297" spans="1:201" x14ac:dyDescent="0.2">
      <c r="A1297" s="40"/>
      <c r="B1297" s="40"/>
      <c r="C1297" s="40"/>
      <c r="D1297" s="40"/>
      <c r="E1297" s="40"/>
      <c r="F1297" s="40"/>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c r="CV1297" s="40"/>
      <c r="CW1297" s="40"/>
      <c r="CX1297" s="40"/>
      <c r="CY1297" s="40"/>
      <c r="CZ1297" s="40"/>
      <c r="DA1297" s="40"/>
      <c r="DB1297" s="40"/>
      <c r="DC1297" s="40"/>
      <c r="DD1297" s="40"/>
      <c r="DE1297" s="40"/>
      <c r="DF1297" s="40"/>
      <c r="DG1297" s="40"/>
      <c r="DH1297" s="40"/>
      <c r="DI1297" s="40"/>
      <c r="DJ1297" s="40"/>
      <c r="DK1297" s="40"/>
      <c r="DL1297" s="40"/>
      <c r="DM1297" s="40"/>
      <c r="DN1297" s="40"/>
      <c r="DO1297" s="40"/>
      <c r="DP1297" s="40"/>
      <c r="DQ1297" s="40"/>
      <c r="DR1297" s="40"/>
      <c r="DS1297" s="40"/>
      <c r="DT1297" s="40"/>
      <c r="DU1297" s="40"/>
      <c r="DV1297" s="40"/>
      <c r="DW1297" s="40"/>
      <c r="DX1297" s="40"/>
      <c r="DY1297" s="40"/>
      <c r="DZ1297" s="40"/>
      <c r="EA1297" s="40"/>
      <c r="EB1297" s="40"/>
      <c r="EC1297" s="40"/>
      <c r="ED1297" s="40"/>
      <c r="EE1297" s="40"/>
      <c r="EF1297" s="40"/>
      <c r="EG1297" s="40"/>
      <c r="EH1297" s="40"/>
      <c r="EI1297" s="40"/>
      <c r="EJ1297" s="40"/>
      <c r="EK1297" s="40"/>
      <c r="EL1297" s="40"/>
      <c r="EM1297" s="40"/>
      <c r="EN1297" s="40"/>
      <c r="EO1297" s="40"/>
      <c r="EP1297" s="40"/>
      <c r="EQ1297" s="40"/>
      <c r="ER1297" s="40"/>
      <c r="ES1297" s="40"/>
      <c r="ET1297" s="40"/>
      <c r="EU1297" s="40"/>
      <c r="EV1297" s="40"/>
      <c r="EW1297" s="40"/>
      <c r="EX1297" s="40"/>
      <c r="EY1297" s="40"/>
      <c r="EZ1297" s="40"/>
      <c r="FA1297" s="40"/>
      <c r="FB1297" s="40"/>
      <c r="FC1297" s="40"/>
      <c r="FD1297" s="40"/>
      <c r="FE1297" s="40"/>
      <c r="FF1297" s="40"/>
      <c r="FG1297" s="40"/>
      <c r="FH1297" s="40"/>
      <c r="FI1297" s="40"/>
      <c r="FJ1297" s="40"/>
      <c r="FK1297" s="40"/>
      <c r="FL1297" s="40"/>
      <c r="FM1297" s="40"/>
      <c r="FN1297" s="40"/>
      <c r="FO1297" s="40"/>
      <c r="FP1297" s="40"/>
      <c r="FQ1297" s="40"/>
      <c r="FR1297" s="40"/>
      <c r="FS1297" s="40"/>
      <c r="FT1297" s="40"/>
      <c r="FU1297" s="40"/>
      <c r="FV1297" s="40"/>
      <c r="FW1297" s="40"/>
      <c r="FX1297" s="40"/>
      <c r="FY1297" s="40"/>
      <c r="FZ1297" s="40"/>
      <c r="GA1297" s="40"/>
      <c r="GB1297" s="40"/>
      <c r="GC1297" s="40"/>
      <c r="GD1297" s="40"/>
      <c r="GE1297" s="40"/>
      <c r="GF1297" s="40"/>
      <c r="GG1297" s="40"/>
      <c r="GH1297" s="40"/>
      <c r="GI1297" s="40"/>
      <c r="GJ1297" s="40"/>
      <c r="GK1297" s="40"/>
      <c r="GL1297" s="40"/>
      <c r="GM1297" s="40"/>
      <c r="GN1297" s="40"/>
      <c r="GO1297" s="40"/>
      <c r="GP1297" s="40"/>
      <c r="GQ1297" s="40"/>
      <c r="GR1297" s="40"/>
      <c r="GS1297" s="40"/>
    </row>
    <row r="1298" spans="1:201" x14ac:dyDescent="0.2">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c r="FM1298" s="40"/>
      <c r="FN1298" s="40"/>
      <c r="FO1298" s="40"/>
      <c r="FP1298" s="40"/>
      <c r="FQ1298" s="40"/>
      <c r="FR1298" s="40"/>
      <c r="FS1298" s="40"/>
      <c r="FT1298" s="40"/>
      <c r="FU1298" s="40"/>
      <c r="FV1298" s="40"/>
      <c r="FW1298" s="40"/>
      <c r="FX1298" s="40"/>
      <c r="FY1298" s="40"/>
      <c r="FZ1298" s="40"/>
      <c r="GA1298" s="40"/>
      <c r="GB1298" s="40"/>
      <c r="GC1298" s="40"/>
      <c r="GD1298" s="40"/>
      <c r="GE1298" s="40"/>
      <c r="GF1298" s="40"/>
      <c r="GG1298" s="40"/>
      <c r="GH1298" s="40"/>
      <c r="GI1298" s="40"/>
      <c r="GJ1298" s="40"/>
      <c r="GK1298" s="40"/>
      <c r="GL1298" s="40"/>
      <c r="GM1298" s="40"/>
      <c r="GN1298" s="40"/>
      <c r="GO1298" s="40"/>
      <c r="GP1298" s="40"/>
      <c r="GQ1298" s="40"/>
      <c r="GR1298" s="40"/>
      <c r="GS1298" s="40"/>
    </row>
    <row r="1299" spans="1:201" x14ac:dyDescent="0.2">
      <c r="A1299" s="40"/>
      <c r="B1299" s="40"/>
      <c r="C1299" s="40"/>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c r="CV1299" s="40"/>
      <c r="CW1299" s="40"/>
      <c r="CX1299" s="40"/>
      <c r="CY1299" s="40"/>
      <c r="CZ1299" s="40"/>
      <c r="DA1299" s="40"/>
      <c r="DB1299" s="40"/>
      <c r="DC1299" s="40"/>
      <c r="DD1299" s="40"/>
      <c r="DE1299" s="40"/>
      <c r="DF1299" s="40"/>
      <c r="DG1299" s="40"/>
      <c r="DH1299" s="40"/>
      <c r="DI1299" s="40"/>
      <c r="DJ1299" s="40"/>
      <c r="DK1299" s="40"/>
      <c r="DL1299" s="40"/>
      <c r="DM1299" s="40"/>
      <c r="DN1299" s="40"/>
      <c r="DO1299" s="40"/>
      <c r="DP1299" s="40"/>
      <c r="DQ1299" s="40"/>
      <c r="DR1299" s="40"/>
      <c r="DS1299" s="40"/>
      <c r="DT1299" s="40"/>
      <c r="DU1299" s="40"/>
      <c r="DV1299" s="40"/>
      <c r="DW1299" s="40"/>
      <c r="DX1299" s="40"/>
      <c r="DY1299" s="40"/>
      <c r="DZ1299" s="40"/>
      <c r="EA1299" s="40"/>
      <c r="EB1299" s="40"/>
      <c r="EC1299" s="40"/>
      <c r="ED1299" s="40"/>
      <c r="EE1299" s="40"/>
      <c r="EF1299" s="40"/>
      <c r="EG1299" s="40"/>
      <c r="EH1299" s="40"/>
      <c r="EI1299" s="40"/>
      <c r="EJ1299" s="40"/>
      <c r="EK1299" s="40"/>
      <c r="EL1299" s="40"/>
      <c r="EM1299" s="40"/>
      <c r="EN1299" s="40"/>
      <c r="EO1299" s="40"/>
      <c r="EP1299" s="40"/>
      <c r="EQ1299" s="40"/>
      <c r="ER1299" s="40"/>
      <c r="ES1299" s="40"/>
      <c r="ET1299" s="40"/>
      <c r="EU1299" s="40"/>
      <c r="EV1299" s="40"/>
      <c r="EW1299" s="40"/>
      <c r="EX1299" s="40"/>
      <c r="EY1299" s="40"/>
      <c r="EZ1299" s="40"/>
      <c r="FA1299" s="40"/>
      <c r="FB1299" s="40"/>
      <c r="FC1299" s="40"/>
      <c r="FD1299" s="40"/>
      <c r="FE1299" s="40"/>
      <c r="FF1299" s="40"/>
      <c r="FG1299" s="40"/>
      <c r="FH1299" s="40"/>
      <c r="FI1299" s="40"/>
      <c r="FJ1299" s="40"/>
      <c r="FK1299" s="40"/>
      <c r="FL1299" s="40"/>
      <c r="FM1299" s="40"/>
      <c r="FN1299" s="40"/>
      <c r="FO1299" s="40"/>
      <c r="FP1299" s="40"/>
      <c r="FQ1299" s="40"/>
      <c r="FR1299" s="40"/>
      <c r="FS1299" s="40"/>
      <c r="FT1299" s="40"/>
      <c r="FU1299" s="40"/>
      <c r="FV1299" s="40"/>
      <c r="FW1299" s="40"/>
      <c r="FX1299" s="40"/>
      <c r="FY1299" s="40"/>
      <c r="FZ1299" s="40"/>
      <c r="GA1299" s="40"/>
      <c r="GB1299" s="40"/>
      <c r="GC1299" s="40"/>
      <c r="GD1299" s="40"/>
      <c r="GE1299" s="40"/>
      <c r="GF1299" s="40"/>
      <c r="GG1299" s="40"/>
      <c r="GH1299" s="40"/>
      <c r="GI1299" s="40"/>
      <c r="GJ1299" s="40"/>
      <c r="GK1299" s="40"/>
      <c r="GL1299" s="40"/>
      <c r="GM1299" s="40"/>
      <c r="GN1299" s="40"/>
      <c r="GO1299" s="40"/>
      <c r="GP1299" s="40"/>
      <c r="GQ1299" s="40"/>
      <c r="GR1299" s="40"/>
      <c r="GS1299" s="40"/>
    </row>
    <row r="1300" spans="1:201" x14ac:dyDescent="0.2">
      <c r="A1300" s="40"/>
      <c r="B1300" s="40"/>
      <c r="C1300" s="40"/>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c r="CV1300" s="40"/>
      <c r="CW1300" s="40"/>
      <c r="CX1300" s="40"/>
      <c r="CY1300" s="40"/>
      <c r="CZ1300" s="40"/>
      <c r="DA1300" s="40"/>
      <c r="DB1300" s="40"/>
      <c r="DC1300" s="40"/>
      <c r="DD1300" s="40"/>
      <c r="DE1300" s="40"/>
      <c r="DF1300" s="40"/>
      <c r="DG1300" s="40"/>
      <c r="DH1300" s="40"/>
      <c r="DI1300" s="40"/>
      <c r="DJ1300" s="40"/>
      <c r="DK1300" s="40"/>
      <c r="DL1300" s="40"/>
      <c r="DM1300" s="40"/>
      <c r="DN1300" s="40"/>
      <c r="DO1300" s="40"/>
      <c r="DP1300" s="40"/>
      <c r="DQ1300" s="40"/>
      <c r="DR1300" s="40"/>
      <c r="DS1300" s="40"/>
      <c r="DT1300" s="40"/>
      <c r="DU1300" s="40"/>
      <c r="DV1300" s="40"/>
      <c r="DW1300" s="40"/>
      <c r="DX1300" s="40"/>
      <c r="DY1300" s="40"/>
      <c r="DZ1300" s="40"/>
      <c r="EA1300" s="40"/>
      <c r="EB1300" s="40"/>
      <c r="EC1300" s="40"/>
      <c r="ED1300" s="40"/>
      <c r="EE1300" s="40"/>
      <c r="EF1300" s="40"/>
      <c r="EG1300" s="40"/>
      <c r="EH1300" s="40"/>
      <c r="EI1300" s="40"/>
      <c r="EJ1300" s="40"/>
      <c r="EK1300" s="40"/>
      <c r="EL1300" s="40"/>
      <c r="EM1300" s="40"/>
      <c r="EN1300" s="40"/>
      <c r="EO1300" s="40"/>
      <c r="EP1300" s="40"/>
      <c r="EQ1300" s="40"/>
      <c r="ER1300" s="40"/>
      <c r="ES1300" s="40"/>
      <c r="ET1300" s="40"/>
      <c r="EU1300" s="40"/>
      <c r="EV1300" s="40"/>
      <c r="EW1300" s="40"/>
      <c r="EX1300" s="40"/>
      <c r="EY1300" s="40"/>
      <c r="EZ1300" s="40"/>
      <c r="FA1300" s="40"/>
      <c r="FB1300" s="40"/>
      <c r="FC1300" s="40"/>
      <c r="FD1300" s="40"/>
      <c r="FE1300" s="40"/>
      <c r="FF1300" s="40"/>
      <c r="FG1300" s="40"/>
      <c r="FH1300" s="40"/>
      <c r="FI1300" s="40"/>
      <c r="FJ1300" s="40"/>
      <c r="FK1300" s="40"/>
      <c r="FL1300" s="40"/>
      <c r="FM1300" s="40"/>
      <c r="FN1300" s="40"/>
      <c r="FO1300" s="40"/>
      <c r="FP1300" s="40"/>
      <c r="FQ1300" s="40"/>
      <c r="FR1300" s="40"/>
      <c r="FS1300" s="40"/>
      <c r="FT1300" s="40"/>
      <c r="FU1300" s="40"/>
      <c r="FV1300" s="40"/>
      <c r="FW1300" s="40"/>
      <c r="FX1300" s="40"/>
      <c r="FY1300" s="40"/>
      <c r="FZ1300" s="40"/>
      <c r="GA1300" s="40"/>
      <c r="GB1300" s="40"/>
      <c r="GC1300" s="40"/>
      <c r="GD1300" s="40"/>
      <c r="GE1300" s="40"/>
      <c r="GF1300" s="40"/>
      <c r="GG1300" s="40"/>
      <c r="GH1300" s="40"/>
      <c r="GI1300" s="40"/>
      <c r="GJ1300" s="40"/>
      <c r="GK1300" s="40"/>
      <c r="GL1300" s="40"/>
      <c r="GM1300" s="40"/>
      <c r="GN1300" s="40"/>
      <c r="GO1300" s="40"/>
      <c r="GP1300" s="40"/>
      <c r="GQ1300" s="40"/>
      <c r="GR1300" s="40"/>
      <c r="GS1300" s="40"/>
    </row>
    <row r="1301" spans="1:201" x14ac:dyDescent="0.2">
      <c r="A1301" s="40"/>
      <c r="B1301" s="40"/>
      <c r="C1301" s="40"/>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c r="CV1301" s="40"/>
      <c r="CW1301" s="40"/>
      <c r="CX1301" s="40"/>
      <c r="CY1301" s="40"/>
      <c r="CZ1301" s="40"/>
      <c r="DA1301" s="40"/>
      <c r="DB1301" s="40"/>
      <c r="DC1301" s="40"/>
      <c r="DD1301" s="40"/>
      <c r="DE1301" s="40"/>
      <c r="DF1301" s="40"/>
      <c r="DG1301" s="40"/>
      <c r="DH1301" s="40"/>
      <c r="DI1301" s="40"/>
      <c r="DJ1301" s="40"/>
      <c r="DK1301" s="40"/>
      <c r="DL1301" s="40"/>
      <c r="DM1301" s="40"/>
      <c r="DN1301" s="40"/>
      <c r="DO1301" s="40"/>
      <c r="DP1301" s="40"/>
      <c r="DQ1301" s="40"/>
      <c r="DR1301" s="40"/>
      <c r="DS1301" s="40"/>
      <c r="DT1301" s="40"/>
      <c r="DU1301" s="40"/>
      <c r="DV1301" s="40"/>
      <c r="DW1301" s="40"/>
      <c r="DX1301" s="40"/>
      <c r="DY1301" s="40"/>
      <c r="DZ1301" s="40"/>
      <c r="EA1301" s="40"/>
      <c r="EB1301" s="40"/>
      <c r="EC1301" s="40"/>
      <c r="ED1301" s="40"/>
      <c r="EE1301" s="40"/>
      <c r="EF1301" s="40"/>
      <c r="EG1301" s="40"/>
      <c r="EH1301" s="40"/>
      <c r="EI1301" s="40"/>
      <c r="EJ1301" s="40"/>
      <c r="EK1301" s="40"/>
      <c r="EL1301" s="40"/>
      <c r="EM1301" s="40"/>
      <c r="EN1301" s="40"/>
      <c r="EO1301" s="40"/>
      <c r="EP1301" s="40"/>
      <c r="EQ1301" s="40"/>
      <c r="ER1301" s="40"/>
      <c r="ES1301" s="40"/>
      <c r="ET1301" s="40"/>
      <c r="EU1301" s="40"/>
      <c r="EV1301" s="40"/>
      <c r="EW1301" s="40"/>
      <c r="EX1301" s="40"/>
      <c r="EY1301" s="40"/>
      <c r="EZ1301" s="40"/>
      <c r="FA1301" s="40"/>
      <c r="FB1301" s="40"/>
      <c r="FC1301" s="40"/>
      <c r="FD1301" s="40"/>
      <c r="FE1301" s="40"/>
      <c r="FF1301" s="40"/>
      <c r="FG1301" s="40"/>
      <c r="FH1301" s="40"/>
      <c r="FI1301" s="40"/>
      <c r="FJ1301" s="40"/>
      <c r="FK1301" s="40"/>
      <c r="FL1301" s="40"/>
      <c r="FM1301" s="40"/>
      <c r="FN1301" s="40"/>
      <c r="FO1301" s="40"/>
      <c r="FP1301" s="40"/>
      <c r="FQ1301" s="40"/>
      <c r="FR1301" s="40"/>
      <c r="FS1301" s="40"/>
      <c r="FT1301" s="40"/>
      <c r="FU1301" s="40"/>
      <c r="FV1301" s="40"/>
      <c r="FW1301" s="40"/>
      <c r="FX1301" s="40"/>
      <c r="FY1301" s="40"/>
      <c r="FZ1301" s="40"/>
      <c r="GA1301" s="40"/>
      <c r="GB1301" s="40"/>
      <c r="GC1301" s="40"/>
      <c r="GD1301" s="40"/>
      <c r="GE1301" s="40"/>
      <c r="GF1301" s="40"/>
      <c r="GG1301" s="40"/>
      <c r="GH1301" s="40"/>
      <c r="GI1301" s="40"/>
      <c r="GJ1301" s="40"/>
      <c r="GK1301" s="40"/>
      <c r="GL1301" s="40"/>
      <c r="GM1301" s="40"/>
      <c r="GN1301" s="40"/>
      <c r="GO1301" s="40"/>
      <c r="GP1301" s="40"/>
      <c r="GQ1301" s="40"/>
      <c r="GR1301" s="40"/>
      <c r="GS1301" s="40"/>
    </row>
    <row r="1302" spans="1:201" x14ac:dyDescent="0.2">
      <c r="A1302" s="40"/>
      <c r="B1302" s="40"/>
      <c r="C1302" s="4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c r="CV1302" s="40"/>
      <c r="CW1302" s="40"/>
      <c r="CX1302" s="40"/>
      <c r="CY1302" s="40"/>
      <c r="CZ1302" s="40"/>
      <c r="DA1302" s="40"/>
      <c r="DB1302" s="40"/>
      <c r="DC1302" s="40"/>
      <c r="DD1302" s="40"/>
      <c r="DE1302" s="40"/>
      <c r="DF1302" s="40"/>
      <c r="DG1302" s="40"/>
      <c r="DH1302" s="40"/>
      <c r="DI1302" s="40"/>
      <c r="DJ1302" s="40"/>
      <c r="DK1302" s="40"/>
      <c r="DL1302" s="40"/>
      <c r="DM1302" s="40"/>
      <c r="DN1302" s="40"/>
      <c r="DO1302" s="40"/>
      <c r="DP1302" s="40"/>
      <c r="DQ1302" s="40"/>
      <c r="DR1302" s="40"/>
      <c r="DS1302" s="40"/>
      <c r="DT1302" s="40"/>
      <c r="DU1302" s="40"/>
      <c r="DV1302" s="40"/>
      <c r="DW1302" s="40"/>
      <c r="DX1302" s="40"/>
      <c r="DY1302" s="40"/>
      <c r="DZ1302" s="40"/>
      <c r="EA1302" s="40"/>
      <c r="EB1302" s="40"/>
      <c r="EC1302" s="40"/>
      <c r="ED1302" s="40"/>
      <c r="EE1302" s="40"/>
      <c r="EF1302" s="40"/>
      <c r="EG1302" s="40"/>
      <c r="EH1302" s="40"/>
      <c r="EI1302" s="40"/>
      <c r="EJ1302" s="40"/>
      <c r="EK1302" s="40"/>
      <c r="EL1302" s="40"/>
      <c r="EM1302" s="40"/>
      <c r="EN1302" s="40"/>
      <c r="EO1302" s="40"/>
      <c r="EP1302" s="40"/>
      <c r="EQ1302" s="40"/>
      <c r="ER1302" s="40"/>
      <c r="ES1302" s="40"/>
      <c r="ET1302" s="40"/>
      <c r="EU1302" s="40"/>
      <c r="EV1302" s="40"/>
      <c r="EW1302" s="40"/>
      <c r="EX1302" s="40"/>
      <c r="EY1302" s="40"/>
      <c r="EZ1302" s="40"/>
      <c r="FA1302" s="40"/>
      <c r="FB1302" s="40"/>
      <c r="FC1302" s="40"/>
      <c r="FD1302" s="40"/>
      <c r="FE1302" s="40"/>
      <c r="FF1302" s="40"/>
      <c r="FG1302" s="40"/>
      <c r="FH1302" s="40"/>
      <c r="FI1302" s="40"/>
      <c r="FJ1302" s="40"/>
      <c r="FK1302" s="40"/>
      <c r="FL1302" s="40"/>
      <c r="FM1302" s="40"/>
      <c r="FN1302" s="40"/>
      <c r="FO1302" s="40"/>
      <c r="FP1302" s="40"/>
      <c r="FQ1302" s="40"/>
      <c r="FR1302" s="40"/>
      <c r="FS1302" s="40"/>
      <c r="FT1302" s="40"/>
      <c r="FU1302" s="40"/>
      <c r="FV1302" s="40"/>
      <c r="FW1302" s="40"/>
      <c r="FX1302" s="40"/>
      <c r="FY1302" s="40"/>
      <c r="FZ1302" s="40"/>
      <c r="GA1302" s="40"/>
      <c r="GB1302" s="40"/>
      <c r="GC1302" s="40"/>
      <c r="GD1302" s="40"/>
      <c r="GE1302" s="40"/>
      <c r="GF1302" s="40"/>
      <c r="GG1302" s="40"/>
      <c r="GH1302" s="40"/>
      <c r="GI1302" s="40"/>
      <c r="GJ1302" s="40"/>
      <c r="GK1302" s="40"/>
      <c r="GL1302" s="40"/>
      <c r="GM1302" s="40"/>
      <c r="GN1302" s="40"/>
      <c r="GO1302" s="40"/>
      <c r="GP1302" s="40"/>
      <c r="GQ1302" s="40"/>
      <c r="GR1302" s="40"/>
      <c r="GS1302" s="40"/>
    </row>
    <row r="1303" spans="1:201" x14ac:dyDescent="0.2">
      <c r="A1303" s="40"/>
      <c r="B1303" s="40"/>
      <c r="C1303" s="40"/>
      <c r="D1303" s="40"/>
      <c r="E1303" s="40"/>
      <c r="F1303" s="40"/>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c r="CV1303" s="40"/>
      <c r="CW1303" s="40"/>
      <c r="CX1303" s="40"/>
      <c r="CY1303" s="40"/>
      <c r="CZ1303" s="40"/>
      <c r="DA1303" s="40"/>
      <c r="DB1303" s="40"/>
      <c r="DC1303" s="40"/>
      <c r="DD1303" s="40"/>
      <c r="DE1303" s="40"/>
      <c r="DF1303" s="40"/>
      <c r="DG1303" s="40"/>
      <c r="DH1303" s="40"/>
      <c r="DI1303" s="40"/>
      <c r="DJ1303" s="40"/>
      <c r="DK1303" s="40"/>
      <c r="DL1303" s="40"/>
      <c r="DM1303" s="40"/>
      <c r="DN1303" s="40"/>
      <c r="DO1303" s="40"/>
      <c r="DP1303" s="40"/>
      <c r="DQ1303" s="40"/>
      <c r="DR1303" s="40"/>
      <c r="DS1303" s="40"/>
      <c r="DT1303" s="40"/>
      <c r="DU1303" s="40"/>
      <c r="DV1303" s="40"/>
      <c r="DW1303" s="40"/>
      <c r="DX1303" s="40"/>
      <c r="DY1303" s="40"/>
      <c r="DZ1303" s="40"/>
      <c r="EA1303" s="40"/>
      <c r="EB1303" s="40"/>
      <c r="EC1303" s="40"/>
      <c r="ED1303" s="40"/>
      <c r="EE1303" s="40"/>
      <c r="EF1303" s="40"/>
      <c r="EG1303" s="40"/>
      <c r="EH1303" s="40"/>
      <c r="EI1303" s="40"/>
      <c r="EJ1303" s="40"/>
      <c r="EK1303" s="40"/>
      <c r="EL1303" s="40"/>
      <c r="EM1303" s="40"/>
      <c r="EN1303" s="40"/>
      <c r="EO1303" s="40"/>
      <c r="EP1303" s="40"/>
      <c r="EQ1303" s="40"/>
      <c r="ER1303" s="40"/>
      <c r="ES1303" s="40"/>
      <c r="ET1303" s="40"/>
      <c r="EU1303" s="40"/>
      <c r="EV1303" s="40"/>
      <c r="EW1303" s="40"/>
      <c r="EX1303" s="40"/>
      <c r="EY1303" s="40"/>
      <c r="EZ1303" s="40"/>
      <c r="FA1303" s="40"/>
      <c r="FB1303" s="40"/>
      <c r="FC1303" s="40"/>
      <c r="FD1303" s="40"/>
      <c r="FE1303" s="40"/>
      <c r="FF1303" s="40"/>
      <c r="FG1303" s="40"/>
      <c r="FH1303" s="40"/>
      <c r="FI1303" s="40"/>
      <c r="FJ1303" s="40"/>
      <c r="FK1303" s="40"/>
      <c r="FL1303" s="40"/>
      <c r="FM1303" s="40"/>
      <c r="FN1303" s="40"/>
      <c r="FO1303" s="40"/>
      <c r="FP1303" s="40"/>
      <c r="FQ1303" s="40"/>
      <c r="FR1303" s="40"/>
      <c r="FS1303" s="40"/>
      <c r="FT1303" s="40"/>
      <c r="FU1303" s="40"/>
      <c r="FV1303" s="40"/>
      <c r="FW1303" s="40"/>
      <c r="FX1303" s="40"/>
      <c r="FY1303" s="40"/>
      <c r="FZ1303" s="40"/>
      <c r="GA1303" s="40"/>
      <c r="GB1303" s="40"/>
      <c r="GC1303" s="40"/>
      <c r="GD1303" s="40"/>
      <c r="GE1303" s="40"/>
      <c r="GF1303" s="40"/>
      <c r="GG1303" s="40"/>
      <c r="GH1303" s="40"/>
      <c r="GI1303" s="40"/>
      <c r="GJ1303" s="40"/>
      <c r="GK1303" s="40"/>
      <c r="GL1303" s="40"/>
      <c r="GM1303" s="40"/>
      <c r="GN1303" s="40"/>
      <c r="GO1303" s="40"/>
      <c r="GP1303" s="40"/>
      <c r="GQ1303" s="40"/>
      <c r="GR1303" s="40"/>
      <c r="GS1303" s="40"/>
    </row>
    <row r="1304" spans="1:201" x14ac:dyDescent="0.2">
      <c r="A1304" s="40"/>
      <c r="B1304" s="40"/>
      <c r="C1304" s="40"/>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c r="CV1304" s="40"/>
      <c r="CW1304" s="40"/>
      <c r="CX1304" s="40"/>
      <c r="CY1304" s="40"/>
      <c r="CZ1304" s="40"/>
      <c r="DA1304" s="40"/>
      <c r="DB1304" s="40"/>
      <c r="DC1304" s="40"/>
      <c r="DD1304" s="40"/>
      <c r="DE1304" s="40"/>
      <c r="DF1304" s="40"/>
      <c r="DG1304" s="40"/>
      <c r="DH1304" s="40"/>
      <c r="DI1304" s="40"/>
      <c r="DJ1304" s="40"/>
      <c r="DK1304" s="40"/>
      <c r="DL1304" s="40"/>
      <c r="DM1304" s="40"/>
      <c r="DN1304" s="40"/>
      <c r="DO1304" s="40"/>
      <c r="DP1304" s="40"/>
      <c r="DQ1304" s="40"/>
      <c r="DR1304" s="40"/>
      <c r="DS1304" s="40"/>
      <c r="DT1304" s="40"/>
      <c r="DU1304" s="40"/>
      <c r="DV1304" s="40"/>
      <c r="DW1304" s="40"/>
      <c r="DX1304" s="40"/>
      <c r="DY1304" s="40"/>
      <c r="DZ1304" s="40"/>
      <c r="EA1304" s="40"/>
      <c r="EB1304" s="40"/>
      <c r="EC1304" s="40"/>
      <c r="ED1304" s="40"/>
      <c r="EE1304" s="40"/>
      <c r="EF1304" s="40"/>
      <c r="EG1304" s="40"/>
      <c r="EH1304" s="40"/>
      <c r="EI1304" s="40"/>
      <c r="EJ1304" s="40"/>
      <c r="EK1304" s="40"/>
      <c r="EL1304" s="40"/>
      <c r="EM1304" s="40"/>
      <c r="EN1304" s="40"/>
      <c r="EO1304" s="40"/>
      <c r="EP1304" s="40"/>
      <c r="EQ1304" s="40"/>
      <c r="ER1304" s="40"/>
      <c r="ES1304" s="40"/>
      <c r="ET1304" s="40"/>
      <c r="EU1304" s="40"/>
      <c r="EV1304" s="40"/>
      <c r="EW1304" s="40"/>
      <c r="EX1304" s="40"/>
      <c r="EY1304" s="40"/>
      <c r="EZ1304" s="40"/>
      <c r="FA1304" s="40"/>
      <c r="FB1304" s="40"/>
      <c r="FC1304" s="40"/>
      <c r="FD1304" s="40"/>
      <c r="FE1304" s="40"/>
      <c r="FF1304" s="40"/>
      <c r="FG1304" s="40"/>
      <c r="FH1304" s="40"/>
      <c r="FI1304" s="40"/>
      <c r="FJ1304" s="40"/>
      <c r="FK1304" s="40"/>
      <c r="FL1304" s="40"/>
      <c r="FM1304" s="40"/>
      <c r="FN1304" s="40"/>
      <c r="FO1304" s="40"/>
      <c r="FP1304" s="40"/>
      <c r="FQ1304" s="40"/>
      <c r="FR1304" s="40"/>
      <c r="FS1304" s="40"/>
      <c r="FT1304" s="40"/>
      <c r="FU1304" s="40"/>
      <c r="FV1304" s="40"/>
      <c r="FW1304" s="40"/>
      <c r="FX1304" s="40"/>
      <c r="FY1304" s="40"/>
      <c r="FZ1304" s="40"/>
      <c r="GA1304" s="40"/>
      <c r="GB1304" s="40"/>
      <c r="GC1304" s="40"/>
      <c r="GD1304" s="40"/>
      <c r="GE1304" s="40"/>
      <c r="GF1304" s="40"/>
      <c r="GG1304" s="40"/>
      <c r="GH1304" s="40"/>
      <c r="GI1304" s="40"/>
      <c r="GJ1304" s="40"/>
      <c r="GK1304" s="40"/>
      <c r="GL1304" s="40"/>
      <c r="GM1304" s="40"/>
      <c r="GN1304" s="40"/>
      <c r="GO1304" s="40"/>
      <c r="GP1304" s="40"/>
      <c r="GQ1304" s="40"/>
      <c r="GR1304" s="40"/>
      <c r="GS1304" s="40"/>
    </row>
    <row r="1305" spans="1:201" x14ac:dyDescent="0.2">
      <c r="A1305" s="40"/>
      <c r="B1305" s="40"/>
      <c r="C1305" s="40"/>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c r="CV1305" s="40"/>
      <c r="CW1305" s="40"/>
      <c r="CX1305" s="40"/>
      <c r="CY1305" s="40"/>
      <c r="CZ1305" s="40"/>
      <c r="DA1305" s="40"/>
      <c r="DB1305" s="40"/>
      <c r="DC1305" s="40"/>
      <c r="DD1305" s="40"/>
      <c r="DE1305" s="40"/>
      <c r="DF1305" s="40"/>
      <c r="DG1305" s="40"/>
      <c r="DH1305" s="40"/>
      <c r="DI1305" s="40"/>
      <c r="DJ1305" s="40"/>
      <c r="DK1305" s="40"/>
      <c r="DL1305" s="40"/>
      <c r="DM1305" s="40"/>
      <c r="DN1305" s="40"/>
      <c r="DO1305" s="40"/>
      <c r="DP1305" s="40"/>
      <c r="DQ1305" s="40"/>
      <c r="DR1305" s="40"/>
      <c r="DS1305" s="40"/>
      <c r="DT1305" s="40"/>
      <c r="DU1305" s="40"/>
      <c r="DV1305" s="40"/>
      <c r="DW1305" s="40"/>
      <c r="DX1305" s="40"/>
      <c r="DY1305" s="40"/>
      <c r="DZ1305" s="40"/>
      <c r="EA1305" s="40"/>
      <c r="EB1305" s="40"/>
      <c r="EC1305" s="40"/>
      <c r="ED1305" s="40"/>
      <c r="EE1305" s="40"/>
      <c r="EF1305" s="40"/>
      <c r="EG1305" s="40"/>
      <c r="EH1305" s="40"/>
      <c r="EI1305" s="40"/>
      <c r="EJ1305" s="40"/>
      <c r="EK1305" s="40"/>
      <c r="EL1305" s="40"/>
      <c r="EM1305" s="40"/>
      <c r="EN1305" s="40"/>
      <c r="EO1305" s="40"/>
      <c r="EP1305" s="40"/>
      <c r="EQ1305" s="40"/>
      <c r="ER1305" s="40"/>
      <c r="ES1305" s="40"/>
      <c r="ET1305" s="40"/>
      <c r="EU1305" s="40"/>
      <c r="EV1305" s="40"/>
      <c r="EW1305" s="40"/>
      <c r="EX1305" s="40"/>
      <c r="EY1305" s="40"/>
      <c r="EZ1305" s="40"/>
      <c r="FA1305" s="40"/>
      <c r="FB1305" s="40"/>
      <c r="FC1305" s="40"/>
      <c r="FD1305" s="40"/>
      <c r="FE1305" s="40"/>
      <c r="FF1305" s="40"/>
      <c r="FG1305" s="40"/>
      <c r="FH1305" s="40"/>
      <c r="FI1305" s="40"/>
      <c r="FJ1305" s="40"/>
      <c r="FK1305" s="40"/>
      <c r="FL1305" s="40"/>
      <c r="FM1305" s="40"/>
      <c r="FN1305" s="40"/>
      <c r="FO1305" s="40"/>
      <c r="FP1305" s="40"/>
      <c r="FQ1305" s="40"/>
      <c r="FR1305" s="40"/>
      <c r="FS1305" s="40"/>
      <c r="FT1305" s="40"/>
      <c r="FU1305" s="40"/>
      <c r="FV1305" s="40"/>
      <c r="FW1305" s="40"/>
      <c r="FX1305" s="40"/>
      <c r="FY1305" s="40"/>
      <c r="FZ1305" s="40"/>
      <c r="GA1305" s="40"/>
      <c r="GB1305" s="40"/>
      <c r="GC1305" s="40"/>
      <c r="GD1305" s="40"/>
      <c r="GE1305" s="40"/>
      <c r="GF1305" s="40"/>
      <c r="GG1305" s="40"/>
      <c r="GH1305" s="40"/>
      <c r="GI1305" s="40"/>
      <c r="GJ1305" s="40"/>
      <c r="GK1305" s="40"/>
      <c r="GL1305" s="40"/>
      <c r="GM1305" s="40"/>
      <c r="GN1305" s="40"/>
      <c r="GO1305" s="40"/>
      <c r="GP1305" s="40"/>
      <c r="GQ1305" s="40"/>
      <c r="GR1305" s="40"/>
      <c r="GS1305" s="40"/>
    </row>
    <row r="1306" spans="1:201" x14ac:dyDescent="0.2">
      <c r="A1306" s="40"/>
      <c r="B1306" s="40"/>
      <c r="C1306" s="40"/>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c r="CV1306" s="40"/>
      <c r="CW1306" s="40"/>
      <c r="CX1306" s="40"/>
      <c r="CY1306" s="40"/>
      <c r="CZ1306" s="40"/>
      <c r="DA1306" s="40"/>
      <c r="DB1306" s="40"/>
      <c r="DC1306" s="40"/>
      <c r="DD1306" s="40"/>
      <c r="DE1306" s="40"/>
      <c r="DF1306" s="40"/>
      <c r="DG1306" s="40"/>
      <c r="DH1306" s="40"/>
      <c r="DI1306" s="40"/>
      <c r="DJ1306" s="40"/>
      <c r="DK1306" s="40"/>
      <c r="DL1306" s="40"/>
      <c r="DM1306" s="40"/>
      <c r="DN1306" s="40"/>
      <c r="DO1306" s="40"/>
      <c r="DP1306" s="40"/>
      <c r="DQ1306" s="40"/>
      <c r="DR1306" s="40"/>
      <c r="DS1306" s="40"/>
      <c r="DT1306" s="40"/>
      <c r="DU1306" s="40"/>
      <c r="DV1306" s="40"/>
      <c r="DW1306" s="40"/>
      <c r="DX1306" s="40"/>
      <c r="DY1306" s="40"/>
      <c r="DZ1306" s="40"/>
      <c r="EA1306" s="40"/>
      <c r="EB1306" s="40"/>
      <c r="EC1306" s="40"/>
      <c r="ED1306" s="40"/>
      <c r="EE1306" s="40"/>
      <c r="EF1306" s="40"/>
      <c r="EG1306" s="40"/>
      <c r="EH1306" s="40"/>
      <c r="EI1306" s="40"/>
      <c r="EJ1306" s="40"/>
      <c r="EK1306" s="40"/>
      <c r="EL1306" s="40"/>
      <c r="EM1306" s="40"/>
      <c r="EN1306" s="40"/>
      <c r="EO1306" s="40"/>
      <c r="EP1306" s="40"/>
      <c r="EQ1306" s="40"/>
      <c r="ER1306" s="40"/>
      <c r="ES1306" s="40"/>
      <c r="ET1306" s="40"/>
      <c r="EU1306" s="40"/>
      <c r="EV1306" s="40"/>
      <c r="EW1306" s="40"/>
      <c r="EX1306" s="40"/>
      <c r="EY1306" s="40"/>
      <c r="EZ1306" s="40"/>
      <c r="FA1306" s="40"/>
      <c r="FB1306" s="40"/>
      <c r="FC1306" s="40"/>
      <c r="FD1306" s="40"/>
      <c r="FE1306" s="40"/>
      <c r="FF1306" s="40"/>
      <c r="FG1306" s="40"/>
      <c r="FH1306" s="40"/>
      <c r="FI1306" s="40"/>
      <c r="FJ1306" s="40"/>
      <c r="FK1306" s="40"/>
      <c r="FL1306" s="40"/>
      <c r="FM1306" s="40"/>
      <c r="FN1306" s="40"/>
      <c r="FO1306" s="40"/>
      <c r="FP1306" s="40"/>
      <c r="FQ1306" s="40"/>
      <c r="FR1306" s="40"/>
      <c r="FS1306" s="40"/>
      <c r="FT1306" s="40"/>
      <c r="FU1306" s="40"/>
      <c r="FV1306" s="40"/>
      <c r="FW1306" s="40"/>
      <c r="FX1306" s="40"/>
      <c r="FY1306" s="40"/>
      <c r="FZ1306" s="40"/>
      <c r="GA1306" s="40"/>
      <c r="GB1306" s="40"/>
      <c r="GC1306" s="40"/>
      <c r="GD1306" s="40"/>
      <c r="GE1306" s="40"/>
      <c r="GF1306" s="40"/>
      <c r="GG1306" s="40"/>
      <c r="GH1306" s="40"/>
      <c r="GI1306" s="40"/>
      <c r="GJ1306" s="40"/>
      <c r="GK1306" s="40"/>
      <c r="GL1306" s="40"/>
      <c r="GM1306" s="40"/>
      <c r="GN1306" s="40"/>
      <c r="GO1306" s="40"/>
      <c r="GP1306" s="40"/>
      <c r="GQ1306" s="40"/>
      <c r="GR1306" s="40"/>
      <c r="GS1306" s="40"/>
    </row>
    <row r="1307" spans="1:201" x14ac:dyDescent="0.2">
      <c r="A1307" s="40"/>
      <c r="B1307" s="40"/>
      <c r="C1307" s="40"/>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c r="CV1307" s="40"/>
      <c r="CW1307" s="40"/>
      <c r="CX1307" s="40"/>
      <c r="CY1307" s="40"/>
      <c r="CZ1307" s="40"/>
      <c r="DA1307" s="40"/>
      <c r="DB1307" s="40"/>
      <c r="DC1307" s="40"/>
      <c r="DD1307" s="40"/>
      <c r="DE1307" s="40"/>
      <c r="DF1307" s="40"/>
      <c r="DG1307" s="40"/>
      <c r="DH1307" s="40"/>
      <c r="DI1307" s="40"/>
      <c r="DJ1307" s="40"/>
      <c r="DK1307" s="40"/>
      <c r="DL1307" s="40"/>
      <c r="DM1307" s="40"/>
      <c r="DN1307" s="40"/>
      <c r="DO1307" s="40"/>
      <c r="DP1307" s="40"/>
      <c r="DQ1307" s="40"/>
      <c r="DR1307" s="40"/>
      <c r="DS1307" s="40"/>
      <c r="DT1307" s="40"/>
      <c r="DU1307" s="40"/>
      <c r="DV1307" s="40"/>
      <c r="DW1307" s="40"/>
      <c r="DX1307" s="40"/>
      <c r="DY1307" s="40"/>
      <c r="DZ1307" s="40"/>
      <c r="EA1307" s="40"/>
      <c r="EB1307" s="40"/>
      <c r="EC1307" s="40"/>
      <c r="ED1307" s="40"/>
      <c r="EE1307" s="40"/>
      <c r="EF1307" s="40"/>
      <c r="EG1307" s="40"/>
      <c r="EH1307" s="40"/>
      <c r="EI1307" s="40"/>
      <c r="EJ1307" s="40"/>
      <c r="EK1307" s="40"/>
      <c r="EL1307" s="40"/>
      <c r="EM1307" s="40"/>
      <c r="EN1307" s="40"/>
      <c r="EO1307" s="40"/>
      <c r="EP1307" s="40"/>
      <c r="EQ1307" s="40"/>
      <c r="ER1307" s="40"/>
      <c r="ES1307" s="40"/>
      <c r="ET1307" s="40"/>
      <c r="EU1307" s="40"/>
      <c r="EV1307" s="40"/>
      <c r="EW1307" s="40"/>
      <c r="EX1307" s="40"/>
      <c r="EY1307" s="40"/>
      <c r="EZ1307" s="40"/>
      <c r="FA1307" s="40"/>
      <c r="FB1307" s="40"/>
      <c r="FC1307" s="40"/>
      <c r="FD1307" s="40"/>
      <c r="FE1307" s="40"/>
      <c r="FF1307" s="40"/>
      <c r="FG1307" s="40"/>
      <c r="FH1307" s="40"/>
      <c r="FI1307" s="40"/>
      <c r="FJ1307" s="40"/>
      <c r="FK1307" s="40"/>
      <c r="FL1307" s="40"/>
      <c r="FM1307" s="40"/>
      <c r="FN1307" s="40"/>
      <c r="FO1307" s="40"/>
      <c r="FP1307" s="40"/>
      <c r="FQ1307" s="40"/>
      <c r="FR1307" s="40"/>
      <c r="FS1307" s="40"/>
      <c r="FT1307" s="40"/>
      <c r="FU1307" s="40"/>
      <c r="FV1307" s="40"/>
      <c r="FW1307" s="40"/>
      <c r="FX1307" s="40"/>
      <c r="FY1307" s="40"/>
      <c r="FZ1307" s="40"/>
      <c r="GA1307" s="40"/>
      <c r="GB1307" s="40"/>
      <c r="GC1307" s="40"/>
      <c r="GD1307" s="40"/>
      <c r="GE1307" s="40"/>
      <c r="GF1307" s="40"/>
      <c r="GG1307" s="40"/>
      <c r="GH1307" s="40"/>
      <c r="GI1307" s="40"/>
      <c r="GJ1307" s="40"/>
      <c r="GK1307" s="40"/>
      <c r="GL1307" s="40"/>
      <c r="GM1307" s="40"/>
      <c r="GN1307" s="40"/>
      <c r="GO1307" s="40"/>
      <c r="GP1307" s="40"/>
      <c r="GQ1307" s="40"/>
      <c r="GR1307" s="40"/>
      <c r="GS1307" s="40"/>
    </row>
    <row r="1308" spans="1:201" x14ac:dyDescent="0.2">
      <c r="A1308" s="40"/>
      <c r="B1308" s="40"/>
      <c r="C1308" s="40"/>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c r="CV1308" s="40"/>
      <c r="CW1308" s="40"/>
      <c r="CX1308" s="40"/>
      <c r="CY1308" s="40"/>
      <c r="CZ1308" s="40"/>
      <c r="DA1308" s="40"/>
      <c r="DB1308" s="40"/>
      <c r="DC1308" s="40"/>
      <c r="DD1308" s="40"/>
      <c r="DE1308" s="40"/>
      <c r="DF1308" s="40"/>
      <c r="DG1308" s="40"/>
      <c r="DH1308" s="40"/>
      <c r="DI1308" s="40"/>
      <c r="DJ1308" s="40"/>
      <c r="DK1308" s="40"/>
      <c r="DL1308" s="40"/>
      <c r="DM1308" s="40"/>
      <c r="DN1308" s="40"/>
      <c r="DO1308" s="40"/>
      <c r="DP1308" s="40"/>
      <c r="DQ1308" s="40"/>
      <c r="DR1308" s="40"/>
      <c r="DS1308" s="40"/>
      <c r="DT1308" s="40"/>
      <c r="DU1308" s="40"/>
      <c r="DV1308" s="40"/>
      <c r="DW1308" s="40"/>
      <c r="DX1308" s="40"/>
      <c r="DY1308" s="40"/>
      <c r="DZ1308" s="40"/>
      <c r="EA1308" s="40"/>
      <c r="EB1308" s="40"/>
      <c r="EC1308" s="40"/>
      <c r="ED1308" s="40"/>
      <c r="EE1308" s="40"/>
      <c r="EF1308" s="40"/>
      <c r="EG1308" s="40"/>
      <c r="EH1308" s="40"/>
      <c r="EI1308" s="40"/>
      <c r="EJ1308" s="40"/>
      <c r="EK1308" s="40"/>
      <c r="EL1308" s="40"/>
      <c r="EM1308" s="40"/>
      <c r="EN1308" s="40"/>
      <c r="EO1308" s="40"/>
      <c r="EP1308" s="40"/>
      <c r="EQ1308" s="40"/>
      <c r="ER1308" s="40"/>
      <c r="ES1308" s="40"/>
      <c r="ET1308" s="40"/>
      <c r="EU1308" s="40"/>
      <c r="EV1308" s="40"/>
      <c r="EW1308" s="40"/>
      <c r="EX1308" s="40"/>
      <c r="EY1308" s="40"/>
      <c r="EZ1308" s="40"/>
      <c r="FA1308" s="40"/>
      <c r="FB1308" s="40"/>
      <c r="FC1308" s="40"/>
      <c r="FD1308" s="40"/>
      <c r="FE1308" s="40"/>
      <c r="FF1308" s="40"/>
      <c r="FG1308" s="40"/>
      <c r="FH1308" s="40"/>
      <c r="FI1308" s="40"/>
      <c r="FJ1308" s="40"/>
      <c r="FK1308" s="40"/>
      <c r="FL1308" s="40"/>
      <c r="FM1308" s="40"/>
      <c r="FN1308" s="40"/>
      <c r="FO1308" s="40"/>
      <c r="FP1308" s="40"/>
      <c r="FQ1308" s="40"/>
      <c r="FR1308" s="40"/>
      <c r="FS1308" s="40"/>
      <c r="FT1308" s="40"/>
      <c r="FU1308" s="40"/>
      <c r="FV1308" s="40"/>
      <c r="FW1308" s="40"/>
      <c r="FX1308" s="40"/>
      <c r="FY1308" s="40"/>
      <c r="FZ1308" s="40"/>
      <c r="GA1308" s="40"/>
      <c r="GB1308" s="40"/>
      <c r="GC1308" s="40"/>
      <c r="GD1308" s="40"/>
      <c r="GE1308" s="40"/>
      <c r="GF1308" s="40"/>
      <c r="GG1308" s="40"/>
      <c r="GH1308" s="40"/>
      <c r="GI1308" s="40"/>
      <c r="GJ1308" s="40"/>
      <c r="GK1308" s="40"/>
      <c r="GL1308" s="40"/>
      <c r="GM1308" s="40"/>
      <c r="GN1308" s="40"/>
      <c r="GO1308" s="40"/>
      <c r="GP1308" s="40"/>
      <c r="GQ1308" s="40"/>
      <c r="GR1308" s="40"/>
      <c r="GS1308" s="40"/>
    </row>
    <row r="1309" spans="1:201" x14ac:dyDescent="0.2">
      <c r="A1309" s="40"/>
      <c r="B1309" s="40"/>
      <c r="C1309" s="40"/>
      <c r="D1309" s="40"/>
      <c r="E1309" s="40"/>
      <c r="F1309" s="40"/>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c r="CV1309" s="40"/>
      <c r="CW1309" s="40"/>
      <c r="CX1309" s="40"/>
      <c r="CY1309" s="40"/>
      <c r="CZ1309" s="40"/>
      <c r="DA1309" s="40"/>
      <c r="DB1309" s="40"/>
      <c r="DC1309" s="40"/>
      <c r="DD1309" s="40"/>
      <c r="DE1309" s="40"/>
      <c r="DF1309" s="40"/>
      <c r="DG1309" s="40"/>
      <c r="DH1309" s="40"/>
      <c r="DI1309" s="40"/>
      <c r="DJ1309" s="40"/>
      <c r="DK1309" s="40"/>
      <c r="DL1309" s="40"/>
      <c r="DM1309" s="40"/>
      <c r="DN1309" s="40"/>
      <c r="DO1309" s="40"/>
      <c r="DP1309" s="40"/>
      <c r="DQ1309" s="40"/>
      <c r="DR1309" s="40"/>
      <c r="DS1309" s="40"/>
      <c r="DT1309" s="40"/>
      <c r="DU1309" s="40"/>
      <c r="DV1309" s="40"/>
      <c r="DW1309" s="40"/>
      <c r="DX1309" s="40"/>
      <c r="DY1309" s="40"/>
      <c r="DZ1309" s="40"/>
      <c r="EA1309" s="40"/>
      <c r="EB1309" s="40"/>
      <c r="EC1309" s="40"/>
      <c r="ED1309" s="40"/>
      <c r="EE1309" s="40"/>
      <c r="EF1309" s="40"/>
      <c r="EG1309" s="40"/>
      <c r="EH1309" s="40"/>
      <c r="EI1309" s="40"/>
      <c r="EJ1309" s="40"/>
      <c r="EK1309" s="40"/>
      <c r="EL1309" s="40"/>
      <c r="EM1309" s="40"/>
      <c r="EN1309" s="40"/>
      <c r="EO1309" s="40"/>
      <c r="EP1309" s="40"/>
      <c r="EQ1309" s="40"/>
      <c r="ER1309" s="40"/>
      <c r="ES1309" s="40"/>
      <c r="ET1309" s="40"/>
      <c r="EU1309" s="40"/>
      <c r="EV1309" s="40"/>
      <c r="EW1309" s="40"/>
      <c r="EX1309" s="40"/>
      <c r="EY1309" s="40"/>
      <c r="EZ1309" s="40"/>
      <c r="FA1309" s="40"/>
      <c r="FB1309" s="40"/>
      <c r="FC1309" s="40"/>
      <c r="FD1309" s="40"/>
      <c r="FE1309" s="40"/>
      <c r="FF1309" s="40"/>
      <c r="FG1309" s="40"/>
      <c r="FH1309" s="40"/>
      <c r="FI1309" s="40"/>
      <c r="FJ1309" s="40"/>
      <c r="FK1309" s="40"/>
      <c r="FL1309" s="40"/>
      <c r="FM1309" s="40"/>
      <c r="FN1309" s="40"/>
      <c r="FO1309" s="40"/>
      <c r="FP1309" s="40"/>
      <c r="FQ1309" s="40"/>
      <c r="FR1309" s="40"/>
      <c r="FS1309" s="40"/>
      <c r="FT1309" s="40"/>
      <c r="FU1309" s="40"/>
      <c r="FV1309" s="40"/>
      <c r="FW1309" s="40"/>
      <c r="FX1309" s="40"/>
      <c r="FY1309" s="40"/>
      <c r="FZ1309" s="40"/>
      <c r="GA1309" s="40"/>
      <c r="GB1309" s="40"/>
      <c r="GC1309" s="40"/>
      <c r="GD1309" s="40"/>
      <c r="GE1309" s="40"/>
      <c r="GF1309" s="40"/>
      <c r="GG1309" s="40"/>
      <c r="GH1309" s="40"/>
      <c r="GI1309" s="40"/>
      <c r="GJ1309" s="40"/>
      <c r="GK1309" s="40"/>
      <c r="GL1309" s="40"/>
      <c r="GM1309" s="40"/>
      <c r="GN1309" s="40"/>
      <c r="GO1309" s="40"/>
      <c r="GP1309" s="40"/>
      <c r="GQ1309" s="40"/>
      <c r="GR1309" s="40"/>
      <c r="GS1309" s="40"/>
    </row>
    <row r="1310" spans="1:201" x14ac:dyDescent="0.2">
      <c r="A1310" s="40"/>
      <c r="B1310" s="40"/>
      <c r="C1310" s="40"/>
      <c r="D1310" s="40"/>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c r="CV1310" s="40"/>
      <c r="CW1310" s="40"/>
      <c r="CX1310" s="40"/>
      <c r="CY1310" s="40"/>
      <c r="CZ1310" s="40"/>
      <c r="DA1310" s="40"/>
      <c r="DB1310" s="40"/>
      <c r="DC1310" s="40"/>
      <c r="DD1310" s="40"/>
      <c r="DE1310" s="40"/>
      <c r="DF1310" s="40"/>
      <c r="DG1310" s="40"/>
      <c r="DH1310" s="40"/>
      <c r="DI1310" s="40"/>
      <c r="DJ1310" s="40"/>
      <c r="DK1310" s="40"/>
      <c r="DL1310" s="40"/>
      <c r="DM1310" s="40"/>
      <c r="DN1310" s="40"/>
      <c r="DO1310" s="40"/>
      <c r="DP1310" s="40"/>
      <c r="DQ1310" s="40"/>
      <c r="DR1310" s="40"/>
      <c r="DS1310" s="40"/>
      <c r="DT1310" s="40"/>
      <c r="DU1310" s="40"/>
      <c r="DV1310" s="40"/>
      <c r="DW1310" s="40"/>
      <c r="DX1310" s="40"/>
      <c r="DY1310" s="40"/>
      <c r="DZ1310" s="40"/>
      <c r="EA1310" s="40"/>
      <c r="EB1310" s="40"/>
      <c r="EC1310" s="40"/>
      <c r="ED1310" s="40"/>
      <c r="EE1310" s="40"/>
      <c r="EF1310" s="40"/>
      <c r="EG1310" s="40"/>
      <c r="EH1310" s="40"/>
      <c r="EI1310" s="40"/>
      <c r="EJ1310" s="40"/>
      <c r="EK1310" s="40"/>
      <c r="EL1310" s="40"/>
      <c r="EM1310" s="40"/>
      <c r="EN1310" s="40"/>
      <c r="EO1310" s="40"/>
      <c r="EP1310" s="40"/>
      <c r="EQ1310" s="40"/>
      <c r="ER1310" s="40"/>
      <c r="ES1310" s="40"/>
      <c r="ET1310" s="40"/>
      <c r="EU1310" s="40"/>
      <c r="EV1310" s="40"/>
      <c r="EW1310" s="40"/>
      <c r="EX1310" s="40"/>
      <c r="EY1310" s="40"/>
      <c r="EZ1310" s="40"/>
      <c r="FA1310" s="40"/>
      <c r="FB1310" s="40"/>
      <c r="FC1310" s="40"/>
      <c r="FD1310" s="40"/>
      <c r="FE1310" s="40"/>
      <c r="FF1310" s="40"/>
      <c r="FG1310" s="40"/>
      <c r="FH1310" s="40"/>
      <c r="FI1310" s="40"/>
      <c r="FJ1310" s="40"/>
      <c r="FK1310" s="40"/>
      <c r="FL1310" s="40"/>
      <c r="FM1310" s="40"/>
      <c r="FN1310" s="40"/>
      <c r="FO1310" s="40"/>
      <c r="FP1310" s="40"/>
      <c r="FQ1310" s="40"/>
      <c r="FR1310" s="40"/>
      <c r="FS1310" s="40"/>
      <c r="FT1310" s="40"/>
      <c r="FU1310" s="40"/>
      <c r="FV1310" s="40"/>
      <c r="FW1310" s="40"/>
      <c r="FX1310" s="40"/>
      <c r="FY1310" s="40"/>
      <c r="FZ1310" s="40"/>
      <c r="GA1310" s="40"/>
      <c r="GB1310" s="40"/>
      <c r="GC1310" s="40"/>
      <c r="GD1310" s="40"/>
      <c r="GE1310" s="40"/>
      <c r="GF1310" s="40"/>
      <c r="GG1310" s="40"/>
      <c r="GH1310" s="40"/>
      <c r="GI1310" s="40"/>
      <c r="GJ1310" s="40"/>
      <c r="GK1310" s="40"/>
      <c r="GL1310" s="40"/>
      <c r="GM1310" s="40"/>
      <c r="GN1310" s="40"/>
      <c r="GO1310" s="40"/>
      <c r="GP1310" s="40"/>
      <c r="GQ1310" s="40"/>
      <c r="GR1310" s="40"/>
      <c r="GS1310" s="40"/>
    </row>
    <row r="1311" spans="1:201" x14ac:dyDescent="0.2">
      <c r="A1311" s="40"/>
      <c r="B1311" s="40"/>
      <c r="C1311" s="40"/>
      <c r="D1311" s="40"/>
      <c r="E1311" s="40"/>
      <c r="F1311" s="40"/>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c r="CV1311" s="40"/>
      <c r="CW1311" s="40"/>
      <c r="CX1311" s="40"/>
      <c r="CY1311" s="40"/>
      <c r="CZ1311" s="40"/>
      <c r="DA1311" s="40"/>
      <c r="DB1311" s="40"/>
      <c r="DC1311" s="40"/>
      <c r="DD1311" s="40"/>
      <c r="DE1311" s="40"/>
      <c r="DF1311" s="40"/>
      <c r="DG1311" s="40"/>
      <c r="DH1311" s="40"/>
      <c r="DI1311" s="40"/>
      <c r="DJ1311" s="40"/>
      <c r="DK1311" s="40"/>
      <c r="DL1311" s="40"/>
      <c r="DM1311" s="40"/>
      <c r="DN1311" s="40"/>
      <c r="DO1311" s="40"/>
      <c r="DP1311" s="40"/>
      <c r="DQ1311" s="40"/>
      <c r="DR1311" s="40"/>
      <c r="DS1311" s="40"/>
      <c r="DT1311" s="40"/>
      <c r="DU1311" s="40"/>
      <c r="DV1311" s="40"/>
      <c r="DW1311" s="40"/>
      <c r="DX1311" s="40"/>
      <c r="DY1311" s="40"/>
      <c r="DZ1311" s="40"/>
      <c r="EA1311" s="40"/>
      <c r="EB1311" s="40"/>
      <c r="EC1311" s="40"/>
      <c r="ED1311" s="40"/>
      <c r="EE1311" s="40"/>
      <c r="EF1311" s="40"/>
      <c r="EG1311" s="40"/>
      <c r="EH1311" s="40"/>
      <c r="EI1311" s="40"/>
      <c r="EJ1311" s="40"/>
      <c r="EK1311" s="40"/>
      <c r="EL1311" s="40"/>
      <c r="EM1311" s="40"/>
      <c r="EN1311" s="40"/>
      <c r="EO1311" s="40"/>
      <c r="EP1311" s="40"/>
      <c r="EQ1311" s="40"/>
      <c r="ER1311" s="40"/>
      <c r="ES1311" s="40"/>
      <c r="ET1311" s="40"/>
      <c r="EU1311" s="40"/>
      <c r="EV1311" s="40"/>
      <c r="EW1311" s="40"/>
      <c r="EX1311" s="40"/>
      <c r="EY1311" s="40"/>
      <c r="EZ1311" s="40"/>
      <c r="FA1311" s="40"/>
      <c r="FB1311" s="40"/>
      <c r="FC1311" s="40"/>
      <c r="FD1311" s="40"/>
      <c r="FE1311" s="40"/>
      <c r="FF1311" s="40"/>
      <c r="FG1311" s="40"/>
      <c r="FH1311" s="40"/>
      <c r="FI1311" s="40"/>
      <c r="FJ1311" s="40"/>
      <c r="FK1311" s="40"/>
      <c r="FL1311" s="40"/>
      <c r="FM1311" s="40"/>
      <c r="FN1311" s="40"/>
      <c r="FO1311" s="40"/>
      <c r="FP1311" s="40"/>
      <c r="FQ1311" s="40"/>
      <c r="FR1311" s="40"/>
      <c r="FS1311" s="40"/>
      <c r="FT1311" s="40"/>
      <c r="FU1311" s="40"/>
      <c r="FV1311" s="40"/>
      <c r="FW1311" s="40"/>
      <c r="FX1311" s="40"/>
      <c r="FY1311" s="40"/>
      <c r="FZ1311" s="40"/>
      <c r="GA1311" s="40"/>
      <c r="GB1311" s="40"/>
      <c r="GC1311" s="40"/>
      <c r="GD1311" s="40"/>
      <c r="GE1311" s="40"/>
      <c r="GF1311" s="40"/>
      <c r="GG1311" s="40"/>
      <c r="GH1311" s="40"/>
      <c r="GI1311" s="40"/>
      <c r="GJ1311" s="40"/>
      <c r="GK1311" s="40"/>
      <c r="GL1311" s="40"/>
      <c r="GM1311" s="40"/>
      <c r="GN1311" s="40"/>
      <c r="GO1311" s="40"/>
      <c r="GP1311" s="40"/>
      <c r="GQ1311" s="40"/>
      <c r="GR1311" s="40"/>
      <c r="GS1311" s="40"/>
    </row>
    <row r="1312" spans="1:201" x14ac:dyDescent="0.2">
      <c r="A1312" s="40"/>
      <c r="B1312" s="40"/>
      <c r="C1312" s="40"/>
      <c r="D1312" s="40"/>
      <c r="E1312" s="40"/>
      <c r="F1312" s="40"/>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c r="CV1312" s="40"/>
      <c r="CW1312" s="40"/>
      <c r="CX1312" s="40"/>
      <c r="CY1312" s="40"/>
      <c r="CZ1312" s="40"/>
      <c r="DA1312" s="40"/>
      <c r="DB1312" s="40"/>
      <c r="DC1312" s="40"/>
      <c r="DD1312" s="40"/>
      <c r="DE1312" s="40"/>
      <c r="DF1312" s="40"/>
      <c r="DG1312" s="40"/>
      <c r="DH1312" s="40"/>
      <c r="DI1312" s="40"/>
      <c r="DJ1312" s="40"/>
      <c r="DK1312" s="40"/>
      <c r="DL1312" s="40"/>
      <c r="DM1312" s="40"/>
      <c r="DN1312" s="40"/>
      <c r="DO1312" s="40"/>
      <c r="DP1312" s="40"/>
      <c r="DQ1312" s="40"/>
      <c r="DR1312" s="40"/>
      <c r="DS1312" s="40"/>
      <c r="DT1312" s="40"/>
      <c r="DU1312" s="40"/>
      <c r="DV1312" s="40"/>
      <c r="DW1312" s="40"/>
      <c r="DX1312" s="40"/>
      <c r="DY1312" s="40"/>
      <c r="DZ1312" s="40"/>
      <c r="EA1312" s="40"/>
      <c r="EB1312" s="40"/>
      <c r="EC1312" s="40"/>
      <c r="ED1312" s="40"/>
      <c r="EE1312" s="40"/>
      <c r="EF1312" s="40"/>
      <c r="EG1312" s="40"/>
      <c r="EH1312" s="40"/>
      <c r="EI1312" s="40"/>
      <c r="EJ1312" s="40"/>
      <c r="EK1312" s="40"/>
      <c r="EL1312" s="40"/>
      <c r="EM1312" s="40"/>
      <c r="EN1312" s="40"/>
      <c r="EO1312" s="40"/>
      <c r="EP1312" s="40"/>
      <c r="EQ1312" s="40"/>
      <c r="ER1312" s="40"/>
      <c r="ES1312" s="40"/>
      <c r="ET1312" s="40"/>
      <c r="EU1312" s="40"/>
      <c r="EV1312" s="40"/>
      <c r="EW1312" s="40"/>
      <c r="EX1312" s="40"/>
      <c r="EY1312" s="40"/>
      <c r="EZ1312" s="40"/>
      <c r="FA1312" s="40"/>
      <c r="FB1312" s="40"/>
      <c r="FC1312" s="40"/>
      <c r="FD1312" s="40"/>
      <c r="FE1312" s="40"/>
      <c r="FF1312" s="40"/>
      <c r="FG1312" s="40"/>
      <c r="FH1312" s="40"/>
      <c r="FI1312" s="40"/>
      <c r="FJ1312" s="40"/>
      <c r="FK1312" s="40"/>
      <c r="FL1312" s="40"/>
      <c r="FM1312" s="40"/>
      <c r="FN1312" s="40"/>
      <c r="FO1312" s="40"/>
      <c r="FP1312" s="40"/>
      <c r="FQ1312" s="40"/>
      <c r="FR1312" s="40"/>
      <c r="FS1312" s="40"/>
      <c r="FT1312" s="40"/>
      <c r="FU1312" s="40"/>
      <c r="FV1312" s="40"/>
      <c r="FW1312" s="40"/>
      <c r="FX1312" s="40"/>
      <c r="FY1312" s="40"/>
      <c r="FZ1312" s="40"/>
      <c r="GA1312" s="40"/>
      <c r="GB1312" s="40"/>
      <c r="GC1312" s="40"/>
      <c r="GD1312" s="40"/>
      <c r="GE1312" s="40"/>
      <c r="GF1312" s="40"/>
      <c r="GG1312" s="40"/>
      <c r="GH1312" s="40"/>
      <c r="GI1312" s="40"/>
      <c r="GJ1312" s="40"/>
      <c r="GK1312" s="40"/>
      <c r="GL1312" s="40"/>
      <c r="GM1312" s="40"/>
      <c r="GN1312" s="40"/>
      <c r="GO1312" s="40"/>
      <c r="GP1312" s="40"/>
      <c r="GQ1312" s="40"/>
      <c r="GR1312" s="40"/>
      <c r="GS1312" s="40"/>
    </row>
    <row r="1313" spans="1:201" x14ac:dyDescent="0.2">
      <c r="A1313" s="40"/>
      <c r="B1313" s="40"/>
      <c r="C1313" s="40"/>
      <c r="D1313" s="40"/>
      <c r="E1313" s="40"/>
      <c r="F1313" s="40"/>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c r="CV1313" s="40"/>
      <c r="CW1313" s="40"/>
      <c r="CX1313" s="40"/>
      <c r="CY1313" s="40"/>
      <c r="CZ1313" s="40"/>
      <c r="DA1313" s="40"/>
      <c r="DB1313" s="40"/>
      <c r="DC1313" s="40"/>
      <c r="DD1313" s="40"/>
      <c r="DE1313" s="40"/>
      <c r="DF1313" s="40"/>
      <c r="DG1313" s="40"/>
      <c r="DH1313" s="40"/>
      <c r="DI1313" s="40"/>
      <c r="DJ1313" s="40"/>
      <c r="DK1313" s="40"/>
      <c r="DL1313" s="40"/>
      <c r="DM1313" s="40"/>
      <c r="DN1313" s="40"/>
      <c r="DO1313" s="40"/>
      <c r="DP1313" s="40"/>
      <c r="DQ1313" s="40"/>
      <c r="DR1313" s="40"/>
      <c r="DS1313" s="40"/>
      <c r="DT1313" s="40"/>
      <c r="DU1313" s="40"/>
      <c r="DV1313" s="40"/>
      <c r="DW1313" s="40"/>
      <c r="DX1313" s="40"/>
      <c r="DY1313" s="40"/>
      <c r="DZ1313" s="40"/>
      <c r="EA1313" s="40"/>
      <c r="EB1313" s="40"/>
      <c r="EC1313" s="40"/>
      <c r="ED1313" s="40"/>
      <c r="EE1313" s="40"/>
      <c r="EF1313" s="40"/>
      <c r="EG1313" s="40"/>
      <c r="EH1313" s="40"/>
      <c r="EI1313" s="40"/>
      <c r="EJ1313" s="40"/>
      <c r="EK1313" s="40"/>
      <c r="EL1313" s="40"/>
      <c r="EM1313" s="40"/>
      <c r="EN1313" s="40"/>
      <c r="EO1313" s="40"/>
      <c r="EP1313" s="40"/>
      <c r="EQ1313" s="40"/>
      <c r="ER1313" s="40"/>
      <c r="ES1313" s="40"/>
      <c r="ET1313" s="40"/>
      <c r="EU1313" s="40"/>
      <c r="EV1313" s="40"/>
      <c r="EW1313" s="40"/>
      <c r="EX1313" s="40"/>
      <c r="EY1313" s="40"/>
      <c r="EZ1313" s="40"/>
      <c r="FA1313" s="40"/>
      <c r="FB1313" s="40"/>
      <c r="FC1313" s="40"/>
      <c r="FD1313" s="40"/>
      <c r="FE1313" s="40"/>
      <c r="FF1313" s="40"/>
      <c r="FG1313" s="40"/>
      <c r="FH1313" s="40"/>
      <c r="FI1313" s="40"/>
      <c r="FJ1313" s="40"/>
      <c r="FK1313" s="40"/>
      <c r="FL1313" s="40"/>
      <c r="FM1313" s="40"/>
      <c r="FN1313" s="40"/>
      <c r="FO1313" s="40"/>
      <c r="FP1313" s="40"/>
      <c r="FQ1313" s="40"/>
      <c r="FR1313" s="40"/>
      <c r="FS1313" s="40"/>
      <c r="FT1313" s="40"/>
      <c r="FU1313" s="40"/>
      <c r="FV1313" s="40"/>
      <c r="FW1313" s="40"/>
      <c r="FX1313" s="40"/>
      <c r="FY1313" s="40"/>
      <c r="FZ1313" s="40"/>
      <c r="GA1313" s="40"/>
      <c r="GB1313" s="40"/>
      <c r="GC1313" s="40"/>
      <c r="GD1313" s="40"/>
      <c r="GE1313" s="40"/>
      <c r="GF1313" s="40"/>
      <c r="GG1313" s="40"/>
      <c r="GH1313" s="40"/>
      <c r="GI1313" s="40"/>
      <c r="GJ1313" s="40"/>
      <c r="GK1313" s="40"/>
      <c r="GL1313" s="40"/>
      <c r="GM1313" s="40"/>
      <c r="GN1313" s="40"/>
      <c r="GO1313" s="40"/>
      <c r="GP1313" s="40"/>
      <c r="GQ1313" s="40"/>
      <c r="GR1313" s="40"/>
      <c r="GS1313" s="40"/>
    </row>
    <row r="1314" spans="1:201" x14ac:dyDescent="0.2">
      <c r="A1314" s="40"/>
      <c r="B1314" s="40"/>
      <c r="C1314" s="40"/>
      <c r="D1314" s="40"/>
      <c r="E1314" s="40"/>
      <c r="F1314" s="40"/>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c r="CV1314" s="40"/>
      <c r="CW1314" s="40"/>
      <c r="CX1314" s="40"/>
      <c r="CY1314" s="40"/>
      <c r="CZ1314" s="40"/>
      <c r="DA1314" s="40"/>
      <c r="DB1314" s="40"/>
      <c r="DC1314" s="40"/>
      <c r="DD1314" s="40"/>
      <c r="DE1314" s="40"/>
      <c r="DF1314" s="40"/>
      <c r="DG1314" s="40"/>
      <c r="DH1314" s="40"/>
      <c r="DI1314" s="40"/>
      <c r="DJ1314" s="40"/>
      <c r="DK1314" s="40"/>
      <c r="DL1314" s="40"/>
      <c r="DM1314" s="40"/>
      <c r="DN1314" s="40"/>
      <c r="DO1314" s="40"/>
      <c r="DP1314" s="40"/>
      <c r="DQ1314" s="40"/>
      <c r="DR1314" s="40"/>
      <c r="DS1314" s="40"/>
      <c r="DT1314" s="40"/>
      <c r="DU1314" s="40"/>
      <c r="DV1314" s="40"/>
      <c r="DW1314" s="40"/>
      <c r="DX1314" s="40"/>
      <c r="DY1314" s="40"/>
      <c r="DZ1314" s="40"/>
      <c r="EA1314" s="40"/>
      <c r="EB1314" s="40"/>
      <c r="EC1314" s="40"/>
      <c r="ED1314" s="40"/>
      <c r="EE1314" s="40"/>
      <c r="EF1314" s="40"/>
      <c r="EG1314" s="40"/>
      <c r="EH1314" s="40"/>
      <c r="EI1314" s="40"/>
      <c r="EJ1314" s="40"/>
      <c r="EK1314" s="40"/>
      <c r="EL1314" s="40"/>
      <c r="EM1314" s="40"/>
      <c r="EN1314" s="40"/>
      <c r="EO1314" s="40"/>
      <c r="EP1314" s="40"/>
      <c r="EQ1314" s="40"/>
      <c r="ER1314" s="40"/>
      <c r="ES1314" s="40"/>
      <c r="ET1314" s="40"/>
      <c r="EU1314" s="40"/>
      <c r="EV1314" s="40"/>
      <c r="EW1314" s="40"/>
      <c r="EX1314" s="40"/>
      <c r="EY1314" s="40"/>
      <c r="EZ1314" s="40"/>
      <c r="FA1314" s="40"/>
      <c r="FB1314" s="40"/>
      <c r="FC1314" s="40"/>
      <c r="FD1314" s="40"/>
      <c r="FE1314" s="40"/>
      <c r="FF1314" s="40"/>
      <c r="FG1314" s="40"/>
      <c r="FH1314" s="40"/>
      <c r="FI1314" s="40"/>
      <c r="FJ1314" s="40"/>
      <c r="FK1314" s="40"/>
      <c r="FL1314" s="40"/>
      <c r="FM1314" s="40"/>
      <c r="FN1314" s="40"/>
      <c r="FO1314" s="40"/>
      <c r="FP1314" s="40"/>
      <c r="FQ1314" s="40"/>
      <c r="FR1314" s="40"/>
      <c r="FS1314" s="40"/>
      <c r="FT1314" s="40"/>
      <c r="FU1314" s="40"/>
      <c r="FV1314" s="40"/>
      <c r="FW1314" s="40"/>
      <c r="FX1314" s="40"/>
      <c r="FY1314" s="40"/>
      <c r="FZ1314" s="40"/>
      <c r="GA1314" s="40"/>
      <c r="GB1314" s="40"/>
      <c r="GC1314" s="40"/>
      <c r="GD1314" s="40"/>
      <c r="GE1314" s="40"/>
      <c r="GF1314" s="40"/>
      <c r="GG1314" s="40"/>
      <c r="GH1314" s="40"/>
      <c r="GI1314" s="40"/>
      <c r="GJ1314" s="40"/>
      <c r="GK1314" s="40"/>
      <c r="GL1314" s="40"/>
      <c r="GM1314" s="40"/>
      <c r="GN1314" s="40"/>
      <c r="GO1314" s="40"/>
      <c r="GP1314" s="40"/>
      <c r="GQ1314" s="40"/>
      <c r="GR1314" s="40"/>
      <c r="GS1314" s="40"/>
    </row>
    <row r="1315" spans="1:201" x14ac:dyDescent="0.2">
      <c r="A1315" s="40"/>
      <c r="B1315" s="40"/>
      <c r="C1315" s="40"/>
      <c r="D1315" s="40"/>
      <c r="E1315" s="40"/>
      <c r="F1315" s="40"/>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c r="CV1315" s="40"/>
      <c r="CW1315" s="40"/>
      <c r="CX1315" s="40"/>
      <c r="CY1315" s="40"/>
      <c r="CZ1315" s="40"/>
      <c r="DA1315" s="40"/>
      <c r="DB1315" s="40"/>
      <c r="DC1315" s="40"/>
      <c r="DD1315" s="40"/>
      <c r="DE1315" s="40"/>
      <c r="DF1315" s="40"/>
      <c r="DG1315" s="40"/>
      <c r="DH1315" s="40"/>
      <c r="DI1315" s="40"/>
      <c r="DJ1315" s="40"/>
      <c r="DK1315" s="40"/>
      <c r="DL1315" s="40"/>
      <c r="DM1315" s="40"/>
      <c r="DN1315" s="40"/>
      <c r="DO1315" s="40"/>
      <c r="DP1315" s="40"/>
      <c r="DQ1315" s="40"/>
      <c r="DR1315" s="40"/>
      <c r="DS1315" s="40"/>
      <c r="DT1315" s="40"/>
      <c r="DU1315" s="40"/>
      <c r="DV1315" s="40"/>
      <c r="DW1315" s="40"/>
      <c r="DX1315" s="40"/>
      <c r="DY1315" s="40"/>
      <c r="DZ1315" s="40"/>
      <c r="EA1315" s="40"/>
      <c r="EB1315" s="40"/>
      <c r="EC1315" s="40"/>
      <c r="ED1315" s="40"/>
      <c r="EE1315" s="40"/>
      <c r="EF1315" s="40"/>
      <c r="EG1315" s="40"/>
      <c r="EH1315" s="40"/>
      <c r="EI1315" s="40"/>
      <c r="EJ1315" s="40"/>
      <c r="EK1315" s="40"/>
      <c r="EL1315" s="40"/>
      <c r="EM1315" s="40"/>
      <c r="EN1315" s="40"/>
      <c r="EO1315" s="40"/>
      <c r="EP1315" s="40"/>
      <c r="EQ1315" s="40"/>
      <c r="ER1315" s="40"/>
      <c r="ES1315" s="40"/>
      <c r="ET1315" s="40"/>
      <c r="EU1315" s="40"/>
      <c r="EV1315" s="40"/>
      <c r="EW1315" s="40"/>
      <c r="EX1315" s="40"/>
      <c r="EY1315" s="40"/>
      <c r="EZ1315" s="40"/>
      <c r="FA1315" s="40"/>
      <c r="FB1315" s="40"/>
      <c r="FC1315" s="40"/>
      <c r="FD1315" s="40"/>
      <c r="FE1315" s="40"/>
      <c r="FF1315" s="40"/>
      <c r="FG1315" s="40"/>
      <c r="FH1315" s="40"/>
      <c r="FI1315" s="40"/>
      <c r="FJ1315" s="40"/>
      <c r="FK1315" s="40"/>
      <c r="FL1315" s="40"/>
      <c r="FM1315" s="40"/>
      <c r="FN1315" s="40"/>
      <c r="FO1315" s="40"/>
      <c r="FP1315" s="40"/>
      <c r="FQ1315" s="40"/>
      <c r="FR1315" s="40"/>
      <c r="FS1315" s="40"/>
      <c r="FT1315" s="40"/>
      <c r="FU1315" s="40"/>
      <c r="FV1315" s="40"/>
      <c r="FW1315" s="40"/>
      <c r="FX1315" s="40"/>
      <c r="FY1315" s="40"/>
      <c r="FZ1315" s="40"/>
      <c r="GA1315" s="40"/>
      <c r="GB1315" s="40"/>
      <c r="GC1315" s="40"/>
      <c r="GD1315" s="40"/>
      <c r="GE1315" s="40"/>
      <c r="GF1315" s="40"/>
      <c r="GG1315" s="40"/>
      <c r="GH1315" s="40"/>
      <c r="GI1315" s="40"/>
      <c r="GJ1315" s="40"/>
      <c r="GK1315" s="40"/>
      <c r="GL1315" s="40"/>
      <c r="GM1315" s="40"/>
      <c r="GN1315" s="40"/>
      <c r="GO1315" s="40"/>
      <c r="GP1315" s="40"/>
      <c r="GQ1315" s="40"/>
      <c r="GR1315" s="40"/>
      <c r="GS1315" s="40"/>
    </row>
    <row r="1316" spans="1:201" x14ac:dyDescent="0.2">
      <c r="A1316" s="40"/>
      <c r="B1316" s="40"/>
      <c r="C1316" s="40"/>
      <c r="D1316" s="40"/>
      <c r="E1316" s="40"/>
      <c r="F1316" s="40"/>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c r="CV1316" s="40"/>
      <c r="CW1316" s="40"/>
      <c r="CX1316" s="40"/>
      <c r="CY1316" s="40"/>
      <c r="CZ1316" s="40"/>
      <c r="DA1316" s="40"/>
      <c r="DB1316" s="40"/>
      <c r="DC1316" s="40"/>
      <c r="DD1316" s="40"/>
      <c r="DE1316" s="40"/>
      <c r="DF1316" s="40"/>
      <c r="DG1316" s="40"/>
      <c r="DH1316" s="40"/>
      <c r="DI1316" s="40"/>
      <c r="DJ1316" s="40"/>
      <c r="DK1316" s="40"/>
      <c r="DL1316" s="40"/>
      <c r="DM1316" s="40"/>
      <c r="DN1316" s="40"/>
      <c r="DO1316" s="40"/>
      <c r="DP1316" s="40"/>
      <c r="DQ1316" s="40"/>
      <c r="DR1316" s="40"/>
      <c r="DS1316" s="40"/>
      <c r="DT1316" s="40"/>
      <c r="DU1316" s="40"/>
      <c r="DV1316" s="40"/>
      <c r="DW1316" s="40"/>
      <c r="DX1316" s="40"/>
      <c r="DY1316" s="40"/>
      <c r="DZ1316" s="40"/>
      <c r="EA1316" s="40"/>
      <c r="EB1316" s="40"/>
      <c r="EC1316" s="40"/>
      <c r="ED1316" s="40"/>
      <c r="EE1316" s="40"/>
      <c r="EF1316" s="40"/>
      <c r="EG1316" s="40"/>
      <c r="EH1316" s="40"/>
      <c r="EI1316" s="40"/>
      <c r="EJ1316" s="40"/>
      <c r="EK1316" s="40"/>
      <c r="EL1316" s="40"/>
      <c r="EM1316" s="40"/>
      <c r="EN1316" s="40"/>
      <c r="EO1316" s="40"/>
      <c r="EP1316" s="40"/>
      <c r="EQ1316" s="40"/>
      <c r="ER1316" s="40"/>
      <c r="ES1316" s="40"/>
      <c r="ET1316" s="40"/>
      <c r="EU1316" s="40"/>
      <c r="EV1316" s="40"/>
      <c r="EW1316" s="40"/>
      <c r="EX1316" s="40"/>
      <c r="EY1316" s="40"/>
      <c r="EZ1316" s="40"/>
      <c r="FA1316" s="40"/>
      <c r="FB1316" s="40"/>
      <c r="FC1316" s="40"/>
      <c r="FD1316" s="40"/>
      <c r="FE1316" s="40"/>
      <c r="FF1316" s="40"/>
      <c r="FG1316" s="40"/>
      <c r="FH1316" s="40"/>
      <c r="FI1316" s="40"/>
      <c r="FJ1316" s="40"/>
      <c r="FK1316" s="40"/>
      <c r="FL1316" s="40"/>
      <c r="FM1316" s="40"/>
      <c r="FN1316" s="40"/>
      <c r="FO1316" s="40"/>
      <c r="FP1316" s="40"/>
      <c r="FQ1316" s="40"/>
      <c r="FR1316" s="40"/>
      <c r="FS1316" s="40"/>
      <c r="FT1316" s="40"/>
      <c r="FU1316" s="40"/>
      <c r="FV1316" s="40"/>
      <c r="FW1316" s="40"/>
      <c r="FX1316" s="40"/>
      <c r="FY1316" s="40"/>
      <c r="FZ1316" s="40"/>
      <c r="GA1316" s="40"/>
      <c r="GB1316" s="40"/>
      <c r="GC1316" s="40"/>
      <c r="GD1316" s="40"/>
      <c r="GE1316" s="40"/>
      <c r="GF1316" s="40"/>
      <c r="GG1316" s="40"/>
      <c r="GH1316" s="40"/>
      <c r="GI1316" s="40"/>
      <c r="GJ1316" s="40"/>
      <c r="GK1316" s="40"/>
      <c r="GL1316" s="40"/>
      <c r="GM1316" s="40"/>
      <c r="GN1316" s="40"/>
      <c r="GO1316" s="40"/>
      <c r="GP1316" s="40"/>
      <c r="GQ1316" s="40"/>
      <c r="GR1316" s="40"/>
      <c r="GS1316" s="40"/>
    </row>
    <row r="1317" spans="1:201" x14ac:dyDescent="0.2">
      <c r="A1317" s="40"/>
      <c r="B1317" s="40"/>
      <c r="C1317" s="40"/>
      <c r="D1317" s="40"/>
      <c r="E1317" s="40"/>
      <c r="F1317" s="40"/>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c r="CV1317" s="40"/>
      <c r="CW1317" s="40"/>
      <c r="CX1317" s="40"/>
      <c r="CY1317" s="40"/>
      <c r="CZ1317" s="40"/>
      <c r="DA1317" s="40"/>
      <c r="DB1317" s="40"/>
      <c r="DC1317" s="40"/>
      <c r="DD1317" s="40"/>
      <c r="DE1317" s="40"/>
      <c r="DF1317" s="40"/>
      <c r="DG1317" s="40"/>
      <c r="DH1317" s="40"/>
      <c r="DI1317" s="40"/>
      <c r="DJ1317" s="40"/>
      <c r="DK1317" s="40"/>
      <c r="DL1317" s="40"/>
      <c r="DM1317" s="40"/>
      <c r="DN1317" s="40"/>
      <c r="DO1317" s="40"/>
      <c r="DP1317" s="40"/>
      <c r="DQ1317" s="40"/>
      <c r="DR1317" s="40"/>
      <c r="DS1317" s="40"/>
      <c r="DT1317" s="40"/>
      <c r="DU1317" s="40"/>
      <c r="DV1317" s="40"/>
      <c r="DW1317" s="40"/>
      <c r="DX1317" s="40"/>
      <c r="DY1317" s="40"/>
      <c r="DZ1317" s="40"/>
      <c r="EA1317" s="40"/>
      <c r="EB1317" s="40"/>
      <c r="EC1317" s="40"/>
      <c r="ED1317" s="40"/>
      <c r="EE1317" s="40"/>
      <c r="EF1317" s="40"/>
      <c r="EG1317" s="40"/>
      <c r="EH1317" s="40"/>
      <c r="EI1317" s="40"/>
      <c r="EJ1317" s="40"/>
      <c r="EK1317" s="40"/>
      <c r="EL1317" s="40"/>
      <c r="EM1317" s="40"/>
      <c r="EN1317" s="40"/>
      <c r="EO1317" s="40"/>
      <c r="EP1317" s="40"/>
      <c r="EQ1317" s="40"/>
      <c r="ER1317" s="40"/>
      <c r="ES1317" s="40"/>
      <c r="ET1317" s="40"/>
      <c r="EU1317" s="40"/>
      <c r="EV1317" s="40"/>
      <c r="EW1317" s="40"/>
      <c r="EX1317" s="40"/>
      <c r="EY1317" s="40"/>
      <c r="EZ1317" s="40"/>
      <c r="FA1317" s="40"/>
      <c r="FB1317" s="40"/>
      <c r="FC1317" s="40"/>
      <c r="FD1317" s="40"/>
      <c r="FE1317" s="40"/>
      <c r="FF1317" s="40"/>
      <c r="FG1317" s="40"/>
      <c r="FH1317" s="40"/>
      <c r="FI1317" s="40"/>
      <c r="FJ1317" s="40"/>
      <c r="FK1317" s="40"/>
      <c r="FL1317" s="40"/>
      <c r="FM1317" s="40"/>
      <c r="FN1317" s="40"/>
      <c r="FO1317" s="40"/>
      <c r="FP1317" s="40"/>
      <c r="FQ1317" s="40"/>
      <c r="FR1317" s="40"/>
      <c r="FS1317" s="40"/>
      <c r="FT1317" s="40"/>
      <c r="FU1317" s="40"/>
      <c r="FV1317" s="40"/>
      <c r="FW1317" s="40"/>
      <c r="FX1317" s="40"/>
      <c r="FY1317" s="40"/>
      <c r="FZ1317" s="40"/>
      <c r="GA1317" s="40"/>
      <c r="GB1317" s="40"/>
      <c r="GC1317" s="40"/>
      <c r="GD1317" s="40"/>
      <c r="GE1317" s="40"/>
      <c r="GF1317" s="40"/>
      <c r="GG1317" s="40"/>
      <c r="GH1317" s="40"/>
      <c r="GI1317" s="40"/>
      <c r="GJ1317" s="40"/>
      <c r="GK1317" s="40"/>
      <c r="GL1317" s="40"/>
      <c r="GM1317" s="40"/>
      <c r="GN1317" s="40"/>
      <c r="GO1317" s="40"/>
      <c r="GP1317" s="40"/>
      <c r="GQ1317" s="40"/>
      <c r="GR1317" s="40"/>
      <c r="GS1317" s="40"/>
    </row>
    <row r="1318" spans="1:201" x14ac:dyDescent="0.2">
      <c r="A1318" s="40"/>
      <c r="B1318" s="40"/>
      <c r="C1318" s="40"/>
      <c r="D1318" s="40"/>
      <c r="E1318" s="40"/>
      <c r="F1318" s="40"/>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c r="CV1318" s="40"/>
      <c r="CW1318" s="40"/>
      <c r="CX1318" s="40"/>
      <c r="CY1318" s="40"/>
      <c r="CZ1318" s="40"/>
      <c r="DA1318" s="40"/>
      <c r="DB1318" s="40"/>
      <c r="DC1318" s="40"/>
      <c r="DD1318" s="40"/>
      <c r="DE1318" s="40"/>
      <c r="DF1318" s="40"/>
      <c r="DG1318" s="40"/>
      <c r="DH1318" s="40"/>
      <c r="DI1318" s="40"/>
      <c r="DJ1318" s="40"/>
      <c r="DK1318" s="40"/>
      <c r="DL1318" s="40"/>
      <c r="DM1318" s="40"/>
      <c r="DN1318" s="40"/>
      <c r="DO1318" s="40"/>
      <c r="DP1318" s="40"/>
      <c r="DQ1318" s="40"/>
      <c r="DR1318" s="40"/>
      <c r="DS1318" s="40"/>
      <c r="DT1318" s="40"/>
      <c r="DU1318" s="40"/>
      <c r="DV1318" s="40"/>
      <c r="DW1318" s="40"/>
      <c r="DX1318" s="40"/>
      <c r="DY1318" s="40"/>
      <c r="DZ1318" s="40"/>
      <c r="EA1318" s="40"/>
      <c r="EB1318" s="40"/>
      <c r="EC1318" s="40"/>
      <c r="ED1318" s="40"/>
      <c r="EE1318" s="40"/>
      <c r="EF1318" s="40"/>
      <c r="EG1318" s="40"/>
      <c r="EH1318" s="40"/>
      <c r="EI1318" s="40"/>
      <c r="EJ1318" s="40"/>
      <c r="EK1318" s="40"/>
      <c r="EL1318" s="40"/>
      <c r="EM1318" s="40"/>
      <c r="EN1318" s="40"/>
      <c r="EO1318" s="40"/>
      <c r="EP1318" s="40"/>
      <c r="EQ1318" s="40"/>
      <c r="ER1318" s="40"/>
      <c r="ES1318" s="40"/>
      <c r="ET1318" s="40"/>
      <c r="EU1318" s="40"/>
      <c r="EV1318" s="40"/>
      <c r="EW1318" s="40"/>
      <c r="EX1318" s="40"/>
      <c r="EY1318" s="40"/>
      <c r="EZ1318" s="40"/>
      <c r="FA1318" s="40"/>
      <c r="FB1318" s="40"/>
      <c r="FC1318" s="40"/>
      <c r="FD1318" s="40"/>
      <c r="FE1318" s="40"/>
      <c r="FF1318" s="40"/>
      <c r="FG1318" s="40"/>
      <c r="FH1318" s="40"/>
      <c r="FI1318" s="40"/>
      <c r="FJ1318" s="40"/>
      <c r="FK1318" s="40"/>
      <c r="FL1318" s="40"/>
      <c r="FM1318" s="40"/>
      <c r="FN1318" s="40"/>
      <c r="FO1318" s="40"/>
      <c r="FP1318" s="40"/>
      <c r="FQ1318" s="40"/>
      <c r="FR1318" s="40"/>
      <c r="FS1318" s="40"/>
      <c r="FT1318" s="40"/>
      <c r="FU1318" s="40"/>
      <c r="FV1318" s="40"/>
      <c r="FW1318" s="40"/>
      <c r="FX1318" s="40"/>
      <c r="FY1318" s="40"/>
      <c r="FZ1318" s="40"/>
      <c r="GA1318" s="40"/>
      <c r="GB1318" s="40"/>
      <c r="GC1318" s="40"/>
      <c r="GD1318" s="40"/>
      <c r="GE1318" s="40"/>
      <c r="GF1318" s="40"/>
      <c r="GG1318" s="40"/>
      <c r="GH1318" s="40"/>
      <c r="GI1318" s="40"/>
      <c r="GJ1318" s="40"/>
      <c r="GK1318" s="40"/>
      <c r="GL1318" s="40"/>
      <c r="GM1318" s="40"/>
      <c r="GN1318" s="40"/>
      <c r="GO1318" s="40"/>
      <c r="GP1318" s="40"/>
      <c r="GQ1318" s="40"/>
      <c r="GR1318" s="40"/>
      <c r="GS1318" s="40"/>
    </row>
    <row r="1319" spans="1:201" x14ac:dyDescent="0.2">
      <c r="A1319" s="40"/>
      <c r="B1319" s="40"/>
      <c r="C1319" s="40"/>
      <c r="D1319" s="40"/>
      <c r="E1319" s="40"/>
      <c r="F1319" s="40"/>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c r="FM1319" s="40"/>
      <c r="FN1319" s="40"/>
      <c r="FO1319" s="40"/>
      <c r="FP1319" s="40"/>
      <c r="FQ1319" s="40"/>
      <c r="FR1319" s="40"/>
      <c r="FS1319" s="40"/>
      <c r="FT1319" s="40"/>
      <c r="FU1319" s="40"/>
      <c r="FV1319" s="40"/>
      <c r="FW1319" s="40"/>
      <c r="FX1319" s="40"/>
      <c r="FY1319" s="40"/>
      <c r="FZ1319" s="40"/>
      <c r="GA1319" s="40"/>
      <c r="GB1319" s="40"/>
      <c r="GC1319" s="40"/>
      <c r="GD1319" s="40"/>
      <c r="GE1319" s="40"/>
      <c r="GF1319" s="40"/>
      <c r="GG1319" s="40"/>
      <c r="GH1319" s="40"/>
      <c r="GI1319" s="40"/>
      <c r="GJ1319" s="40"/>
      <c r="GK1319" s="40"/>
      <c r="GL1319" s="40"/>
      <c r="GM1319" s="40"/>
      <c r="GN1319" s="40"/>
      <c r="GO1319" s="40"/>
      <c r="GP1319" s="40"/>
      <c r="GQ1319" s="40"/>
      <c r="GR1319" s="40"/>
      <c r="GS1319" s="40"/>
    </row>
    <row r="1320" spans="1:201" x14ac:dyDescent="0.2">
      <c r="A1320" s="40"/>
      <c r="B1320" s="40"/>
      <c r="C1320" s="40"/>
      <c r="D1320" s="40"/>
      <c r="E1320" s="40"/>
      <c r="F1320" s="40"/>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c r="CV1320" s="40"/>
      <c r="CW1320" s="40"/>
      <c r="CX1320" s="40"/>
      <c r="CY1320" s="40"/>
      <c r="CZ1320" s="40"/>
      <c r="DA1320" s="40"/>
      <c r="DB1320" s="40"/>
      <c r="DC1320" s="40"/>
      <c r="DD1320" s="40"/>
      <c r="DE1320" s="40"/>
      <c r="DF1320" s="40"/>
      <c r="DG1320" s="40"/>
      <c r="DH1320" s="40"/>
      <c r="DI1320" s="40"/>
      <c r="DJ1320" s="40"/>
      <c r="DK1320" s="40"/>
      <c r="DL1320" s="40"/>
      <c r="DM1320" s="40"/>
      <c r="DN1320" s="40"/>
      <c r="DO1320" s="40"/>
      <c r="DP1320" s="40"/>
      <c r="DQ1320" s="40"/>
      <c r="DR1320" s="40"/>
      <c r="DS1320" s="40"/>
      <c r="DT1320" s="40"/>
      <c r="DU1320" s="40"/>
      <c r="DV1320" s="40"/>
      <c r="DW1320" s="40"/>
      <c r="DX1320" s="40"/>
      <c r="DY1320" s="40"/>
      <c r="DZ1320" s="40"/>
      <c r="EA1320" s="40"/>
      <c r="EB1320" s="40"/>
      <c r="EC1320" s="40"/>
      <c r="ED1320" s="40"/>
      <c r="EE1320" s="40"/>
      <c r="EF1320" s="40"/>
      <c r="EG1320" s="40"/>
      <c r="EH1320" s="40"/>
      <c r="EI1320" s="40"/>
      <c r="EJ1320" s="40"/>
      <c r="EK1320" s="40"/>
      <c r="EL1320" s="40"/>
      <c r="EM1320" s="40"/>
      <c r="EN1320" s="40"/>
      <c r="EO1320" s="40"/>
      <c r="EP1320" s="40"/>
      <c r="EQ1320" s="40"/>
      <c r="ER1320" s="40"/>
      <c r="ES1320" s="40"/>
      <c r="ET1320" s="40"/>
      <c r="EU1320" s="40"/>
      <c r="EV1320" s="40"/>
      <c r="EW1320" s="40"/>
      <c r="EX1320" s="40"/>
      <c r="EY1320" s="40"/>
      <c r="EZ1320" s="40"/>
      <c r="FA1320" s="40"/>
      <c r="FB1320" s="40"/>
      <c r="FC1320" s="40"/>
      <c r="FD1320" s="40"/>
      <c r="FE1320" s="40"/>
      <c r="FF1320" s="40"/>
      <c r="FG1320" s="40"/>
      <c r="FH1320" s="40"/>
      <c r="FI1320" s="40"/>
      <c r="FJ1320" s="40"/>
      <c r="FK1320" s="40"/>
      <c r="FL1320" s="40"/>
      <c r="FM1320" s="40"/>
      <c r="FN1320" s="40"/>
      <c r="FO1320" s="40"/>
      <c r="FP1320" s="40"/>
      <c r="FQ1320" s="40"/>
      <c r="FR1320" s="40"/>
      <c r="FS1320" s="40"/>
      <c r="FT1320" s="40"/>
      <c r="FU1320" s="40"/>
      <c r="FV1320" s="40"/>
      <c r="FW1320" s="40"/>
      <c r="FX1320" s="40"/>
      <c r="FY1320" s="40"/>
      <c r="FZ1320" s="40"/>
      <c r="GA1320" s="40"/>
      <c r="GB1320" s="40"/>
      <c r="GC1320" s="40"/>
      <c r="GD1320" s="40"/>
      <c r="GE1320" s="40"/>
      <c r="GF1320" s="40"/>
      <c r="GG1320" s="40"/>
      <c r="GH1320" s="40"/>
      <c r="GI1320" s="40"/>
      <c r="GJ1320" s="40"/>
      <c r="GK1320" s="40"/>
      <c r="GL1320" s="40"/>
      <c r="GM1320" s="40"/>
      <c r="GN1320" s="40"/>
      <c r="GO1320" s="40"/>
      <c r="GP1320" s="40"/>
      <c r="GQ1320" s="40"/>
      <c r="GR1320" s="40"/>
      <c r="GS1320" s="40"/>
    </row>
    <row r="1321" spans="1:201" x14ac:dyDescent="0.2">
      <c r="A1321" s="40"/>
      <c r="B1321" s="40"/>
      <c r="C1321" s="40"/>
      <c r="D1321" s="40"/>
      <c r="E1321" s="40"/>
      <c r="F1321" s="40"/>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c r="CV1321" s="40"/>
      <c r="CW1321" s="40"/>
      <c r="CX1321" s="40"/>
      <c r="CY1321" s="40"/>
      <c r="CZ1321" s="40"/>
      <c r="DA1321" s="40"/>
      <c r="DB1321" s="40"/>
      <c r="DC1321" s="40"/>
      <c r="DD1321" s="40"/>
      <c r="DE1321" s="40"/>
      <c r="DF1321" s="40"/>
      <c r="DG1321" s="40"/>
      <c r="DH1321" s="40"/>
      <c r="DI1321" s="40"/>
      <c r="DJ1321" s="40"/>
      <c r="DK1321" s="40"/>
      <c r="DL1321" s="40"/>
      <c r="DM1321" s="40"/>
      <c r="DN1321" s="40"/>
      <c r="DO1321" s="40"/>
      <c r="DP1321" s="40"/>
      <c r="DQ1321" s="40"/>
      <c r="DR1321" s="40"/>
      <c r="DS1321" s="40"/>
      <c r="DT1321" s="40"/>
      <c r="DU1321" s="40"/>
      <c r="DV1321" s="40"/>
      <c r="DW1321" s="40"/>
      <c r="DX1321" s="40"/>
      <c r="DY1321" s="40"/>
      <c r="DZ1321" s="40"/>
      <c r="EA1321" s="40"/>
      <c r="EB1321" s="40"/>
      <c r="EC1321" s="40"/>
      <c r="ED1321" s="40"/>
      <c r="EE1321" s="40"/>
      <c r="EF1321" s="40"/>
      <c r="EG1321" s="40"/>
      <c r="EH1321" s="40"/>
      <c r="EI1321" s="40"/>
      <c r="EJ1321" s="40"/>
      <c r="EK1321" s="40"/>
      <c r="EL1321" s="40"/>
      <c r="EM1321" s="40"/>
      <c r="EN1321" s="40"/>
      <c r="EO1321" s="40"/>
      <c r="EP1321" s="40"/>
      <c r="EQ1321" s="40"/>
      <c r="ER1321" s="40"/>
      <c r="ES1321" s="40"/>
      <c r="ET1321" s="40"/>
      <c r="EU1321" s="40"/>
      <c r="EV1321" s="40"/>
      <c r="EW1321" s="40"/>
      <c r="EX1321" s="40"/>
      <c r="EY1321" s="40"/>
      <c r="EZ1321" s="40"/>
      <c r="FA1321" s="40"/>
      <c r="FB1321" s="40"/>
      <c r="FC1321" s="40"/>
      <c r="FD1321" s="40"/>
      <c r="FE1321" s="40"/>
      <c r="FF1321" s="40"/>
      <c r="FG1321" s="40"/>
      <c r="FH1321" s="40"/>
      <c r="FI1321" s="40"/>
      <c r="FJ1321" s="40"/>
      <c r="FK1321" s="40"/>
      <c r="FL1321" s="40"/>
      <c r="FM1321" s="40"/>
      <c r="FN1321" s="40"/>
      <c r="FO1321" s="40"/>
      <c r="FP1321" s="40"/>
      <c r="FQ1321" s="40"/>
      <c r="FR1321" s="40"/>
      <c r="FS1321" s="40"/>
      <c r="FT1321" s="40"/>
      <c r="FU1321" s="40"/>
      <c r="FV1321" s="40"/>
      <c r="FW1321" s="40"/>
      <c r="FX1321" s="40"/>
      <c r="FY1321" s="40"/>
      <c r="FZ1321" s="40"/>
      <c r="GA1321" s="40"/>
      <c r="GB1321" s="40"/>
      <c r="GC1321" s="40"/>
      <c r="GD1321" s="40"/>
      <c r="GE1321" s="40"/>
      <c r="GF1321" s="40"/>
      <c r="GG1321" s="40"/>
      <c r="GH1321" s="40"/>
      <c r="GI1321" s="40"/>
      <c r="GJ1321" s="40"/>
      <c r="GK1321" s="40"/>
      <c r="GL1321" s="40"/>
      <c r="GM1321" s="40"/>
      <c r="GN1321" s="40"/>
      <c r="GO1321" s="40"/>
      <c r="GP1321" s="40"/>
      <c r="GQ1321" s="40"/>
      <c r="GR1321" s="40"/>
      <c r="GS1321" s="40"/>
    </row>
    <row r="1322" spans="1:201" x14ac:dyDescent="0.2">
      <c r="A1322" s="40"/>
      <c r="B1322" s="40"/>
      <c r="C1322" s="40"/>
      <c r="D1322" s="40"/>
      <c r="E1322" s="40"/>
      <c r="F1322" s="40"/>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0"/>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c r="FM1322" s="40"/>
      <c r="FN1322" s="40"/>
      <c r="FO1322" s="40"/>
      <c r="FP1322" s="40"/>
      <c r="FQ1322" s="40"/>
      <c r="FR1322" s="40"/>
      <c r="FS1322" s="40"/>
      <c r="FT1322" s="40"/>
      <c r="FU1322" s="40"/>
      <c r="FV1322" s="40"/>
      <c r="FW1322" s="40"/>
      <c r="FX1322" s="40"/>
      <c r="FY1322" s="40"/>
      <c r="FZ1322" s="40"/>
      <c r="GA1322" s="40"/>
      <c r="GB1322" s="40"/>
      <c r="GC1322" s="40"/>
      <c r="GD1322" s="40"/>
      <c r="GE1322" s="40"/>
      <c r="GF1322" s="40"/>
      <c r="GG1322" s="40"/>
      <c r="GH1322" s="40"/>
      <c r="GI1322" s="40"/>
      <c r="GJ1322" s="40"/>
      <c r="GK1322" s="40"/>
      <c r="GL1322" s="40"/>
      <c r="GM1322" s="40"/>
      <c r="GN1322" s="40"/>
      <c r="GO1322" s="40"/>
      <c r="GP1322" s="40"/>
      <c r="GQ1322" s="40"/>
      <c r="GR1322" s="40"/>
      <c r="GS1322" s="40"/>
    </row>
    <row r="1323" spans="1:201" x14ac:dyDescent="0.2">
      <c r="A1323" s="40"/>
      <c r="B1323" s="40"/>
      <c r="C1323" s="40"/>
      <c r="D1323" s="40"/>
      <c r="E1323" s="40"/>
      <c r="F1323" s="40"/>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c r="CV1323" s="40"/>
      <c r="CW1323" s="40"/>
      <c r="CX1323" s="40"/>
      <c r="CY1323" s="40"/>
      <c r="CZ1323" s="40"/>
      <c r="DA1323" s="40"/>
      <c r="DB1323" s="40"/>
      <c r="DC1323" s="40"/>
      <c r="DD1323" s="40"/>
      <c r="DE1323" s="40"/>
      <c r="DF1323" s="40"/>
      <c r="DG1323" s="40"/>
      <c r="DH1323" s="40"/>
      <c r="DI1323" s="40"/>
      <c r="DJ1323" s="40"/>
      <c r="DK1323" s="40"/>
      <c r="DL1323" s="40"/>
      <c r="DM1323" s="40"/>
      <c r="DN1323" s="40"/>
      <c r="DO1323" s="40"/>
      <c r="DP1323" s="40"/>
      <c r="DQ1323" s="40"/>
      <c r="DR1323" s="40"/>
      <c r="DS1323" s="40"/>
      <c r="DT1323" s="40"/>
      <c r="DU1323" s="40"/>
      <c r="DV1323" s="40"/>
      <c r="DW1323" s="40"/>
      <c r="DX1323" s="40"/>
      <c r="DY1323" s="40"/>
      <c r="DZ1323" s="40"/>
      <c r="EA1323" s="40"/>
      <c r="EB1323" s="40"/>
      <c r="EC1323" s="40"/>
      <c r="ED1323" s="40"/>
      <c r="EE1323" s="40"/>
      <c r="EF1323" s="40"/>
      <c r="EG1323" s="40"/>
      <c r="EH1323" s="40"/>
      <c r="EI1323" s="40"/>
      <c r="EJ1323" s="40"/>
      <c r="EK1323" s="40"/>
      <c r="EL1323" s="40"/>
      <c r="EM1323" s="40"/>
      <c r="EN1323" s="40"/>
      <c r="EO1323" s="40"/>
      <c r="EP1323" s="40"/>
      <c r="EQ1323" s="40"/>
      <c r="ER1323" s="40"/>
      <c r="ES1323" s="40"/>
      <c r="ET1323" s="40"/>
      <c r="EU1323" s="40"/>
      <c r="EV1323" s="40"/>
      <c r="EW1323" s="40"/>
      <c r="EX1323" s="40"/>
      <c r="EY1323" s="40"/>
      <c r="EZ1323" s="40"/>
      <c r="FA1323" s="40"/>
      <c r="FB1323" s="40"/>
      <c r="FC1323" s="40"/>
      <c r="FD1323" s="40"/>
      <c r="FE1323" s="40"/>
      <c r="FF1323" s="40"/>
      <c r="FG1323" s="40"/>
      <c r="FH1323" s="40"/>
      <c r="FI1323" s="40"/>
      <c r="FJ1323" s="40"/>
      <c r="FK1323" s="40"/>
      <c r="FL1323" s="40"/>
      <c r="FM1323" s="40"/>
      <c r="FN1323" s="40"/>
      <c r="FO1323" s="40"/>
      <c r="FP1323" s="40"/>
      <c r="FQ1323" s="40"/>
      <c r="FR1323" s="40"/>
      <c r="FS1323" s="40"/>
      <c r="FT1323" s="40"/>
      <c r="FU1323" s="40"/>
      <c r="FV1323" s="40"/>
      <c r="FW1323" s="40"/>
      <c r="FX1323" s="40"/>
      <c r="FY1323" s="40"/>
      <c r="FZ1323" s="40"/>
      <c r="GA1323" s="40"/>
      <c r="GB1323" s="40"/>
      <c r="GC1323" s="40"/>
      <c r="GD1323" s="40"/>
      <c r="GE1323" s="40"/>
      <c r="GF1323" s="40"/>
      <c r="GG1323" s="40"/>
      <c r="GH1323" s="40"/>
      <c r="GI1323" s="40"/>
      <c r="GJ1323" s="40"/>
      <c r="GK1323" s="40"/>
      <c r="GL1323" s="40"/>
      <c r="GM1323" s="40"/>
      <c r="GN1323" s="40"/>
      <c r="GO1323" s="40"/>
      <c r="GP1323" s="40"/>
      <c r="GQ1323" s="40"/>
      <c r="GR1323" s="40"/>
      <c r="GS1323" s="40"/>
    </row>
    <row r="1324" spans="1:201" x14ac:dyDescent="0.2">
      <c r="A1324" s="40"/>
      <c r="B1324" s="40"/>
      <c r="C1324" s="40"/>
      <c r="D1324" s="40"/>
      <c r="E1324" s="40"/>
      <c r="F1324" s="40"/>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c r="CV1324" s="40"/>
      <c r="CW1324" s="40"/>
      <c r="CX1324" s="40"/>
      <c r="CY1324" s="40"/>
      <c r="CZ1324" s="40"/>
      <c r="DA1324" s="40"/>
      <c r="DB1324" s="40"/>
      <c r="DC1324" s="40"/>
      <c r="DD1324" s="40"/>
      <c r="DE1324" s="40"/>
      <c r="DF1324" s="40"/>
      <c r="DG1324" s="40"/>
      <c r="DH1324" s="40"/>
      <c r="DI1324" s="40"/>
      <c r="DJ1324" s="40"/>
      <c r="DK1324" s="40"/>
      <c r="DL1324" s="40"/>
      <c r="DM1324" s="40"/>
      <c r="DN1324" s="40"/>
      <c r="DO1324" s="40"/>
      <c r="DP1324" s="40"/>
      <c r="DQ1324" s="40"/>
      <c r="DR1324" s="40"/>
      <c r="DS1324" s="40"/>
      <c r="DT1324" s="40"/>
      <c r="DU1324" s="40"/>
      <c r="DV1324" s="40"/>
      <c r="DW1324" s="40"/>
      <c r="DX1324" s="40"/>
      <c r="DY1324" s="40"/>
      <c r="DZ1324" s="40"/>
      <c r="EA1324" s="40"/>
      <c r="EB1324" s="40"/>
      <c r="EC1324" s="40"/>
      <c r="ED1324" s="40"/>
      <c r="EE1324" s="40"/>
      <c r="EF1324" s="40"/>
      <c r="EG1324" s="40"/>
      <c r="EH1324" s="40"/>
      <c r="EI1324" s="40"/>
      <c r="EJ1324" s="40"/>
      <c r="EK1324" s="40"/>
      <c r="EL1324" s="40"/>
      <c r="EM1324" s="40"/>
      <c r="EN1324" s="40"/>
      <c r="EO1324" s="40"/>
      <c r="EP1324" s="40"/>
      <c r="EQ1324" s="40"/>
      <c r="ER1324" s="40"/>
      <c r="ES1324" s="40"/>
      <c r="ET1324" s="40"/>
      <c r="EU1324" s="40"/>
      <c r="EV1324" s="40"/>
      <c r="EW1324" s="40"/>
      <c r="EX1324" s="40"/>
      <c r="EY1324" s="40"/>
      <c r="EZ1324" s="40"/>
      <c r="FA1324" s="40"/>
      <c r="FB1324" s="40"/>
      <c r="FC1324" s="40"/>
      <c r="FD1324" s="40"/>
      <c r="FE1324" s="40"/>
      <c r="FF1324" s="40"/>
      <c r="FG1324" s="40"/>
      <c r="FH1324" s="40"/>
      <c r="FI1324" s="40"/>
      <c r="FJ1324" s="40"/>
      <c r="FK1324" s="40"/>
      <c r="FL1324" s="40"/>
      <c r="FM1324" s="40"/>
      <c r="FN1324" s="40"/>
      <c r="FO1324" s="40"/>
      <c r="FP1324" s="40"/>
      <c r="FQ1324" s="40"/>
      <c r="FR1324" s="40"/>
      <c r="FS1324" s="40"/>
      <c r="FT1324" s="40"/>
      <c r="FU1324" s="40"/>
      <c r="FV1324" s="40"/>
      <c r="FW1324" s="40"/>
      <c r="FX1324" s="40"/>
      <c r="FY1324" s="40"/>
      <c r="FZ1324" s="40"/>
      <c r="GA1324" s="40"/>
      <c r="GB1324" s="40"/>
      <c r="GC1324" s="40"/>
      <c r="GD1324" s="40"/>
      <c r="GE1324" s="40"/>
      <c r="GF1324" s="40"/>
      <c r="GG1324" s="40"/>
      <c r="GH1324" s="40"/>
      <c r="GI1324" s="40"/>
      <c r="GJ1324" s="40"/>
      <c r="GK1324" s="40"/>
      <c r="GL1324" s="40"/>
      <c r="GM1324" s="40"/>
      <c r="GN1324" s="40"/>
      <c r="GO1324" s="40"/>
      <c r="GP1324" s="40"/>
      <c r="GQ1324" s="40"/>
      <c r="GR1324" s="40"/>
      <c r="GS1324" s="40"/>
    </row>
    <row r="1325" spans="1:201" x14ac:dyDescent="0.2">
      <c r="A1325" s="40"/>
      <c r="B1325" s="40"/>
      <c r="C1325" s="40"/>
      <c r="D1325" s="40"/>
      <c r="E1325" s="40"/>
      <c r="F1325" s="40"/>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c r="CV1325" s="40"/>
      <c r="CW1325" s="40"/>
      <c r="CX1325" s="40"/>
      <c r="CY1325" s="40"/>
      <c r="CZ1325" s="40"/>
      <c r="DA1325" s="40"/>
      <c r="DB1325" s="40"/>
      <c r="DC1325" s="40"/>
      <c r="DD1325" s="40"/>
      <c r="DE1325" s="40"/>
      <c r="DF1325" s="40"/>
      <c r="DG1325" s="40"/>
      <c r="DH1325" s="40"/>
      <c r="DI1325" s="40"/>
      <c r="DJ1325" s="40"/>
      <c r="DK1325" s="40"/>
      <c r="DL1325" s="40"/>
      <c r="DM1325" s="40"/>
      <c r="DN1325" s="40"/>
      <c r="DO1325" s="40"/>
      <c r="DP1325" s="40"/>
      <c r="DQ1325" s="40"/>
      <c r="DR1325" s="40"/>
      <c r="DS1325" s="40"/>
      <c r="DT1325" s="40"/>
      <c r="DU1325" s="40"/>
      <c r="DV1325" s="40"/>
      <c r="DW1325" s="40"/>
      <c r="DX1325" s="40"/>
      <c r="DY1325" s="40"/>
      <c r="DZ1325" s="40"/>
      <c r="EA1325" s="40"/>
      <c r="EB1325" s="40"/>
      <c r="EC1325" s="40"/>
      <c r="ED1325" s="40"/>
      <c r="EE1325" s="40"/>
      <c r="EF1325" s="40"/>
      <c r="EG1325" s="40"/>
      <c r="EH1325" s="40"/>
      <c r="EI1325" s="40"/>
      <c r="EJ1325" s="40"/>
      <c r="EK1325" s="40"/>
      <c r="EL1325" s="40"/>
      <c r="EM1325" s="40"/>
      <c r="EN1325" s="40"/>
      <c r="EO1325" s="40"/>
      <c r="EP1325" s="40"/>
      <c r="EQ1325" s="40"/>
      <c r="ER1325" s="40"/>
      <c r="ES1325" s="40"/>
      <c r="ET1325" s="40"/>
      <c r="EU1325" s="40"/>
      <c r="EV1325" s="40"/>
      <c r="EW1325" s="40"/>
      <c r="EX1325" s="40"/>
      <c r="EY1325" s="40"/>
      <c r="EZ1325" s="40"/>
      <c r="FA1325" s="40"/>
      <c r="FB1325" s="40"/>
      <c r="FC1325" s="40"/>
      <c r="FD1325" s="40"/>
      <c r="FE1325" s="40"/>
      <c r="FF1325" s="40"/>
      <c r="FG1325" s="40"/>
      <c r="FH1325" s="40"/>
      <c r="FI1325" s="40"/>
      <c r="FJ1325" s="40"/>
      <c r="FK1325" s="40"/>
      <c r="FL1325" s="40"/>
      <c r="FM1325" s="40"/>
      <c r="FN1325" s="40"/>
      <c r="FO1325" s="40"/>
      <c r="FP1325" s="40"/>
      <c r="FQ1325" s="40"/>
      <c r="FR1325" s="40"/>
      <c r="FS1325" s="40"/>
      <c r="FT1325" s="40"/>
      <c r="FU1325" s="40"/>
      <c r="FV1325" s="40"/>
      <c r="FW1325" s="40"/>
      <c r="FX1325" s="40"/>
      <c r="FY1325" s="40"/>
      <c r="FZ1325" s="40"/>
      <c r="GA1325" s="40"/>
      <c r="GB1325" s="40"/>
      <c r="GC1325" s="40"/>
      <c r="GD1325" s="40"/>
      <c r="GE1325" s="40"/>
      <c r="GF1325" s="40"/>
      <c r="GG1325" s="40"/>
      <c r="GH1325" s="40"/>
      <c r="GI1325" s="40"/>
      <c r="GJ1325" s="40"/>
      <c r="GK1325" s="40"/>
      <c r="GL1325" s="40"/>
      <c r="GM1325" s="40"/>
      <c r="GN1325" s="40"/>
      <c r="GO1325" s="40"/>
      <c r="GP1325" s="40"/>
      <c r="GQ1325" s="40"/>
      <c r="GR1325" s="40"/>
      <c r="GS1325" s="40"/>
    </row>
    <row r="1326" spans="1:201" x14ac:dyDescent="0.2">
      <c r="A1326" s="40"/>
      <c r="B1326" s="40"/>
      <c r="C1326" s="40"/>
      <c r="D1326" s="40"/>
      <c r="E1326" s="40"/>
      <c r="F1326" s="40"/>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c r="CV1326" s="40"/>
      <c r="CW1326" s="40"/>
      <c r="CX1326" s="40"/>
      <c r="CY1326" s="40"/>
      <c r="CZ1326" s="40"/>
      <c r="DA1326" s="40"/>
      <c r="DB1326" s="40"/>
      <c r="DC1326" s="40"/>
      <c r="DD1326" s="40"/>
      <c r="DE1326" s="40"/>
      <c r="DF1326" s="40"/>
      <c r="DG1326" s="40"/>
      <c r="DH1326" s="40"/>
      <c r="DI1326" s="40"/>
      <c r="DJ1326" s="40"/>
      <c r="DK1326" s="40"/>
      <c r="DL1326" s="40"/>
      <c r="DM1326" s="40"/>
      <c r="DN1326" s="40"/>
      <c r="DO1326" s="40"/>
      <c r="DP1326" s="40"/>
      <c r="DQ1326" s="40"/>
      <c r="DR1326" s="40"/>
      <c r="DS1326" s="40"/>
      <c r="DT1326" s="40"/>
      <c r="DU1326" s="40"/>
      <c r="DV1326" s="40"/>
      <c r="DW1326" s="40"/>
      <c r="DX1326" s="40"/>
      <c r="DY1326" s="40"/>
      <c r="DZ1326" s="40"/>
      <c r="EA1326" s="40"/>
      <c r="EB1326" s="40"/>
      <c r="EC1326" s="40"/>
      <c r="ED1326" s="40"/>
      <c r="EE1326" s="40"/>
      <c r="EF1326" s="40"/>
      <c r="EG1326" s="40"/>
      <c r="EH1326" s="40"/>
      <c r="EI1326" s="40"/>
      <c r="EJ1326" s="40"/>
      <c r="EK1326" s="40"/>
      <c r="EL1326" s="40"/>
      <c r="EM1326" s="40"/>
      <c r="EN1326" s="40"/>
      <c r="EO1326" s="40"/>
      <c r="EP1326" s="40"/>
      <c r="EQ1326" s="40"/>
      <c r="ER1326" s="40"/>
      <c r="ES1326" s="40"/>
      <c r="ET1326" s="40"/>
      <c r="EU1326" s="40"/>
      <c r="EV1326" s="40"/>
      <c r="EW1326" s="40"/>
      <c r="EX1326" s="40"/>
      <c r="EY1326" s="40"/>
      <c r="EZ1326" s="40"/>
      <c r="FA1326" s="40"/>
      <c r="FB1326" s="40"/>
      <c r="FC1326" s="40"/>
      <c r="FD1326" s="40"/>
      <c r="FE1326" s="40"/>
      <c r="FF1326" s="40"/>
      <c r="FG1326" s="40"/>
      <c r="FH1326" s="40"/>
      <c r="FI1326" s="40"/>
      <c r="FJ1326" s="40"/>
      <c r="FK1326" s="40"/>
      <c r="FL1326" s="40"/>
      <c r="FM1326" s="40"/>
      <c r="FN1326" s="40"/>
      <c r="FO1326" s="40"/>
      <c r="FP1326" s="40"/>
      <c r="FQ1326" s="40"/>
      <c r="FR1326" s="40"/>
      <c r="FS1326" s="40"/>
      <c r="FT1326" s="40"/>
      <c r="FU1326" s="40"/>
      <c r="FV1326" s="40"/>
      <c r="FW1326" s="40"/>
      <c r="FX1326" s="40"/>
      <c r="FY1326" s="40"/>
      <c r="FZ1326" s="40"/>
      <c r="GA1326" s="40"/>
      <c r="GB1326" s="40"/>
      <c r="GC1326" s="40"/>
      <c r="GD1326" s="40"/>
      <c r="GE1326" s="40"/>
      <c r="GF1326" s="40"/>
      <c r="GG1326" s="40"/>
      <c r="GH1326" s="40"/>
      <c r="GI1326" s="40"/>
      <c r="GJ1326" s="40"/>
      <c r="GK1326" s="40"/>
      <c r="GL1326" s="40"/>
      <c r="GM1326" s="40"/>
      <c r="GN1326" s="40"/>
      <c r="GO1326" s="40"/>
      <c r="GP1326" s="40"/>
      <c r="GQ1326" s="40"/>
      <c r="GR1326" s="40"/>
      <c r="GS1326" s="40"/>
    </row>
    <row r="1327" spans="1:201" x14ac:dyDescent="0.2">
      <c r="A1327" s="40"/>
      <c r="B1327" s="40"/>
      <c r="C1327" s="40"/>
      <c r="D1327" s="40"/>
      <c r="E1327" s="40"/>
      <c r="F1327" s="40"/>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c r="CV1327" s="40"/>
      <c r="CW1327" s="40"/>
      <c r="CX1327" s="40"/>
      <c r="CY1327" s="40"/>
      <c r="CZ1327" s="40"/>
      <c r="DA1327" s="40"/>
      <c r="DB1327" s="40"/>
      <c r="DC1327" s="40"/>
      <c r="DD1327" s="40"/>
      <c r="DE1327" s="40"/>
      <c r="DF1327" s="40"/>
      <c r="DG1327" s="40"/>
      <c r="DH1327" s="40"/>
      <c r="DI1327" s="40"/>
      <c r="DJ1327" s="40"/>
      <c r="DK1327" s="40"/>
      <c r="DL1327" s="40"/>
      <c r="DM1327" s="40"/>
      <c r="DN1327" s="40"/>
      <c r="DO1327" s="40"/>
      <c r="DP1327" s="40"/>
      <c r="DQ1327" s="40"/>
      <c r="DR1327" s="40"/>
      <c r="DS1327" s="40"/>
      <c r="DT1327" s="40"/>
      <c r="DU1327" s="40"/>
      <c r="DV1327" s="40"/>
      <c r="DW1327" s="40"/>
      <c r="DX1327" s="40"/>
      <c r="DY1327" s="40"/>
      <c r="DZ1327" s="40"/>
      <c r="EA1327" s="40"/>
      <c r="EB1327" s="40"/>
      <c r="EC1327" s="40"/>
      <c r="ED1327" s="40"/>
      <c r="EE1327" s="40"/>
      <c r="EF1327" s="40"/>
      <c r="EG1327" s="40"/>
      <c r="EH1327" s="40"/>
      <c r="EI1327" s="40"/>
      <c r="EJ1327" s="40"/>
      <c r="EK1327" s="40"/>
      <c r="EL1327" s="40"/>
      <c r="EM1327" s="40"/>
      <c r="EN1327" s="40"/>
      <c r="EO1327" s="40"/>
      <c r="EP1327" s="40"/>
      <c r="EQ1327" s="40"/>
      <c r="ER1327" s="40"/>
      <c r="ES1327" s="40"/>
      <c r="ET1327" s="40"/>
      <c r="EU1327" s="40"/>
      <c r="EV1327" s="40"/>
      <c r="EW1327" s="40"/>
      <c r="EX1327" s="40"/>
      <c r="EY1327" s="40"/>
      <c r="EZ1327" s="40"/>
      <c r="FA1327" s="40"/>
      <c r="FB1327" s="40"/>
      <c r="FC1327" s="40"/>
      <c r="FD1327" s="40"/>
      <c r="FE1327" s="40"/>
      <c r="FF1327" s="40"/>
      <c r="FG1327" s="40"/>
      <c r="FH1327" s="40"/>
      <c r="FI1327" s="40"/>
      <c r="FJ1327" s="40"/>
      <c r="FK1327" s="40"/>
      <c r="FL1327" s="40"/>
      <c r="FM1327" s="40"/>
      <c r="FN1327" s="40"/>
      <c r="FO1327" s="40"/>
      <c r="FP1327" s="40"/>
      <c r="FQ1327" s="40"/>
      <c r="FR1327" s="40"/>
      <c r="FS1327" s="40"/>
      <c r="FT1327" s="40"/>
      <c r="FU1327" s="40"/>
      <c r="FV1327" s="40"/>
      <c r="FW1327" s="40"/>
      <c r="FX1327" s="40"/>
      <c r="FY1327" s="40"/>
      <c r="FZ1327" s="40"/>
      <c r="GA1327" s="40"/>
      <c r="GB1327" s="40"/>
      <c r="GC1327" s="40"/>
      <c r="GD1327" s="40"/>
      <c r="GE1327" s="40"/>
      <c r="GF1327" s="40"/>
      <c r="GG1327" s="40"/>
      <c r="GH1327" s="40"/>
      <c r="GI1327" s="40"/>
      <c r="GJ1327" s="40"/>
      <c r="GK1327" s="40"/>
      <c r="GL1327" s="40"/>
      <c r="GM1327" s="40"/>
      <c r="GN1327" s="40"/>
      <c r="GO1327" s="40"/>
      <c r="GP1327" s="40"/>
      <c r="GQ1327" s="40"/>
      <c r="GR1327" s="40"/>
      <c r="GS1327" s="40"/>
    </row>
    <row r="1328" spans="1:201" x14ac:dyDescent="0.2">
      <c r="A1328" s="40"/>
      <c r="B1328" s="40"/>
      <c r="C1328" s="40"/>
      <c r="D1328" s="40"/>
      <c r="E1328" s="40"/>
      <c r="F1328" s="40"/>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0"/>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c r="FM1328" s="40"/>
      <c r="FN1328" s="40"/>
      <c r="FO1328" s="40"/>
      <c r="FP1328" s="40"/>
      <c r="FQ1328" s="40"/>
      <c r="FR1328" s="40"/>
      <c r="FS1328" s="40"/>
      <c r="FT1328" s="40"/>
      <c r="FU1328" s="40"/>
      <c r="FV1328" s="40"/>
      <c r="FW1328" s="40"/>
      <c r="FX1328" s="40"/>
      <c r="FY1328" s="40"/>
      <c r="FZ1328" s="40"/>
      <c r="GA1328" s="40"/>
      <c r="GB1328" s="40"/>
      <c r="GC1328" s="40"/>
      <c r="GD1328" s="40"/>
      <c r="GE1328" s="40"/>
      <c r="GF1328" s="40"/>
      <c r="GG1328" s="40"/>
      <c r="GH1328" s="40"/>
      <c r="GI1328" s="40"/>
      <c r="GJ1328" s="40"/>
      <c r="GK1328" s="40"/>
      <c r="GL1328" s="40"/>
      <c r="GM1328" s="40"/>
      <c r="GN1328" s="40"/>
      <c r="GO1328" s="40"/>
      <c r="GP1328" s="40"/>
      <c r="GQ1328" s="40"/>
      <c r="GR1328" s="40"/>
      <c r="GS1328" s="40"/>
    </row>
    <row r="1329" spans="1:201" x14ac:dyDescent="0.2">
      <c r="A1329" s="40"/>
      <c r="B1329" s="40"/>
      <c r="C1329" s="40"/>
      <c r="D1329" s="40"/>
      <c r="E1329" s="40"/>
      <c r="F1329" s="40"/>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c r="CV1329" s="40"/>
      <c r="CW1329" s="40"/>
      <c r="CX1329" s="40"/>
      <c r="CY1329" s="40"/>
      <c r="CZ1329" s="40"/>
      <c r="DA1329" s="40"/>
      <c r="DB1329" s="40"/>
      <c r="DC1329" s="40"/>
      <c r="DD1329" s="40"/>
      <c r="DE1329" s="40"/>
      <c r="DF1329" s="40"/>
      <c r="DG1329" s="40"/>
      <c r="DH1329" s="40"/>
      <c r="DI1329" s="40"/>
      <c r="DJ1329" s="40"/>
      <c r="DK1329" s="40"/>
      <c r="DL1329" s="40"/>
      <c r="DM1329" s="40"/>
      <c r="DN1329" s="40"/>
      <c r="DO1329" s="40"/>
      <c r="DP1329" s="40"/>
      <c r="DQ1329" s="40"/>
      <c r="DR1329" s="40"/>
      <c r="DS1329" s="40"/>
      <c r="DT1329" s="40"/>
      <c r="DU1329" s="40"/>
      <c r="DV1329" s="40"/>
      <c r="DW1329" s="40"/>
      <c r="DX1329" s="40"/>
      <c r="DY1329" s="40"/>
      <c r="DZ1329" s="40"/>
      <c r="EA1329" s="40"/>
      <c r="EB1329" s="40"/>
      <c r="EC1329" s="40"/>
      <c r="ED1329" s="40"/>
      <c r="EE1329" s="40"/>
      <c r="EF1329" s="40"/>
      <c r="EG1329" s="40"/>
      <c r="EH1329" s="40"/>
      <c r="EI1329" s="40"/>
      <c r="EJ1329" s="40"/>
      <c r="EK1329" s="40"/>
      <c r="EL1329" s="40"/>
      <c r="EM1329" s="40"/>
      <c r="EN1329" s="40"/>
      <c r="EO1329" s="40"/>
      <c r="EP1329" s="40"/>
      <c r="EQ1329" s="40"/>
      <c r="ER1329" s="40"/>
      <c r="ES1329" s="40"/>
      <c r="ET1329" s="40"/>
      <c r="EU1329" s="40"/>
      <c r="EV1329" s="40"/>
      <c r="EW1329" s="40"/>
      <c r="EX1329" s="40"/>
      <c r="EY1329" s="40"/>
      <c r="EZ1329" s="40"/>
      <c r="FA1329" s="40"/>
      <c r="FB1329" s="40"/>
      <c r="FC1329" s="40"/>
      <c r="FD1329" s="40"/>
      <c r="FE1329" s="40"/>
      <c r="FF1329" s="40"/>
      <c r="FG1329" s="40"/>
      <c r="FH1329" s="40"/>
      <c r="FI1329" s="40"/>
      <c r="FJ1329" s="40"/>
      <c r="FK1329" s="40"/>
      <c r="FL1329" s="40"/>
      <c r="FM1329" s="40"/>
      <c r="FN1329" s="40"/>
      <c r="FO1329" s="40"/>
      <c r="FP1329" s="40"/>
      <c r="FQ1329" s="40"/>
      <c r="FR1329" s="40"/>
      <c r="FS1329" s="40"/>
      <c r="FT1329" s="40"/>
      <c r="FU1329" s="40"/>
      <c r="FV1329" s="40"/>
      <c r="FW1329" s="40"/>
      <c r="FX1329" s="40"/>
      <c r="FY1329" s="40"/>
      <c r="FZ1329" s="40"/>
      <c r="GA1329" s="40"/>
      <c r="GB1329" s="40"/>
      <c r="GC1329" s="40"/>
      <c r="GD1329" s="40"/>
      <c r="GE1329" s="40"/>
      <c r="GF1329" s="40"/>
      <c r="GG1329" s="40"/>
      <c r="GH1329" s="40"/>
      <c r="GI1329" s="40"/>
      <c r="GJ1329" s="40"/>
      <c r="GK1329" s="40"/>
      <c r="GL1329" s="40"/>
      <c r="GM1329" s="40"/>
      <c r="GN1329" s="40"/>
      <c r="GO1329" s="40"/>
      <c r="GP1329" s="40"/>
      <c r="GQ1329" s="40"/>
      <c r="GR1329" s="40"/>
      <c r="GS1329" s="40"/>
    </row>
    <row r="1330" spans="1:201" x14ac:dyDescent="0.2">
      <c r="A1330" s="40"/>
      <c r="B1330" s="40"/>
      <c r="C1330" s="40"/>
      <c r="D1330" s="40"/>
      <c r="E1330" s="40"/>
      <c r="F1330" s="40"/>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c r="CV1330" s="40"/>
      <c r="CW1330" s="40"/>
      <c r="CX1330" s="40"/>
      <c r="CY1330" s="40"/>
      <c r="CZ1330" s="40"/>
      <c r="DA1330" s="40"/>
      <c r="DB1330" s="40"/>
      <c r="DC1330" s="40"/>
      <c r="DD1330" s="40"/>
      <c r="DE1330" s="40"/>
      <c r="DF1330" s="40"/>
      <c r="DG1330" s="40"/>
      <c r="DH1330" s="40"/>
      <c r="DI1330" s="40"/>
      <c r="DJ1330" s="40"/>
      <c r="DK1330" s="40"/>
      <c r="DL1330" s="40"/>
      <c r="DM1330" s="40"/>
      <c r="DN1330" s="40"/>
      <c r="DO1330" s="40"/>
      <c r="DP1330" s="40"/>
      <c r="DQ1330" s="40"/>
      <c r="DR1330" s="40"/>
      <c r="DS1330" s="40"/>
      <c r="DT1330" s="40"/>
      <c r="DU1330" s="40"/>
      <c r="DV1330" s="40"/>
      <c r="DW1330" s="40"/>
      <c r="DX1330" s="40"/>
      <c r="DY1330" s="40"/>
      <c r="DZ1330" s="40"/>
      <c r="EA1330" s="40"/>
      <c r="EB1330" s="40"/>
      <c r="EC1330" s="40"/>
      <c r="ED1330" s="40"/>
      <c r="EE1330" s="40"/>
      <c r="EF1330" s="40"/>
      <c r="EG1330" s="40"/>
      <c r="EH1330" s="40"/>
      <c r="EI1330" s="40"/>
      <c r="EJ1330" s="40"/>
      <c r="EK1330" s="40"/>
      <c r="EL1330" s="40"/>
      <c r="EM1330" s="40"/>
      <c r="EN1330" s="40"/>
      <c r="EO1330" s="40"/>
      <c r="EP1330" s="40"/>
      <c r="EQ1330" s="40"/>
      <c r="ER1330" s="40"/>
      <c r="ES1330" s="40"/>
      <c r="ET1330" s="40"/>
      <c r="EU1330" s="40"/>
      <c r="EV1330" s="40"/>
      <c r="EW1330" s="40"/>
      <c r="EX1330" s="40"/>
      <c r="EY1330" s="40"/>
      <c r="EZ1330" s="40"/>
      <c r="FA1330" s="40"/>
      <c r="FB1330" s="40"/>
      <c r="FC1330" s="40"/>
      <c r="FD1330" s="40"/>
      <c r="FE1330" s="40"/>
      <c r="FF1330" s="40"/>
      <c r="FG1330" s="40"/>
      <c r="FH1330" s="40"/>
      <c r="FI1330" s="40"/>
      <c r="FJ1330" s="40"/>
      <c r="FK1330" s="40"/>
      <c r="FL1330" s="40"/>
      <c r="FM1330" s="40"/>
      <c r="FN1330" s="40"/>
      <c r="FO1330" s="40"/>
      <c r="FP1330" s="40"/>
      <c r="FQ1330" s="40"/>
      <c r="FR1330" s="40"/>
      <c r="FS1330" s="40"/>
      <c r="FT1330" s="40"/>
      <c r="FU1330" s="40"/>
      <c r="FV1330" s="40"/>
      <c r="FW1330" s="40"/>
      <c r="FX1330" s="40"/>
      <c r="FY1330" s="40"/>
      <c r="FZ1330" s="40"/>
      <c r="GA1330" s="40"/>
      <c r="GB1330" s="40"/>
      <c r="GC1330" s="40"/>
      <c r="GD1330" s="40"/>
      <c r="GE1330" s="40"/>
      <c r="GF1330" s="40"/>
      <c r="GG1330" s="40"/>
      <c r="GH1330" s="40"/>
      <c r="GI1330" s="40"/>
      <c r="GJ1330" s="40"/>
      <c r="GK1330" s="40"/>
      <c r="GL1330" s="40"/>
      <c r="GM1330" s="40"/>
      <c r="GN1330" s="40"/>
      <c r="GO1330" s="40"/>
      <c r="GP1330" s="40"/>
      <c r="GQ1330" s="40"/>
      <c r="GR1330" s="40"/>
      <c r="GS1330" s="40"/>
    </row>
    <row r="1331" spans="1:201" x14ac:dyDescent="0.2">
      <c r="A1331" s="40"/>
      <c r="B1331" s="40"/>
      <c r="C1331" s="40"/>
      <c r="D1331" s="40"/>
      <c r="E1331" s="40"/>
      <c r="F1331" s="40"/>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c r="CV1331" s="40"/>
      <c r="CW1331" s="40"/>
      <c r="CX1331" s="40"/>
      <c r="CY1331" s="40"/>
      <c r="CZ1331" s="40"/>
      <c r="DA1331" s="40"/>
      <c r="DB1331" s="40"/>
      <c r="DC1331" s="40"/>
      <c r="DD1331" s="40"/>
      <c r="DE1331" s="40"/>
      <c r="DF1331" s="40"/>
      <c r="DG1331" s="40"/>
      <c r="DH1331" s="40"/>
      <c r="DI1331" s="40"/>
      <c r="DJ1331" s="40"/>
      <c r="DK1331" s="40"/>
      <c r="DL1331" s="40"/>
      <c r="DM1331" s="40"/>
      <c r="DN1331" s="40"/>
      <c r="DO1331" s="40"/>
      <c r="DP1331" s="40"/>
      <c r="DQ1331" s="40"/>
      <c r="DR1331" s="40"/>
      <c r="DS1331" s="40"/>
      <c r="DT1331" s="40"/>
      <c r="DU1331" s="40"/>
      <c r="DV1331" s="40"/>
      <c r="DW1331" s="40"/>
      <c r="DX1331" s="40"/>
      <c r="DY1331" s="40"/>
      <c r="DZ1331" s="40"/>
      <c r="EA1331" s="40"/>
      <c r="EB1331" s="40"/>
      <c r="EC1331" s="40"/>
      <c r="ED1331" s="40"/>
      <c r="EE1331" s="40"/>
      <c r="EF1331" s="40"/>
      <c r="EG1331" s="40"/>
      <c r="EH1331" s="40"/>
      <c r="EI1331" s="40"/>
      <c r="EJ1331" s="40"/>
      <c r="EK1331" s="40"/>
      <c r="EL1331" s="40"/>
      <c r="EM1331" s="40"/>
      <c r="EN1331" s="40"/>
      <c r="EO1331" s="40"/>
      <c r="EP1331" s="40"/>
      <c r="EQ1331" s="40"/>
      <c r="ER1331" s="40"/>
      <c r="ES1331" s="40"/>
      <c r="ET1331" s="40"/>
      <c r="EU1331" s="40"/>
      <c r="EV1331" s="40"/>
      <c r="EW1331" s="40"/>
      <c r="EX1331" s="40"/>
      <c r="EY1331" s="40"/>
      <c r="EZ1331" s="40"/>
      <c r="FA1331" s="40"/>
      <c r="FB1331" s="40"/>
      <c r="FC1331" s="40"/>
      <c r="FD1331" s="40"/>
      <c r="FE1331" s="40"/>
      <c r="FF1331" s="40"/>
      <c r="FG1331" s="40"/>
      <c r="FH1331" s="40"/>
      <c r="FI1331" s="40"/>
      <c r="FJ1331" s="40"/>
      <c r="FK1331" s="40"/>
      <c r="FL1331" s="40"/>
      <c r="FM1331" s="40"/>
      <c r="FN1331" s="40"/>
      <c r="FO1331" s="40"/>
      <c r="FP1331" s="40"/>
      <c r="FQ1331" s="40"/>
      <c r="FR1331" s="40"/>
      <c r="FS1331" s="40"/>
      <c r="FT1331" s="40"/>
      <c r="FU1331" s="40"/>
      <c r="FV1331" s="40"/>
      <c r="FW1331" s="40"/>
      <c r="FX1331" s="40"/>
      <c r="FY1331" s="40"/>
      <c r="FZ1331" s="40"/>
      <c r="GA1331" s="40"/>
      <c r="GB1331" s="40"/>
      <c r="GC1331" s="40"/>
      <c r="GD1331" s="40"/>
      <c r="GE1331" s="40"/>
      <c r="GF1331" s="40"/>
      <c r="GG1331" s="40"/>
      <c r="GH1331" s="40"/>
      <c r="GI1331" s="40"/>
      <c r="GJ1331" s="40"/>
      <c r="GK1331" s="40"/>
      <c r="GL1331" s="40"/>
      <c r="GM1331" s="40"/>
      <c r="GN1331" s="40"/>
      <c r="GO1331" s="40"/>
      <c r="GP1331" s="40"/>
      <c r="GQ1331" s="40"/>
      <c r="GR1331" s="40"/>
      <c r="GS1331" s="40"/>
    </row>
    <row r="1332" spans="1:201" x14ac:dyDescent="0.2">
      <c r="A1332" s="40"/>
      <c r="B1332" s="40"/>
      <c r="C1332" s="40"/>
      <c r="D1332" s="40"/>
      <c r="E1332" s="40"/>
      <c r="F1332" s="40"/>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c r="CV1332" s="40"/>
      <c r="CW1332" s="40"/>
      <c r="CX1332" s="40"/>
      <c r="CY1332" s="40"/>
      <c r="CZ1332" s="40"/>
      <c r="DA1332" s="40"/>
      <c r="DB1332" s="40"/>
      <c r="DC1332" s="40"/>
      <c r="DD1332" s="40"/>
      <c r="DE1332" s="40"/>
      <c r="DF1332" s="40"/>
      <c r="DG1332" s="40"/>
      <c r="DH1332" s="40"/>
      <c r="DI1332" s="40"/>
      <c r="DJ1332" s="40"/>
      <c r="DK1332" s="40"/>
      <c r="DL1332" s="40"/>
      <c r="DM1332" s="40"/>
      <c r="DN1332" s="40"/>
      <c r="DO1332" s="40"/>
      <c r="DP1332" s="40"/>
      <c r="DQ1332" s="40"/>
      <c r="DR1332" s="40"/>
      <c r="DS1332" s="40"/>
      <c r="DT1332" s="40"/>
      <c r="DU1332" s="40"/>
      <c r="DV1332" s="40"/>
      <c r="DW1332" s="40"/>
      <c r="DX1332" s="40"/>
      <c r="DY1332" s="40"/>
      <c r="DZ1332" s="40"/>
      <c r="EA1332" s="40"/>
      <c r="EB1332" s="40"/>
      <c r="EC1332" s="40"/>
      <c r="ED1332" s="40"/>
      <c r="EE1332" s="40"/>
      <c r="EF1332" s="40"/>
      <c r="EG1332" s="40"/>
      <c r="EH1332" s="40"/>
      <c r="EI1332" s="40"/>
      <c r="EJ1332" s="40"/>
      <c r="EK1332" s="40"/>
      <c r="EL1332" s="40"/>
      <c r="EM1332" s="40"/>
      <c r="EN1332" s="40"/>
      <c r="EO1332" s="40"/>
      <c r="EP1332" s="40"/>
      <c r="EQ1332" s="40"/>
      <c r="ER1332" s="40"/>
      <c r="ES1332" s="40"/>
      <c r="ET1332" s="40"/>
      <c r="EU1332" s="40"/>
      <c r="EV1332" s="40"/>
      <c r="EW1332" s="40"/>
      <c r="EX1332" s="40"/>
      <c r="EY1332" s="40"/>
      <c r="EZ1332" s="40"/>
      <c r="FA1332" s="40"/>
      <c r="FB1332" s="40"/>
      <c r="FC1332" s="40"/>
      <c r="FD1332" s="40"/>
      <c r="FE1332" s="40"/>
      <c r="FF1332" s="40"/>
      <c r="FG1332" s="40"/>
      <c r="FH1332" s="40"/>
      <c r="FI1332" s="40"/>
      <c r="FJ1332" s="40"/>
      <c r="FK1332" s="40"/>
      <c r="FL1332" s="40"/>
      <c r="FM1332" s="40"/>
      <c r="FN1332" s="40"/>
      <c r="FO1332" s="40"/>
      <c r="FP1332" s="40"/>
      <c r="FQ1332" s="40"/>
      <c r="FR1332" s="40"/>
      <c r="FS1332" s="40"/>
      <c r="FT1332" s="40"/>
      <c r="FU1332" s="40"/>
      <c r="FV1332" s="40"/>
      <c r="FW1332" s="40"/>
      <c r="FX1332" s="40"/>
      <c r="FY1332" s="40"/>
      <c r="FZ1332" s="40"/>
      <c r="GA1332" s="40"/>
      <c r="GB1332" s="40"/>
      <c r="GC1332" s="40"/>
      <c r="GD1332" s="40"/>
      <c r="GE1332" s="40"/>
      <c r="GF1332" s="40"/>
      <c r="GG1332" s="40"/>
      <c r="GH1332" s="40"/>
      <c r="GI1332" s="40"/>
      <c r="GJ1332" s="40"/>
      <c r="GK1332" s="40"/>
      <c r="GL1332" s="40"/>
      <c r="GM1332" s="40"/>
      <c r="GN1332" s="40"/>
      <c r="GO1332" s="40"/>
      <c r="GP1332" s="40"/>
      <c r="GQ1332" s="40"/>
      <c r="GR1332" s="40"/>
      <c r="GS1332" s="40"/>
    </row>
    <row r="1333" spans="1:201" x14ac:dyDescent="0.2">
      <c r="A1333" s="40"/>
      <c r="B1333" s="40"/>
      <c r="C1333" s="40"/>
      <c r="D1333" s="40"/>
      <c r="E1333" s="40"/>
      <c r="F1333" s="40"/>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c r="CV1333" s="40"/>
      <c r="CW1333" s="40"/>
      <c r="CX1333" s="40"/>
      <c r="CY1333" s="40"/>
      <c r="CZ1333" s="40"/>
      <c r="DA1333" s="40"/>
      <c r="DB1333" s="40"/>
      <c r="DC1333" s="40"/>
      <c r="DD1333" s="40"/>
      <c r="DE1333" s="40"/>
      <c r="DF1333" s="40"/>
      <c r="DG1333" s="40"/>
      <c r="DH1333" s="40"/>
      <c r="DI1333" s="40"/>
      <c r="DJ1333" s="40"/>
      <c r="DK1333" s="40"/>
      <c r="DL1333" s="40"/>
      <c r="DM1333" s="40"/>
      <c r="DN1333" s="40"/>
      <c r="DO1333" s="40"/>
      <c r="DP1333" s="40"/>
      <c r="DQ1333" s="40"/>
      <c r="DR1333" s="40"/>
      <c r="DS1333" s="40"/>
      <c r="DT1333" s="40"/>
      <c r="DU1333" s="40"/>
      <c r="DV1333" s="40"/>
      <c r="DW1333" s="40"/>
      <c r="DX1333" s="40"/>
      <c r="DY1333" s="40"/>
      <c r="DZ1333" s="40"/>
      <c r="EA1333" s="40"/>
      <c r="EB1333" s="40"/>
      <c r="EC1333" s="40"/>
      <c r="ED1333" s="40"/>
      <c r="EE1333" s="40"/>
      <c r="EF1333" s="40"/>
      <c r="EG1333" s="40"/>
      <c r="EH1333" s="40"/>
      <c r="EI1333" s="40"/>
      <c r="EJ1333" s="40"/>
      <c r="EK1333" s="40"/>
      <c r="EL1333" s="40"/>
      <c r="EM1333" s="40"/>
      <c r="EN1333" s="40"/>
      <c r="EO1333" s="40"/>
      <c r="EP1333" s="40"/>
      <c r="EQ1333" s="40"/>
      <c r="ER1333" s="40"/>
      <c r="ES1333" s="40"/>
      <c r="ET1333" s="40"/>
      <c r="EU1333" s="40"/>
      <c r="EV1333" s="40"/>
      <c r="EW1333" s="40"/>
      <c r="EX1333" s="40"/>
      <c r="EY1333" s="40"/>
      <c r="EZ1333" s="40"/>
      <c r="FA1333" s="40"/>
      <c r="FB1333" s="40"/>
      <c r="FC1333" s="40"/>
      <c r="FD1333" s="40"/>
      <c r="FE1333" s="40"/>
      <c r="FF1333" s="40"/>
      <c r="FG1333" s="40"/>
      <c r="FH1333" s="40"/>
      <c r="FI1333" s="40"/>
      <c r="FJ1333" s="40"/>
      <c r="FK1333" s="40"/>
      <c r="FL1333" s="40"/>
      <c r="FM1333" s="40"/>
      <c r="FN1333" s="40"/>
      <c r="FO1333" s="40"/>
      <c r="FP1333" s="40"/>
      <c r="FQ1333" s="40"/>
      <c r="FR1333" s="40"/>
      <c r="FS1333" s="40"/>
      <c r="FT1333" s="40"/>
      <c r="FU1333" s="40"/>
      <c r="FV1333" s="40"/>
      <c r="FW1333" s="40"/>
      <c r="FX1333" s="40"/>
      <c r="FY1333" s="40"/>
      <c r="FZ1333" s="40"/>
      <c r="GA1333" s="40"/>
      <c r="GB1333" s="40"/>
      <c r="GC1333" s="40"/>
      <c r="GD1333" s="40"/>
      <c r="GE1333" s="40"/>
      <c r="GF1333" s="40"/>
      <c r="GG1333" s="40"/>
      <c r="GH1333" s="40"/>
      <c r="GI1333" s="40"/>
      <c r="GJ1333" s="40"/>
      <c r="GK1333" s="40"/>
      <c r="GL1333" s="40"/>
      <c r="GM1333" s="40"/>
      <c r="GN1333" s="40"/>
      <c r="GO1333" s="40"/>
      <c r="GP1333" s="40"/>
      <c r="GQ1333" s="40"/>
      <c r="GR1333" s="40"/>
      <c r="GS1333" s="40"/>
    </row>
    <row r="1334" spans="1:201" x14ac:dyDescent="0.2">
      <c r="A1334" s="40"/>
      <c r="B1334" s="40"/>
      <c r="C1334" s="40"/>
      <c r="D1334" s="40"/>
      <c r="E1334" s="40"/>
      <c r="F1334" s="40"/>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c r="CV1334" s="40"/>
      <c r="CW1334" s="40"/>
      <c r="CX1334" s="40"/>
      <c r="CY1334" s="40"/>
      <c r="CZ1334" s="40"/>
      <c r="DA1334" s="40"/>
      <c r="DB1334" s="40"/>
      <c r="DC1334" s="40"/>
      <c r="DD1334" s="40"/>
      <c r="DE1334" s="40"/>
      <c r="DF1334" s="40"/>
      <c r="DG1334" s="40"/>
      <c r="DH1334" s="40"/>
      <c r="DI1334" s="40"/>
      <c r="DJ1334" s="40"/>
      <c r="DK1334" s="40"/>
      <c r="DL1334" s="40"/>
      <c r="DM1334" s="40"/>
      <c r="DN1334" s="40"/>
      <c r="DO1334" s="40"/>
      <c r="DP1334" s="40"/>
      <c r="DQ1334" s="40"/>
      <c r="DR1334" s="40"/>
      <c r="DS1334" s="40"/>
      <c r="DT1334" s="40"/>
      <c r="DU1334" s="40"/>
      <c r="DV1334" s="40"/>
      <c r="DW1334" s="40"/>
      <c r="DX1334" s="40"/>
      <c r="DY1334" s="40"/>
      <c r="DZ1334" s="40"/>
      <c r="EA1334" s="40"/>
      <c r="EB1334" s="40"/>
      <c r="EC1334" s="40"/>
      <c r="ED1334" s="40"/>
      <c r="EE1334" s="40"/>
      <c r="EF1334" s="40"/>
      <c r="EG1334" s="40"/>
      <c r="EH1334" s="40"/>
      <c r="EI1334" s="40"/>
      <c r="EJ1334" s="40"/>
      <c r="EK1334" s="40"/>
      <c r="EL1334" s="40"/>
      <c r="EM1334" s="40"/>
      <c r="EN1334" s="40"/>
      <c r="EO1334" s="40"/>
      <c r="EP1334" s="40"/>
      <c r="EQ1334" s="40"/>
      <c r="ER1334" s="40"/>
      <c r="ES1334" s="40"/>
      <c r="ET1334" s="40"/>
      <c r="EU1334" s="40"/>
      <c r="EV1334" s="40"/>
      <c r="EW1334" s="40"/>
      <c r="EX1334" s="40"/>
      <c r="EY1334" s="40"/>
      <c r="EZ1334" s="40"/>
      <c r="FA1334" s="40"/>
      <c r="FB1334" s="40"/>
      <c r="FC1334" s="40"/>
      <c r="FD1334" s="40"/>
      <c r="FE1334" s="40"/>
      <c r="FF1334" s="40"/>
      <c r="FG1334" s="40"/>
      <c r="FH1334" s="40"/>
      <c r="FI1334" s="40"/>
      <c r="FJ1334" s="40"/>
      <c r="FK1334" s="40"/>
      <c r="FL1334" s="40"/>
      <c r="FM1334" s="40"/>
      <c r="FN1334" s="40"/>
      <c r="FO1334" s="40"/>
      <c r="FP1334" s="40"/>
      <c r="FQ1334" s="40"/>
      <c r="FR1334" s="40"/>
      <c r="FS1334" s="40"/>
      <c r="FT1334" s="40"/>
      <c r="FU1334" s="40"/>
      <c r="FV1334" s="40"/>
      <c r="FW1334" s="40"/>
      <c r="FX1334" s="40"/>
      <c r="FY1334" s="40"/>
      <c r="FZ1334" s="40"/>
      <c r="GA1334" s="40"/>
      <c r="GB1334" s="40"/>
      <c r="GC1334" s="40"/>
      <c r="GD1334" s="40"/>
      <c r="GE1334" s="40"/>
      <c r="GF1334" s="40"/>
      <c r="GG1334" s="40"/>
      <c r="GH1334" s="40"/>
      <c r="GI1334" s="40"/>
      <c r="GJ1334" s="40"/>
      <c r="GK1334" s="40"/>
      <c r="GL1334" s="40"/>
      <c r="GM1334" s="40"/>
      <c r="GN1334" s="40"/>
      <c r="GO1334" s="40"/>
      <c r="GP1334" s="40"/>
      <c r="GQ1334" s="40"/>
      <c r="GR1334" s="40"/>
      <c r="GS1334" s="40"/>
    </row>
    <row r="1335" spans="1:201" x14ac:dyDescent="0.2">
      <c r="A1335" s="40"/>
      <c r="B1335" s="40"/>
      <c r="C1335" s="40"/>
      <c r="D1335" s="40"/>
      <c r="E1335" s="40"/>
      <c r="F1335" s="40"/>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c r="CV1335" s="40"/>
      <c r="CW1335" s="40"/>
      <c r="CX1335" s="40"/>
      <c r="CY1335" s="40"/>
      <c r="CZ1335" s="40"/>
      <c r="DA1335" s="40"/>
      <c r="DB1335" s="40"/>
      <c r="DC1335" s="40"/>
      <c r="DD1335" s="40"/>
      <c r="DE1335" s="40"/>
      <c r="DF1335" s="40"/>
      <c r="DG1335" s="40"/>
      <c r="DH1335" s="40"/>
      <c r="DI1335" s="40"/>
      <c r="DJ1335" s="40"/>
      <c r="DK1335" s="40"/>
      <c r="DL1335" s="40"/>
      <c r="DM1335" s="40"/>
      <c r="DN1335" s="40"/>
      <c r="DO1335" s="40"/>
      <c r="DP1335" s="40"/>
      <c r="DQ1335" s="40"/>
      <c r="DR1335" s="40"/>
      <c r="DS1335" s="40"/>
      <c r="DT1335" s="40"/>
      <c r="DU1335" s="40"/>
      <c r="DV1335" s="40"/>
      <c r="DW1335" s="40"/>
      <c r="DX1335" s="40"/>
      <c r="DY1335" s="40"/>
      <c r="DZ1335" s="40"/>
      <c r="EA1335" s="40"/>
      <c r="EB1335" s="40"/>
      <c r="EC1335" s="40"/>
      <c r="ED1335" s="40"/>
      <c r="EE1335" s="40"/>
      <c r="EF1335" s="40"/>
      <c r="EG1335" s="40"/>
      <c r="EH1335" s="40"/>
      <c r="EI1335" s="40"/>
      <c r="EJ1335" s="40"/>
      <c r="EK1335" s="40"/>
      <c r="EL1335" s="40"/>
      <c r="EM1335" s="40"/>
      <c r="EN1335" s="40"/>
      <c r="EO1335" s="40"/>
      <c r="EP1335" s="40"/>
      <c r="EQ1335" s="40"/>
      <c r="ER1335" s="40"/>
      <c r="ES1335" s="40"/>
      <c r="ET1335" s="40"/>
      <c r="EU1335" s="40"/>
      <c r="EV1335" s="40"/>
      <c r="EW1335" s="40"/>
      <c r="EX1335" s="40"/>
      <c r="EY1335" s="40"/>
      <c r="EZ1335" s="40"/>
      <c r="FA1335" s="40"/>
      <c r="FB1335" s="40"/>
      <c r="FC1335" s="40"/>
      <c r="FD1335" s="40"/>
      <c r="FE1335" s="40"/>
      <c r="FF1335" s="40"/>
      <c r="FG1335" s="40"/>
      <c r="FH1335" s="40"/>
      <c r="FI1335" s="40"/>
      <c r="FJ1335" s="40"/>
      <c r="FK1335" s="40"/>
      <c r="FL1335" s="40"/>
      <c r="FM1335" s="40"/>
      <c r="FN1335" s="40"/>
      <c r="FO1335" s="40"/>
      <c r="FP1335" s="40"/>
      <c r="FQ1335" s="40"/>
      <c r="FR1335" s="40"/>
      <c r="FS1335" s="40"/>
      <c r="FT1335" s="40"/>
      <c r="FU1335" s="40"/>
      <c r="FV1335" s="40"/>
      <c r="FW1335" s="40"/>
      <c r="FX1335" s="40"/>
      <c r="FY1335" s="40"/>
      <c r="FZ1335" s="40"/>
      <c r="GA1335" s="40"/>
      <c r="GB1335" s="40"/>
      <c r="GC1335" s="40"/>
      <c r="GD1335" s="40"/>
      <c r="GE1335" s="40"/>
      <c r="GF1335" s="40"/>
      <c r="GG1335" s="40"/>
      <c r="GH1335" s="40"/>
      <c r="GI1335" s="40"/>
      <c r="GJ1335" s="40"/>
      <c r="GK1335" s="40"/>
      <c r="GL1335" s="40"/>
      <c r="GM1335" s="40"/>
      <c r="GN1335" s="40"/>
      <c r="GO1335" s="40"/>
      <c r="GP1335" s="40"/>
      <c r="GQ1335" s="40"/>
      <c r="GR1335" s="40"/>
      <c r="GS1335" s="40"/>
    </row>
    <row r="1336" spans="1:201" x14ac:dyDescent="0.2">
      <c r="A1336" s="40"/>
      <c r="B1336" s="40"/>
      <c r="C1336" s="40"/>
      <c r="D1336" s="40"/>
      <c r="E1336" s="40"/>
      <c r="F1336" s="40"/>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c r="CV1336" s="40"/>
      <c r="CW1336" s="40"/>
      <c r="CX1336" s="40"/>
      <c r="CY1336" s="40"/>
      <c r="CZ1336" s="40"/>
      <c r="DA1336" s="40"/>
      <c r="DB1336" s="40"/>
      <c r="DC1336" s="40"/>
      <c r="DD1336" s="40"/>
      <c r="DE1336" s="40"/>
      <c r="DF1336" s="40"/>
      <c r="DG1336" s="40"/>
      <c r="DH1336" s="40"/>
      <c r="DI1336" s="40"/>
      <c r="DJ1336" s="40"/>
      <c r="DK1336" s="40"/>
      <c r="DL1336" s="40"/>
      <c r="DM1336" s="40"/>
      <c r="DN1336" s="40"/>
      <c r="DO1336" s="40"/>
      <c r="DP1336" s="40"/>
      <c r="DQ1336" s="40"/>
      <c r="DR1336" s="40"/>
      <c r="DS1336" s="40"/>
      <c r="DT1336" s="40"/>
      <c r="DU1336" s="40"/>
      <c r="DV1336" s="40"/>
      <c r="DW1336" s="40"/>
      <c r="DX1336" s="40"/>
      <c r="DY1336" s="40"/>
      <c r="DZ1336" s="40"/>
      <c r="EA1336" s="40"/>
      <c r="EB1336" s="40"/>
      <c r="EC1336" s="40"/>
      <c r="ED1336" s="40"/>
      <c r="EE1336" s="40"/>
      <c r="EF1336" s="40"/>
      <c r="EG1336" s="40"/>
      <c r="EH1336" s="40"/>
      <c r="EI1336" s="40"/>
      <c r="EJ1336" s="40"/>
      <c r="EK1336" s="40"/>
      <c r="EL1336" s="40"/>
      <c r="EM1336" s="40"/>
      <c r="EN1336" s="40"/>
      <c r="EO1336" s="40"/>
      <c r="EP1336" s="40"/>
      <c r="EQ1336" s="40"/>
      <c r="ER1336" s="40"/>
      <c r="ES1336" s="40"/>
      <c r="ET1336" s="40"/>
      <c r="EU1336" s="40"/>
      <c r="EV1336" s="40"/>
      <c r="EW1336" s="40"/>
      <c r="EX1336" s="40"/>
      <c r="EY1336" s="40"/>
      <c r="EZ1336" s="40"/>
      <c r="FA1336" s="40"/>
      <c r="FB1336" s="40"/>
      <c r="FC1336" s="40"/>
      <c r="FD1336" s="40"/>
      <c r="FE1336" s="40"/>
      <c r="FF1336" s="40"/>
      <c r="FG1336" s="40"/>
      <c r="FH1336" s="40"/>
      <c r="FI1336" s="40"/>
      <c r="FJ1336" s="40"/>
      <c r="FK1336" s="40"/>
      <c r="FL1336" s="40"/>
      <c r="FM1336" s="40"/>
      <c r="FN1336" s="40"/>
      <c r="FO1336" s="40"/>
      <c r="FP1336" s="40"/>
      <c r="FQ1336" s="40"/>
      <c r="FR1336" s="40"/>
      <c r="FS1336" s="40"/>
      <c r="FT1336" s="40"/>
      <c r="FU1336" s="40"/>
      <c r="FV1336" s="40"/>
      <c r="FW1336" s="40"/>
      <c r="FX1336" s="40"/>
      <c r="FY1336" s="40"/>
      <c r="FZ1336" s="40"/>
      <c r="GA1336" s="40"/>
      <c r="GB1336" s="40"/>
      <c r="GC1336" s="40"/>
      <c r="GD1336" s="40"/>
      <c r="GE1336" s="40"/>
      <c r="GF1336" s="40"/>
      <c r="GG1336" s="40"/>
      <c r="GH1336" s="40"/>
      <c r="GI1336" s="40"/>
      <c r="GJ1336" s="40"/>
      <c r="GK1336" s="40"/>
      <c r="GL1336" s="40"/>
      <c r="GM1336" s="40"/>
      <c r="GN1336" s="40"/>
      <c r="GO1336" s="40"/>
      <c r="GP1336" s="40"/>
      <c r="GQ1336" s="40"/>
      <c r="GR1336" s="40"/>
      <c r="GS1336" s="40"/>
    </row>
    <row r="1337" spans="1:201" x14ac:dyDescent="0.2">
      <c r="A1337" s="40"/>
      <c r="B1337" s="40"/>
      <c r="C1337" s="40"/>
      <c r="D1337" s="40"/>
      <c r="E1337" s="40"/>
      <c r="F1337" s="40"/>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c r="CV1337" s="40"/>
      <c r="CW1337" s="40"/>
      <c r="CX1337" s="40"/>
      <c r="CY1337" s="40"/>
      <c r="CZ1337" s="40"/>
      <c r="DA1337" s="40"/>
      <c r="DB1337" s="40"/>
      <c r="DC1337" s="40"/>
      <c r="DD1337" s="40"/>
      <c r="DE1337" s="40"/>
      <c r="DF1337" s="40"/>
      <c r="DG1337" s="40"/>
      <c r="DH1337" s="40"/>
      <c r="DI1337" s="40"/>
      <c r="DJ1337" s="40"/>
      <c r="DK1337" s="40"/>
      <c r="DL1337" s="40"/>
      <c r="DM1337" s="40"/>
      <c r="DN1337" s="40"/>
      <c r="DO1337" s="40"/>
      <c r="DP1337" s="40"/>
      <c r="DQ1337" s="40"/>
      <c r="DR1337" s="40"/>
      <c r="DS1337" s="40"/>
      <c r="DT1337" s="40"/>
      <c r="DU1337" s="40"/>
      <c r="DV1337" s="40"/>
      <c r="DW1337" s="40"/>
      <c r="DX1337" s="40"/>
      <c r="DY1337" s="40"/>
      <c r="DZ1337" s="40"/>
      <c r="EA1337" s="40"/>
      <c r="EB1337" s="40"/>
      <c r="EC1337" s="40"/>
      <c r="ED1337" s="40"/>
      <c r="EE1337" s="40"/>
      <c r="EF1337" s="40"/>
      <c r="EG1337" s="40"/>
      <c r="EH1337" s="40"/>
      <c r="EI1337" s="40"/>
      <c r="EJ1337" s="40"/>
      <c r="EK1337" s="40"/>
      <c r="EL1337" s="40"/>
      <c r="EM1337" s="40"/>
      <c r="EN1337" s="40"/>
      <c r="EO1337" s="40"/>
      <c r="EP1337" s="40"/>
      <c r="EQ1337" s="40"/>
      <c r="ER1337" s="40"/>
      <c r="ES1337" s="40"/>
      <c r="ET1337" s="40"/>
      <c r="EU1337" s="40"/>
      <c r="EV1337" s="40"/>
      <c r="EW1337" s="40"/>
      <c r="EX1337" s="40"/>
      <c r="EY1337" s="40"/>
      <c r="EZ1337" s="40"/>
      <c r="FA1337" s="40"/>
      <c r="FB1337" s="40"/>
      <c r="FC1337" s="40"/>
      <c r="FD1337" s="40"/>
      <c r="FE1337" s="40"/>
      <c r="FF1337" s="40"/>
      <c r="FG1337" s="40"/>
      <c r="FH1337" s="40"/>
      <c r="FI1337" s="40"/>
      <c r="FJ1337" s="40"/>
      <c r="FK1337" s="40"/>
      <c r="FL1337" s="40"/>
      <c r="FM1337" s="40"/>
      <c r="FN1337" s="40"/>
      <c r="FO1337" s="40"/>
      <c r="FP1337" s="40"/>
      <c r="FQ1337" s="40"/>
      <c r="FR1337" s="40"/>
      <c r="FS1337" s="40"/>
      <c r="FT1337" s="40"/>
      <c r="FU1337" s="40"/>
      <c r="FV1337" s="40"/>
      <c r="FW1337" s="40"/>
      <c r="FX1337" s="40"/>
      <c r="FY1337" s="40"/>
      <c r="FZ1337" s="40"/>
      <c r="GA1337" s="40"/>
      <c r="GB1337" s="40"/>
      <c r="GC1337" s="40"/>
      <c r="GD1337" s="40"/>
      <c r="GE1337" s="40"/>
      <c r="GF1337" s="40"/>
      <c r="GG1337" s="40"/>
      <c r="GH1337" s="40"/>
      <c r="GI1337" s="40"/>
      <c r="GJ1337" s="40"/>
      <c r="GK1337" s="40"/>
      <c r="GL1337" s="40"/>
      <c r="GM1337" s="40"/>
      <c r="GN1337" s="40"/>
      <c r="GO1337" s="40"/>
      <c r="GP1337" s="40"/>
      <c r="GQ1337" s="40"/>
      <c r="GR1337" s="40"/>
      <c r="GS1337" s="40"/>
    </row>
    <row r="1338" spans="1:201" x14ac:dyDescent="0.2">
      <c r="A1338" s="40"/>
      <c r="B1338" s="40"/>
      <c r="C1338" s="40"/>
      <c r="D1338" s="40"/>
      <c r="E1338" s="40"/>
      <c r="F1338" s="40"/>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c r="CV1338" s="40"/>
      <c r="CW1338" s="40"/>
      <c r="CX1338" s="40"/>
      <c r="CY1338" s="40"/>
      <c r="CZ1338" s="40"/>
      <c r="DA1338" s="40"/>
      <c r="DB1338" s="40"/>
      <c r="DC1338" s="40"/>
      <c r="DD1338" s="40"/>
      <c r="DE1338" s="40"/>
      <c r="DF1338" s="40"/>
      <c r="DG1338" s="40"/>
      <c r="DH1338" s="40"/>
      <c r="DI1338" s="40"/>
      <c r="DJ1338" s="40"/>
      <c r="DK1338" s="40"/>
      <c r="DL1338" s="40"/>
      <c r="DM1338" s="40"/>
      <c r="DN1338" s="40"/>
      <c r="DO1338" s="40"/>
      <c r="DP1338" s="40"/>
      <c r="DQ1338" s="40"/>
      <c r="DR1338" s="40"/>
      <c r="DS1338" s="40"/>
      <c r="DT1338" s="40"/>
      <c r="DU1338" s="40"/>
      <c r="DV1338" s="40"/>
      <c r="DW1338" s="40"/>
      <c r="DX1338" s="40"/>
      <c r="DY1338" s="40"/>
      <c r="DZ1338" s="40"/>
      <c r="EA1338" s="40"/>
      <c r="EB1338" s="40"/>
      <c r="EC1338" s="40"/>
      <c r="ED1338" s="40"/>
      <c r="EE1338" s="40"/>
      <c r="EF1338" s="40"/>
      <c r="EG1338" s="40"/>
      <c r="EH1338" s="40"/>
      <c r="EI1338" s="40"/>
      <c r="EJ1338" s="40"/>
      <c r="EK1338" s="40"/>
      <c r="EL1338" s="40"/>
      <c r="EM1338" s="40"/>
      <c r="EN1338" s="40"/>
      <c r="EO1338" s="40"/>
      <c r="EP1338" s="40"/>
      <c r="EQ1338" s="40"/>
      <c r="ER1338" s="40"/>
      <c r="ES1338" s="40"/>
      <c r="ET1338" s="40"/>
      <c r="EU1338" s="40"/>
      <c r="EV1338" s="40"/>
      <c r="EW1338" s="40"/>
      <c r="EX1338" s="40"/>
      <c r="EY1338" s="40"/>
      <c r="EZ1338" s="40"/>
      <c r="FA1338" s="40"/>
      <c r="FB1338" s="40"/>
      <c r="FC1338" s="40"/>
      <c r="FD1338" s="40"/>
      <c r="FE1338" s="40"/>
      <c r="FF1338" s="40"/>
      <c r="FG1338" s="40"/>
      <c r="FH1338" s="40"/>
      <c r="FI1338" s="40"/>
      <c r="FJ1338" s="40"/>
      <c r="FK1338" s="40"/>
      <c r="FL1338" s="40"/>
      <c r="FM1338" s="40"/>
      <c r="FN1338" s="40"/>
      <c r="FO1338" s="40"/>
      <c r="FP1338" s="40"/>
      <c r="FQ1338" s="40"/>
      <c r="FR1338" s="40"/>
      <c r="FS1338" s="40"/>
      <c r="FT1338" s="40"/>
      <c r="FU1338" s="40"/>
      <c r="FV1338" s="40"/>
      <c r="FW1338" s="40"/>
      <c r="FX1338" s="40"/>
      <c r="FY1338" s="40"/>
      <c r="FZ1338" s="40"/>
      <c r="GA1338" s="40"/>
      <c r="GB1338" s="40"/>
      <c r="GC1338" s="40"/>
      <c r="GD1338" s="40"/>
      <c r="GE1338" s="40"/>
      <c r="GF1338" s="40"/>
      <c r="GG1338" s="40"/>
      <c r="GH1338" s="40"/>
      <c r="GI1338" s="40"/>
      <c r="GJ1338" s="40"/>
      <c r="GK1338" s="40"/>
      <c r="GL1338" s="40"/>
      <c r="GM1338" s="40"/>
      <c r="GN1338" s="40"/>
      <c r="GO1338" s="40"/>
      <c r="GP1338" s="40"/>
      <c r="GQ1338" s="40"/>
      <c r="GR1338" s="40"/>
      <c r="GS1338" s="40"/>
    </row>
    <row r="1339" spans="1:201" x14ac:dyDescent="0.2">
      <c r="A1339" s="40"/>
      <c r="B1339" s="40"/>
      <c r="C1339" s="40"/>
      <c r="D1339" s="40"/>
      <c r="E1339" s="40"/>
      <c r="F1339" s="40"/>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c r="CV1339" s="40"/>
      <c r="CW1339" s="40"/>
      <c r="CX1339" s="40"/>
      <c r="CY1339" s="40"/>
      <c r="CZ1339" s="40"/>
      <c r="DA1339" s="40"/>
      <c r="DB1339" s="40"/>
      <c r="DC1339" s="40"/>
      <c r="DD1339" s="40"/>
      <c r="DE1339" s="40"/>
      <c r="DF1339" s="40"/>
      <c r="DG1339" s="40"/>
      <c r="DH1339" s="40"/>
      <c r="DI1339" s="40"/>
      <c r="DJ1339" s="40"/>
      <c r="DK1339" s="40"/>
      <c r="DL1339" s="40"/>
      <c r="DM1339" s="40"/>
      <c r="DN1339" s="40"/>
      <c r="DO1339" s="40"/>
      <c r="DP1339" s="40"/>
      <c r="DQ1339" s="40"/>
      <c r="DR1339" s="40"/>
      <c r="DS1339" s="40"/>
      <c r="DT1339" s="40"/>
      <c r="DU1339" s="40"/>
      <c r="DV1339" s="40"/>
      <c r="DW1339" s="40"/>
      <c r="DX1339" s="40"/>
      <c r="DY1339" s="40"/>
      <c r="DZ1339" s="40"/>
      <c r="EA1339" s="40"/>
      <c r="EB1339" s="40"/>
      <c r="EC1339" s="40"/>
      <c r="ED1339" s="40"/>
      <c r="EE1339" s="40"/>
      <c r="EF1339" s="40"/>
      <c r="EG1339" s="40"/>
      <c r="EH1339" s="40"/>
      <c r="EI1339" s="40"/>
      <c r="EJ1339" s="40"/>
      <c r="EK1339" s="40"/>
      <c r="EL1339" s="40"/>
      <c r="EM1339" s="40"/>
      <c r="EN1339" s="40"/>
      <c r="EO1339" s="40"/>
      <c r="EP1339" s="40"/>
      <c r="EQ1339" s="40"/>
      <c r="ER1339" s="40"/>
      <c r="ES1339" s="40"/>
      <c r="ET1339" s="40"/>
      <c r="EU1339" s="40"/>
      <c r="EV1339" s="40"/>
      <c r="EW1339" s="40"/>
      <c r="EX1339" s="40"/>
      <c r="EY1339" s="40"/>
      <c r="EZ1339" s="40"/>
      <c r="FA1339" s="40"/>
      <c r="FB1339" s="40"/>
      <c r="FC1339" s="40"/>
      <c r="FD1339" s="40"/>
      <c r="FE1339" s="40"/>
      <c r="FF1339" s="40"/>
      <c r="FG1339" s="40"/>
      <c r="FH1339" s="40"/>
      <c r="FI1339" s="40"/>
      <c r="FJ1339" s="40"/>
      <c r="FK1339" s="40"/>
      <c r="FL1339" s="40"/>
      <c r="FM1339" s="40"/>
      <c r="FN1339" s="40"/>
      <c r="FO1339" s="40"/>
      <c r="FP1339" s="40"/>
      <c r="FQ1339" s="40"/>
      <c r="FR1339" s="40"/>
      <c r="FS1339" s="40"/>
      <c r="FT1339" s="40"/>
      <c r="FU1339" s="40"/>
      <c r="FV1339" s="40"/>
      <c r="FW1339" s="40"/>
      <c r="FX1339" s="40"/>
      <c r="FY1339" s="40"/>
      <c r="FZ1339" s="40"/>
      <c r="GA1339" s="40"/>
      <c r="GB1339" s="40"/>
      <c r="GC1339" s="40"/>
      <c r="GD1339" s="40"/>
      <c r="GE1339" s="40"/>
      <c r="GF1339" s="40"/>
      <c r="GG1339" s="40"/>
      <c r="GH1339" s="40"/>
      <c r="GI1339" s="40"/>
      <c r="GJ1339" s="40"/>
      <c r="GK1339" s="40"/>
      <c r="GL1339" s="40"/>
      <c r="GM1339" s="40"/>
      <c r="GN1339" s="40"/>
      <c r="GO1339" s="40"/>
      <c r="GP1339" s="40"/>
      <c r="GQ1339" s="40"/>
      <c r="GR1339" s="40"/>
      <c r="GS1339" s="40"/>
    </row>
    <row r="1340" spans="1:201" x14ac:dyDescent="0.2">
      <c r="A1340" s="40"/>
      <c r="B1340" s="40"/>
      <c r="C1340" s="40"/>
      <c r="D1340" s="40"/>
      <c r="E1340" s="40"/>
      <c r="F1340" s="40"/>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c r="CV1340" s="40"/>
      <c r="CW1340" s="40"/>
      <c r="CX1340" s="40"/>
      <c r="CY1340" s="40"/>
      <c r="CZ1340" s="40"/>
      <c r="DA1340" s="40"/>
      <c r="DB1340" s="40"/>
      <c r="DC1340" s="40"/>
      <c r="DD1340" s="40"/>
      <c r="DE1340" s="40"/>
      <c r="DF1340" s="40"/>
      <c r="DG1340" s="40"/>
      <c r="DH1340" s="40"/>
      <c r="DI1340" s="40"/>
      <c r="DJ1340" s="40"/>
      <c r="DK1340" s="40"/>
      <c r="DL1340" s="40"/>
      <c r="DM1340" s="40"/>
      <c r="DN1340" s="40"/>
      <c r="DO1340" s="40"/>
      <c r="DP1340" s="40"/>
      <c r="DQ1340" s="40"/>
      <c r="DR1340" s="40"/>
      <c r="DS1340" s="40"/>
      <c r="DT1340" s="40"/>
      <c r="DU1340" s="40"/>
      <c r="DV1340" s="40"/>
      <c r="DW1340" s="40"/>
      <c r="DX1340" s="40"/>
      <c r="DY1340" s="40"/>
      <c r="DZ1340" s="40"/>
      <c r="EA1340" s="40"/>
      <c r="EB1340" s="40"/>
      <c r="EC1340" s="40"/>
      <c r="ED1340" s="40"/>
      <c r="EE1340" s="40"/>
      <c r="EF1340" s="40"/>
      <c r="EG1340" s="40"/>
      <c r="EH1340" s="40"/>
      <c r="EI1340" s="40"/>
      <c r="EJ1340" s="40"/>
      <c r="EK1340" s="40"/>
      <c r="EL1340" s="40"/>
      <c r="EM1340" s="40"/>
      <c r="EN1340" s="40"/>
      <c r="EO1340" s="40"/>
      <c r="EP1340" s="40"/>
      <c r="EQ1340" s="40"/>
      <c r="ER1340" s="40"/>
      <c r="ES1340" s="40"/>
      <c r="ET1340" s="40"/>
      <c r="EU1340" s="40"/>
      <c r="EV1340" s="40"/>
      <c r="EW1340" s="40"/>
      <c r="EX1340" s="40"/>
      <c r="EY1340" s="40"/>
      <c r="EZ1340" s="40"/>
      <c r="FA1340" s="40"/>
      <c r="FB1340" s="40"/>
      <c r="FC1340" s="40"/>
      <c r="FD1340" s="40"/>
      <c r="FE1340" s="40"/>
      <c r="FF1340" s="40"/>
      <c r="FG1340" s="40"/>
      <c r="FH1340" s="40"/>
      <c r="FI1340" s="40"/>
      <c r="FJ1340" s="40"/>
      <c r="FK1340" s="40"/>
      <c r="FL1340" s="40"/>
      <c r="FM1340" s="40"/>
      <c r="FN1340" s="40"/>
      <c r="FO1340" s="40"/>
      <c r="FP1340" s="40"/>
      <c r="FQ1340" s="40"/>
      <c r="FR1340" s="40"/>
      <c r="FS1340" s="40"/>
      <c r="FT1340" s="40"/>
      <c r="FU1340" s="40"/>
      <c r="FV1340" s="40"/>
      <c r="FW1340" s="40"/>
      <c r="FX1340" s="40"/>
      <c r="FY1340" s="40"/>
      <c r="FZ1340" s="40"/>
      <c r="GA1340" s="40"/>
      <c r="GB1340" s="40"/>
      <c r="GC1340" s="40"/>
      <c r="GD1340" s="40"/>
      <c r="GE1340" s="40"/>
      <c r="GF1340" s="40"/>
      <c r="GG1340" s="40"/>
      <c r="GH1340" s="40"/>
      <c r="GI1340" s="40"/>
      <c r="GJ1340" s="40"/>
      <c r="GK1340" s="40"/>
      <c r="GL1340" s="40"/>
      <c r="GM1340" s="40"/>
      <c r="GN1340" s="40"/>
      <c r="GO1340" s="40"/>
      <c r="GP1340" s="40"/>
      <c r="GQ1340" s="40"/>
      <c r="GR1340" s="40"/>
      <c r="GS1340" s="40"/>
    </row>
    <row r="1341" spans="1:201" x14ac:dyDescent="0.2">
      <c r="A1341" s="40"/>
      <c r="B1341" s="40"/>
      <c r="C1341" s="40"/>
      <c r="D1341" s="40"/>
      <c r="E1341" s="40"/>
      <c r="F1341" s="40"/>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c r="CV1341" s="40"/>
      <c r="CW1341" s="40"/>
      <c r="CX1341" s="40"/>
      <c r="CY1341" s="40"/>
      <c r="CZ1341" s="40"/>
      <c r="DA1341" s="40"/>
      <c r="DB1341" s="40"/>
      <c r="DC1341" s="40"/>
      <c r="DD1341" s="40"/>
      <c r="DE1341" s="40"/>
      <c r="DF1341" s="40"/>
      <c r="DG1341" s="40"/>
      <c r="DH1341" s="40"/>
      <c r="DI1341" s="40"/>
      <c r="DJ1341" s="40"/>
      <c r="DK1341" s="40"/>
      <c r="DL1341" s="40"/>
      <c r="DM1341" s="40"/>
      <c r="DN1341" s="40"/>
      <c r="DO1341" s="40"/>
      <c r="DP1341" s="40"/>
      <c r="DQ1341" s="40"/>
      <c r="DR1341" s="40"/>
      <c r="DS1341" s="40"/>
      <c r="DT1341" s="40"/>
      <c r="DU1341" s="40"/>
      <c r="DV1341" s="40"/>
      <c r="DW1341" s="40"/>
      <c r="DX1341" s="40"/>
      <c r="DY1341" s="40"/>
      <c r="DZ1341" s="40"/>
      <c r="EA1341" s="40"/>
      <c r="EB1341" s="40"/>
      <c r="EC1341" s="40"/>
      <c r="ED1341" s="40"/>
      <c r="EE1341" s="40"/>
      <c r="EF1341" s="40"/>
      <c r="EG1341" s="40"/>
      <c r="EH1341" s="40"/>
      <c r="EI1341" s="40"/>
      <c r="EJ1341" s="40"/>
      <c r="EK1341" s="40"/>
      <c r="EL1341" s="40"/>
      <c r="EM1341" s="40"/>
      <c r="EN1341" s="40"/>
      <c r="EO1341" s="40"/>
      <c r="EP1341" s="40"/>
      <c r="EQ1341" s="40"/>
      <c r="ER1341" s="40"/>
      <c r="ES1341" s="40"/>
      <c r="ET1341" s="40"/>
      <c r="EU1341" s="40"/>
      <c r="EV1341" s="40"/>
      <c r="EW1341" s="40"/>
      <c r="EX1341" s="40"/>
      <c r="EY1341" s="40"/>
      <c r="EZ1341" s="40"/>
      <c r="FA1341" s="40"/>
      <c r="FB1341" s="40"/>
      <c r="FC1341" s="40"/>
      <c r="FD1341" s="40"/>
      <c r="FE1341" s="40"/>
      <c r="FF1341" s="40"/>
      <c r="FG1341" s="40"/>
      <c r="FH1341" s="40"/>
      <c r="FI1341" s="40"/>
      <c r="FJ1341" s="40"/>
      <c r="FK1341" s="40"/>
      <c r="FL1341" s="40"/>
      <c r="FM1341" s="40"/>
      <c r="FN1341" s="40"/>
      <c r="FO1341" s="40"/>
      <c r="FP1341" s="40"/>
      <c r="FQ1341" s="40"/>
      <c r="FR1341" s="40"/>
      <c r="FS1341" s="40"/>
      <c r="FT1341" s="40"/>
      <c r="FU1341" s="40"/>
      <c r="FV1341" s="40"/>
      <c r="FW1341" s="40"/>
      <c r="FX1341" s="40"/>
      <c r="FY1341" s="40"/>
      <c r="FZ1341" s="40"/>
      <c r="GA1341" s="40"/>
      <c r="GB1341" s="40"/>
      <c r="GC1341" s="40"/>
      <c r="GD1341" s="40"/>
      <c r="GE1341" s="40"/>
      <c r="GF1341" s="40"/>
      <c r="GG1341" s="40"/>
      <c r="GH1341" s="40"/>
      <c r="GI1341" s="40"/>
      <c r="GJ1341" s="40"/>
      <c r="GK1341" s="40"/>
      <c r="GL1341" s="40"/>
      <c r="GM1341" s="40"/>
      <c r="GN1341" s="40"/>
      <c r="GO1341" s="40"/>
      <c r="GP1341" s="40"/>
      <c r="GQ1341" s="40"/>
      <c r="GR1341" s="40"/>
      <c r="GS1341" s="40"/>
    </row>
    <row r="1342" spans="1:201" x14ac:dyDescent="0.2">
      <c r="A1342" s="40"/>
      <c r="B1342" s="40"/>
      <c r="C1342" s="40"/>
      <c r="D1342" s="40"/>
      <c r="E1342" s="40"/>
      <c r="F1342" s="40"/>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c r="CV1342" s="40"/>
      <c r="CW1342" s="40"/>
      <c r="CX1342" s="40"/>
      <c r="CY1342" s="40"/>
      <c r="CZ1342" s="40"/>
      <c r="DA1342" s="40"/>
      <c r="DB1342" s="40"/>
      <c r="DC1342" s="40"/>
      <c r="DD1342" s="40"/>
      <c r="DE1342" s="40"/>
      <c r="DF1342" s="40"/>
      <c r="DG1342" s="40"/>
      <c r="DH1342" s="40"/>
      <c r="DI1342" s="40"/>
      <c r="DJ1342" s="40"/>
      <c r="DK1342" s="40"/>
      <c r="DL1342" s="40"/>
      <c r="DM1342" s="40"/>
      <c r="DN1342" s="40"/>
      <c r="DO1342" s="40"/>
      <c r="DP1342" s="40"/>
      <c r="DQ1342" s="40"/>
      <c r="DR1342" s="40"/>
      <c r="DS1342" s="40"/>
      <c r="DT1342" s="40"/>
      <c r="DU1342" s="40"/>
      <c r="DV1342" s="40"/>
      <c r="DW1342" s="40"/>
      <c r="DX1342" s="40"/>
      <c r="DY1342" s="40"/>
      <c r="DZ1342" s="40"/>
      <c r="EA1342" s="40"/>
      <c r="EB1342" s="40"/>
      <c r="EC1342" s="40"/>
      <c r="ED1342" s="40"/>
      <c r="EE1342" s="40"/>
      <c r="EF1342" s="40"/>
      <c r="EG1342" s="40"/>
      <c r="EH1342" s="40"/>
      <c r="EI1342" s="40"/>
      <c r="EJ1342" s="40"/>
      <c r="EK1342" s="40"/>
      <c r="EL1342" s="40"/>
      <c r="EM1342" s="40"/>
      <c r="EN1342" s="40"/>
      <c r="EO1342" s="40"/>
      <c r="EP1342" s="40"/>
      <c r="EQ1342" s="40"/>
      <c r="ER1342" s="40"/>
      <c r="ES1342" s="40"/>
      <c r="ET1342" s="40"/>
      <c r="EU1342" s="40"/>
      <c r="EV1342" s="40"/>
      <c r="EW1342" s="40"/>
      <c r="EX1342" s="40"/>
      <c r="EY1342" s="40"/>
      <c r="EZ1342" s="40"/>
      <c r="FA1342" s="40"/>
      <c r="FB1342" s="40"/>
      <c r="FC1342" s="40"/>
      <c r="FD1342" s="40"/>
      <c r="FE1342" s="40"/>
      <c r="FF1342" s="40"/>
      <c r="FG1342" s="40"/>
      <c r="FH1342" s="40"/>
      <c r="FI1342" s="40"/>
      <c r="FJ1342" s="40"/>
      <c r="FK1342" s="40"/>
      <c r="FL1342" s="40"/>
      <c r="FM1342" s="40"/>
      <c r="FN1342" s="40"/>
      <c r="FO1342" s="40"/>
      <c r="FP1342" s="40"/>
      <c r="FQ1342" s="40"/>
      <c r="FR1342" s="40"/>
      <c r="FS1342" s="40"/>
      <c r="FT1342" s="40"/>
      <c r="FU1342" s="40"/>
      <c r="FV1342" s="40"/>
      <c r="FW1342" s="40"/>
      <c r="FX1342" s="40"/>
      <c r="FY1342" s="40"/>
      <c r="FZ1342" s="40"/>
      <c r="GA1342" s="40"/>
      <c r="GB1342" s="40"/>
      <c r="GC1342" s="40"/>
      <c r="GD1342" s="40"/>
      <c r="GE1342" s="40"/>
      <c r="GF1342" s="40"/>
      <c r="GG1342" s="40"/>
      <c r="GH1342" s="40"/>
      <c r="GI1342" s="40"/>
      <c r="GJ1342" s="40"/>
      <c r="GK1342" s="40"/>
      <c r="GL1342" s="40"/>
      <c r="GM1342" s="40"/>
      <c r="GN1342" s="40"/>
      <c r="GO1342" s="40"/>
      <c r="GP1342" s="40"/>
      <c r="GQ1342" s="40"/>
      <c r="GR1342" s="40"/>
      <c r="GS1342" s="40"/>
    </row>
    <row r="1343" spans="1:201" x14ac:dyDescent="0.2">
      <c r="A1343" s="40"/>
      <c r="B1343" s="40"/>
      <c r="C1343" s="40"/>
      <c r="D1343" s="40"/>
      <c r="E1343" s="40"/>
      <c r="F1343" s="40"/>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c r="FM1343" s="40"/>
      <c r="FN1343" s="40"/>
      <c r="FO1343" s="40"/>
      <c r="FP1343" s="40"/>
      <c r="FQ1343" s="40"/>
      <c r="FR1343" s="40"/>
      <c r="FS1343" s="40"/>
      <c r="FT1343" s="40"/>
      <c r="FU1343" s="40"/>
      <c r="FV1343" s="40"/>
      <c r="FW1343" s="40"/>
      <c r="FX1343" s="40"/>
      <c r="FY1343" s="40"/>
      <c r="FZ1343" s="40"/>
      <c r="GA1343" s="40"/>
      <c r="GB1343" s="40"/>
      <c r="GC1343" s="40"/>
      <c r="GD1343" s="40"/>
      <c r="GE1343" s="40"/>
      <c r="GF1343" s="40"/>
      <c r="GG1343" s="40"/>
      <c r="GH1343" s="40"/>
      <c r="GI1343" s="40"/>
      <c r="GJ1343" s="40"/>
      <c r="GK1343" s="40"/>
      <c r="GL1343" s="40"/>
      <c r="GM1343" s="40"/>
      <c r="GN1343" s="40"/>
      <c r="GO1343" s="40"/>
      <c r="GP1343" s="40"/>
      <c r="GQ1343" s="40"/>
      <c r="GR1343" s="40"/>
      <c r="GS1343" s="40"/>
    </row>
    <row r="1344" spans="1:201" x14ac:dyDescent="0.2">
      <c r="A1344" s="40"/>
      <c r="B1344" s="40"/>
      <c r="C1344" s="40"/>
      <c r="D1344" s="40"/>
      <c r="E1344" s="40"/>
      <c r="F1344" s="40"/>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c r="CV1344" s="40"/>
      <c r="CW1344" s="40"/>
      <c r="CX1344" s="40"/>
      <c r="CY1344" s="40"/>
      <c r="CZ1344" s="40"/>
      <c r="DA1344" s="40"/>
      <c r="DB1344" s="40"/>
      <c r="DC1344" s="40"/>
      <c r="DD1344" s="40"/>
      <c r="DE1344" s="40"/>
      <c r="DF1344" s="40"/>
      <c r="DG1344" s="40"/>
      <c r="DH1344" s="40"/>
      <c r="DI1344" s="40"/>
      <c r="DJ1344" s="40"/>
      <c r="DK1344" s="40"/>
      <c r="DL1344" s="40"/>
      <c r="DM1344" s="40"/>
      <c r="DN1344" s="40"/>
      <c r="DO1344" s="40"/>
      <c r="DP1344" s="40"/>
      <c r="DQ1344" s="40"/>
      <c r="DR1344" s="40"/>
      <c r="DS1344" s="40"/>
      <c r="DT1344" s="40"/>
      <c r="DU1344" s="40"/>
      <c r="DV1344" s="40"/>
      <c r="DW1344" s="40"/>
      <c r="DX1344" s="40"/>
      <c r="DY1344" s="40"/>
      <c r="DZ1344" s="40"/>
      <c r="EA1344" s="40"/>
      <c r="EB1344" s="40"/>
      <c r="EC1344" s="40"/>
      <c r="ED1344" s="40"/>
      <c r="EE1344" s="40"/>
      <c r="EF1344" s="40"/>
      <c r="EG1344" s="40"/>
      <c r="EH1344" s="40"/>
      <c r="EI1344" s="40"/>
      <c r="EJ1344" s="40"/>
      <c r="EK1344" s="40"/>
      <c r="EL1344" s="40"/>
      <c r="EM1344" s="40"/>
      <c r="EN1344" s="40"/>
      <c r="EO1344" s="40"/>
      <c r="EP1344" s="40"/>
      <c r="EQ1344" s="40"/>
      <c r="ER1344" s="40"/>
      <c r="ES1344" s="40"/>
      <c r="ET1344" s="40"/>
      <c r="EU1344" s="40"/>
      <c r="EV1344" s="40"/>
      <c r="EW1344" s="40"/>
      <c r="EX1344" s="40"/>
      <c r="EY1344" s="40"/>
      <c r="EZ1344" s="40"/>
      <c r="FA1344" s="40"/>
      <c r="FB1344" s="40"/>
      <c r="FC1344" s="40"/>
      <c r="FD1344" s="40"/>
      <c r="FE1344" s="40"/>
      <c r="FF1344" s="40"/>
      <c r="FG1344" s="40"/>
      <c r="FH1344" s="40"/>
      <c r="FI1344" s="40"/>
      <c r="FJ1344" s="40"/>
      <c r="FK1344" s="40"/>
      <c r="FL1344" s="40"/>
      <c r="FM1344" s="40"/>
      <c r="FN1344" s="40"/>
      <c r="FO1344" s="40"/>
      <c r="FP1344" s="40"/>
      <c r="FQ1344" s="40"/>
      <c r="FR1344" s="40"/>
      <c r="FS1344" s="40"/>
      <c r="FT1344" s="40"/>
      <c r="FU1344" s="40"/>
      <c r="FV1344" s="40"/>
      <c r="FW1344" s="40"/>
      <c r="FX1344" s="40"/>
      <c r="FY1344" s="40"/>
      <c r="FZ1344" s="40"/>
      <c r="GA1344" s="40"/>
      <c r="GB1344" s="40"/>
      <c r="GC1344" s="40"/>
      <c r="GD1344" s="40"/>
      <c r="GE1344" s="40"/>
      <c r="GF1344" s="40"/>
      <c r="GG1344" s="40"/>
      <c r="GH1344" s="40"/>
      <c r="GI1344" s="40"/>
      <c r="GJ1344" s="40"/>
      <c r="GK1344" s="40"/>
      <c r="GL1344" s="40"/>
      <c r="GM1344" s="40"/>
      <c r="GN1344" s="40"/>
      <c r="GO1344" s="40"/>
      <c r="GP1344" s="40"/>
      <c r="GQ1344" s="40"/>
      <c r="GR1344" s="40"/>
      <c r="GS1344" s="40"/>
    </row>
    <row r="1345" spans="1:201" x14ac:dyDescent="0.2">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c r="CV1345" s="40"/>
      <c r="CW1345" s="40"/>
      <c r="CX1345" s="40"/>
      <c r="CY1345" s="40"/>
      <c r="CZ1345" s="40"/>
      <c r="DA1345" s="40"/>
      <c r="DB1345" s="40"/>
      <c r="DC1345" s="40"/>
      <c r="DD1345" s="40"/>
      <c r="DE1345" s="40"/>
      <c r="DF1345" s="40"/>
      <c r="DG1345" s="40"/>
      <c r="DH1345" s="40"/>
      <c r="DI1345" s="40"/>
      <c r="DJ1345" s="40"/>
      <c r="DK1345" s="40"/>
      <c r="DL1345" s="40"/>
      <c r="DM1345" s="40"/>
      <c r="DN1345" s="40"/>
      <c r="DO1345" s="40"/>
      <c r="DP1345" s="40"/>
      <c r="DQ1345" s="40"/>
      <c r="DR1345" s="40"/>
      <c r="DS1345" s="40"/>
      <c r="DT1345" s="40"/>
      <c r="DU1345" s="40"/>
      <c r="DV1345" s="40"/>
      <c r="DW1345" s="40"/>
      <c r="DX1345" s="40"/>
      <c r="DY1345" s="40"/>
      <c r="DZ1345" s="40"/>
      <c r="EA1345" s="40"/>
      <c r="EB1345" s="40"/>
      <c r="EC1345" s="40"/>
      <c r="ED1345" s="40"/>
      <c r="EE1345" s="40"/>
      <c r="EF1345" s="40"/>
      <c r="EG1345" s="40"/>
      <c r="EH1345" s="40"/>
      <c r="EI1345" s="40"/>
      <c r="EJ1345" s="40"/>
      <c r="EK1345" s="40"/>
      <c r="EL1345" s="40"/>
      <c r="EM1345" s="40"/>
      <c r="EN1345" s="40"/>
      <c r="EO1345" s="40"/>
      <c r="EP1345" s="40"/>
      <c r="EQ1345" s="40"/>
      <c r="ER1345" s="40"/>
      <c r="ES1345" s="40"/>
      <c r="ET1345" s="40"/>
      <c r="EU1345" s="40"/>
      <c r="EV1345" s="40"/>
      <c r="EW1345" s="40"/>
      <c r="EX1345" s="40"/>
      <c r="EY1345" s="40"/>
      <c r="EZ1345" s="40"/>
      <c r="FA1345" s="40"/>
      <c r="FB1345" s="40"/>
      <c r="FC1345" s="40"/>
      <c r="FD1345" s="40"/>
      <c r="FE1345" s="40"/>
      <c r="FF1345" s="40"/>
      <c r="FG1345" s="40"/>
      <c r="FH1345" s="40"/>
      <c r="FI1345" s="40"/>
      <c r="FJ1345" s="40"/>
      <c r="FK1345" s="40"/>
      <c r="FL1345" s="40"/>
      <c r="FM1345" s="40"/>
      <c r="FN1345" s="40"/>
      <c r="FO1345" s="40"/>
      <c r="FP1345" s="40"/>
      <c r="FQ1345" s="40"/>
      <c r="FR1345" s="40"/>
      <c r="FS1345" s="40"/>
      <c r="FT1345" s="40"/>
      <c r="FU1345" s="40"/>
      <c r="FV1345" s="40"/>
      <c r="FW1345" s="40"/>
      <c r="FX1345" s="40"/>
      <c r="FY1345" s="40"/>
      <c r="FZ1345" s="40"/>
      <c r="GA1345" s="40"/>
      <c r="GB1345" s="40"/>
      <c r="GC1345" s="40"/>
      <c r="GD1345" s="40"/>
      <c r="GE1345" s="40"/>
      <c r="GF1345" s="40"/>
      <c r="GG1345" s="40"/>
      <c r="GH1345" s="40"/>
      <c r="GI1345" s="40"/>
      <c r="GJ1345" s="40"/>
      <c r="GK1345" s="40"/>
      <c r="GL1345" s="40"/>
      <c r="GM1345" s="40"/>
      <c r="GN1345" s="40"/>
      <c r="GO1345" s="40"/>
      <c r="GP1345" s="40"/>
      <c r="GQ1345" s="40"/>
      <c r="GR1345" s="40"/>
      <c r="GS1345" s="40"/>
    </row>
    <row r="1346" spans="1:201" x14ac:dyDescent="0.2">
      <c r="A1346" s="40"/>
      <c r="B1346" s="40"/>
      <c r="C1346" s="40"/>
      <c r="D1346" s="40"/>
      <c r="E1346" s="40"/>
      <c r="F1346" s="40"/>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c r="CV1346" s="40"/>
      <c r="CW1346" s="40"/>
      <c r="CX1346" s="40"/>
      <c r="CY1346" s="40"/>
      <c r="CZ1346" s="40"/>
      <c r="DA1346" s="40"/>
      <c r="DB1346" s="40"/>
      <c r="DC1346" s="40"/>
      <c r="DD1346" s="40"/>
      <c r="DE1346" s="40"/>
      <c r="DF1346" s="40"/>
      <c r="DG1346" s="40"/>
      <c r="DH1346" s="40"/>
      <c r="DI1346" s="40"/>
      <c r="DJ1346" s="40"/>
      <c r="DK1346" s="40"/>
      <c r="DL1346" s="40"/>
      <c r="DM1346" s="40"/>
      <c r="DN1346" s="40"/>
      <c r="DO1346" s="40"/>
      <c r="DP1346" s="40"/>
      <c r="DQ1346" s="40"/>
      <c r="DR1346" s="40"/>
      <c r="DS1346" s="40"/>
      <c r="DT1346" s="40"/>
      <c r="DU1346" s="40"/>
      <c r="DV1346" s="40"/>
      <c r="DW1346" s="40"/>
      <c r="DX1346" s="40"/>
      <c r="DY1346" s="40"/>
      <c r="DZ1346" s="40"/>
      <c r="EA1346" s="40"/>
      <c r="EB1346" s="40"/>
      <c r="EC1346" s="40"/>
      <c r="ED1346" s="40"/>
      <c r="EE1346" s="40"/>
      <c r="EF1346" s="40"/>
      <c r="EG1346" s="40"/>
      <c r="EH1346" s="40"/>
      <c r="EI1346" s="40"/>
      <c r="EJ1346" s="40"/>
      <c r="EK1346" s="40"/>
      <c r="EL1346" s="40"/>
      <c r="EM1346" s="40"/>
      <c r="EN1346" s="40"/>
      <c r="EO1346" s="40"/>
      <c r="EP1346" s="40"/>
      <c r="EQ1346" s="40"/>
      <c r="ER1346" s="40"/>
      <c r="ES1346" s="40"/>
      <c r="ET1346" s="40"/>
      <c r="EU1346" s="40"/>
      <c r="EV1346" s="40"/>
      <c r="EW1346" s="40"/>
      <c r="EX1346" s="40"/>
      <c r="EY1346" s="40"/>
      <c r="EZ1346" s="40"/>
      <c r="FA1346" s="40"/>
      <c r="FB1346" s="40"/>
      <c r="FC1346" s="40"/>
      <c r="FD1346" s="40"/>
      <c r="FE1346" s="40"/>
      <c r="FF1346" s="40"/>
      <c r="FG1346" s="40"/>
      <c r="FH1346" s="40"/>
      <c r="FI1346" s="40"/>
      <c r="FJ1346" s="40"/>
      <c r="FK1346" s="40"/>
      <c r="FL1346" s="40"/>
      <c r="FM1346" s="40"/>
      <c r="FN1346" s="40"/>
      <c r="FO1346" s="40"/>
      <c r="FP1346" s="40"/>
      <c r="FQ1346" s="40"/>
      <c r="FR1346" s="40"/>
      <c r="FS1346" s="40"/>
      <c r="FT1346" s="40"/>
      <c r="FU1346" s="40"/>
      <c r="FV1346" s="40"/>
      <c r="FW1346" s="40"/>
      <c r="FX1346" s="40"/>
      <c r="FY1346" s="40"/>
      <c r="FZ1346" s="40"/>
      <c r="GA1346" s="40"/>
      <c r="GB1346" s="40"/>
      <c r="GC1346" s="40"/>
      <c r="GD1346" s="40"/>
      <c r="GE1346" s="40"/>
      <c r="GF1346" s="40"/>
      <c r="GG1346" s="40"/>
      <c r="GH1346" s="40"/>
      <c r="GI1346" s="40"/>
      <c r="GJ1346" s="40"/>
      <c r="GK1346" s="40"/>
      <c r="GL1346" s="40"/>
      <c r="GM1346" s="40"/>
      <c r="GN1346" s="40"/>
      <c r="GO1346" s="40"/>
      <c r="GP1346" s="40"/>
      <c r="GQ1346" s="40"/>
      <c r="GR1346" s="40"/>
      <c r="GS1346" s="40"/>
    </row>
    <row r="1347" spans="1:201" x14ac:dyDescent="0.2">
      <c r="A1347" s="40"/>
      <c r="B1347" s="40"/>
      <c r="C1347" s="40"/>
      <c r="D1347" s="40"/>
      <c r="E1347" s="40"/>
      <c r="F1347" s="40"/>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c r="CV1347" s="40"/>
      <c r="CW1347" s="40"/>
      <c r="CX1347" s="40"/>
      <c r="CY1347" s="40"/>
      <c r="CZ1347" s="40"/>
      <c r="DA1347" s="40"/>
      <c r="DB1347" s="40"/>
      <c r="DC1347" s="40"/>
      <c r="DD1347" s="40"/>
      <c r="DE1347" s="40"/>
      <c r="DF1347" s="40"/>
      <c r="DG1347" s="40"/>
      <c r="DH1347" s="40"/>
      <c r="DI1347" s="40"/>
      <c r="DJ1347" s="40"/>
      <c r="DK1347" s="40"/>
      <c r="DL1347" s="40"/>
      <c r="DM1347" s="40"/>
      <c r="DN1347" s="40"/>
      <c r="DO1347" s="40"/>
      <c r="DP1347" s="40"/>
      <c r="DQ1347" s="40"/>
      <c r="DR1347" s="40"/>
      <c r="DS1347" s="40"/>
      <c r="DT1347" s="40"/>
      <c r="DU1347" s="40"/>
      <c r="DV1347" s="40"/>
      <c r="DW1347" s="40"/>
      <c r="DX1347" s="40"/>
      <c r="DY1347" s="40"/>
      <c r="DZ1347" s="40"/>
      <c r="EA1347" s="40"/>
      <c r="EB1347" s="40"/>
      <c r="EC1347" s="40"/>
      <c r="ED1347" s="40"/>
      <c r="EE1347" s="40"/>
      <c r="EF1347" s="40"/>
      <c r="EG1347" s="40"/>
      <c r="EH1347" s="40"/>
      <c r="EI1347" s="40"/>
      <c r="EJ1347" s="40"/>
      <c r="EK1347" s="40"/>
      <c r="EL1347" s="40"/>
      <c r="EM1347" s="40"/>
      <c r="EN1347" s="40"/>
      <c r="EO1347" s="40"/>
      <c r="EP1347" s="40"/>
      <c r="EQ1347" s="40"/>
      <c r="ER1347" s="40"/>
      <c r="ES1347" s="40"/>
      <c r="ET1347" s="40"/>
      <c r="EU1347" s="40"/>
      <c r="EV1347" s="40"/>
      <c r="EW1347" s="40"/>
      <c r="EX1347" s="40"/>
      <c r="EY1347" s="40"/>
      <c r="EZ1347" s="40"/>
      <c r="FA1347" s="40"/>
      <c r="FB1347" s="40"/>
      <c r="FC1347" s="40"/>
      <c r="FD1347" s="40"/>
      <c r="FE1347" s="40"/>
      <c r="FF1347" s="40"/>
      <c r="FG1347" s="40"/>
      <c r="FH1347" s="40"/>
      <c r="FI1347" s="40"/>
      <c r="FJ1347" s="40"/>
      <c r="FK1347" s="40"/>
      <c r="FL1347" s="40"/>
      <c r="FM1347" s="40"/>
      <c r="FN1347" s="40"/>
      <c r="FO1347" s="40"/>
      <c r="FP1347" s="40"/>
      <c r="FQ1347" s="40"/>
      <c r="FR1347" s="40"/>
      <c r="FS1347" s="40"/>
      <c r="FT1347" s="40"/>
      <c r="FU1347" s="40"/>
      <c r="FV1347" s="40"/>
      <c r="FW1347" s="40"/>
      <c r="FX1347" s="40"/>
      <c r="FY1347" s="40"/>
      <c r="FZ1347" s="40"/>
      <c r="GA1347" s="40"/>
      <c r="GB1347" s="40"/>
      <c r="GC1347" s="40"/>
      <c r="GD1347" s="40"/>
      <c r="GE1347" s="40"/>
      <c r="GF1347" s="40"/>
      <c r="GG1347" s="40"/>
      <c r="GH1347" s="40"/>
      <c r="GI1347" s="40"/>
      <c r="GJ1347" s="40"/>
      <c r="GK1347" s="40"/>
      <c r="GL1347" s="40"/>
      <c r="GM1347" s="40"/>
      <c r="GN1347" s="40"/>
      <c r="GO1347" s="40"/>
      <c r="GP1347" s="40"/>
      <c r="GQ1347" s="40"/>
      <c r="GR1347" s="40"/>
      <c r="GS1347" s="40"/>
    </row>
    <row r="1348" spans="1:201" x14ac:dyDescent="0.2">
      <c r="A1348" s="40"/>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c r="EU1348" s="40"/>
      <c r="EV1348" s="40"/>
      <c r="EW1348" s="40"/>
      <c r="EX1348" s="40"/>
      <c r="EY1348" s="40"/>
      <c r="EZ1348" s="40"/>
      <c r="FA1348" s="40"/>
      <c r="FB1348" s="40"/>
      <c r="FC1348" s="40"/>
      <c r="FD1348" s="40"/>
      <c r="FE1348" s="40"/>
      <c r="FF1348" s="40"/>
      <c r="FG1348" s="40"/>
      <c r="FH1348" s="40"/>
      <c r="FI1348" s="40"/>
      <c r="FJ1348" s="40"/>
      <c r="FK1348" s="40"/>
      <c r="FL1348" s="40"/>
      <c r="FM1348" s="40"/>
      <c r="FN1348" s="40"/>
      <c r="FO1348" s="40"/>
      <c r="FP1348" s="40"/>
      <c r="FQ1348" s="40"/>
      <c r="FR1348" s="40"/>
      <c r="FS1348" s="40"/>
      <c r="FT1348" s="40"/>
      <c r="FU1348" s="40"/>
      <c r="FV1348" s="40"/>
      <c r="FW1348" s="40"/>
      <c r="FX1348" s="40"/>
      <c r="FY1348" s="40"/>
      <c r="FZ1348" s="40"/>
      <c r="GA1348" s="40"/>
      <c r="GB1348" s="40"/>
      <c r="GC1348" s="40"/>
      <c r="GD1348" s="40"/>
      <c r="GE1348" s="40"/>
      <c r="GF1348" s="40"/>
      <c r="GG1348" s="40"/>
      <c r="GH1348" s="40"/>
      <c r="GI1348" s="40"/>
      <c r="GJ1348" s="40"/>
      <c r="GK1348" s="40"/>
      <c r="GL1348" s="40"/>
      <c r="GM1348" s="40"/>
      <c r="GN1348" s="40"/>
      <c r="GO1348" s="40"/>
      <c r="GP1348" s="40"/>
      <c r="GQ1348" s="40"/>
      <c r="GR1348" s="40"/>
      <c r="GS1348" s="40"/>
    </row>
    <row r="1349" spans="1:201" x14ac:dyDescent="0.2">
      <c r="A1349" s="40"/>
      <c r="B1349" s="40"/>
      <c r="C1349" s="40"/>
      <c r="D1349" s="40"/>
      <c r="E1349" s="40"/>
      <c r="F1349" s="40"/>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c r="CV1349" s="40"/>
      <c r="CW1349" s="40"/>
      <c r="CX1349" s="40"/>
      <c r="CY1349" s="40"/>
      <c r="CZ1349" s="40"/>
      <c r="DA1349" s="40"/>
      <c r="DB1349" s="40"/>
      <c r="DC1349" s="40"/>
      <c r="DD1349" s="40"/>
      <c r="DE1349" s="40"/>
      <c r="DF1349" s="40"/>
      <c r="DG1349" s="40"/>
      <c r="DH1349" s="40"/>
      <c r="DI1349" s="40"/>
      <c r="DJ1349" s="40"/>
      <c r="DK1349" s="40"/>
      <c r="DL1349" s="40"/>
      <c r="DM1349" s="40"/>
      <c r="DN1349" s="40"/>
      <c r="DO1349" s="40"/>
      <c r="DP1349" s="40"/>
      <c r="DQ1349" s="40"/>
      <c r="DR1349" s="40"/>
      <c r="DS1349" s="40"/>
      <c r="DT1349" s="40"/>
      <c r="DU1349" s="40"/>
      <c r="DV1349" s="40"/>
      <c r="DW1349" s="40"/>
      <c r="DX1349" s="40"/>
      <c r="DY1349" s="40"/>
      <c r="DZ1349" s="40"/>
      <c r="EA1349" s="40"/>
      <c r="EB1349" s="40"/>
      <c r="EC1349" s="40"/>
      <c r="ED1349" s="40"/>
      <c r="EE1349" s="40"/>
      <c r="EF1349" s="40"/>
      <c r="EG1349" s="40"/>
      <c r="EH1349" s="40"/>
      <c r="EI1349" s="40"/>
      <c r="EJ1349" s="40"/>
      <c r="EK1349" s="40"/>
      <c r="EL1349" s="40"/>
      <c r="EM1349" s="40"/>
      <c r="EN1349" s="40"/>
      <c r="EO1349" s="40"/>
      <c r="EP1349" s="40"/>
      <c r="EQ1349" s="40"/>
      <c r="ER1349" s="40"/>
      <c r="ES1349" s="40"/>
      <c r="ET1349" s="40"/>
      <c r="EU1349" s="40"/>
      <c r="EV1349" s="40"/>
      <c r="EW1349" s="40"/>
      <c r="EX1349" s="40"/>
      <c r="EY1349" s="40"/>
      <c r="EZ1349" s="40"/>
      <c r="FA1349" s="40"/>
      <c r="FB1349" s="40"/>
      <c r="FC1349" s="40"/>
      <c r="FD1349" s="40"/>
      <c r="FE1349" s="40"/>
      <c r="FF1349" s="40"/>
      <c r="FG1349" s="40"/>
      <c r="FH1349" s="40"/>
      <c r="FI1349" s="40"/>
      <c r="FJ1349" s="40"/>
      <c r="FK1349" s="40"/>
      <c r="FL1349" s="40"/>
      <c r="FM1349" s="40"/>
      <c r="FN1349" s="40"/>
      <c r="FO1349" s="40"/>
      <c r="FP1349" s="40"/>
      <c r="FQ1349" s="40"/>
      <c r="FR1349" s="40"/>
      <c r="FS1349" s="40"/>
      <c r="FT1349" s="40"/>
      <c r="FU1349" s="40"/>
      <c r="FV1349" s="40"/>
      <c r="FW1349" s="40"/>
      <c r="FX1349" s="40"/>
      <c r="FY1349" s="40"/>
      <c r="FZ1349" s="40"/>
      <c r="GA1349" s="40"/>
      <c r="GB1349" s="40"/>
      <c r="GC1349" s="40"/>
      <c r="GD1349" s="40"/>
      <c r="GE1349" s="40"/>
      <c r="GF1349" s="40"/>
      <c r="GG1349" s="40"/>
      <c r="GH1349" s="40"/>
      <c r="GI1349" s="40"/>
      <c r="GJ1349" s="40"/>
      <c r="GK1349" s="40"/>
      <c r="GL1349" s="40"/>
      <c r="GM1349" s="40"/>
      <c r="GN1349" s="40"/>
      <c r="GO1349" s="40"/>
      <c r="GP1349" s="40"/>
      <c r="GQ1349" s="40"/>
      <c r="GR1349" s="40"/>
      <c r="GS1349" s="40"/>
    </row>
    <row r="1350" spans="1:201" x14ac:dyDescent="0.2">
      <c r="A1350" s="40"/>
      <c r="B1350" s="40"/>
      <c r="C1350" s="40"/>
      <c r="D1350" s="40"/>
      <c r="E1350" s="40"/>
      <c r="F1350" s="40"/>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c r="CV1350" s="40"/>
      <c r="CW1350" s="40"/>
      <c r="CX1350" s="40"/>
      <c r="CY1350" s="40"/>
      <c r="CZ1350" s="40"/>
      <c r="DA1350" s="40"/>
      <c r="DB1350" s="40"/>
      <c r="DC1350" s="40"/>
      <c r="DD1350" s="40"/>
      <c r="DE1350" s="40"/>
      <c r="DF1350" s="40"/>
      <c r="DG1350" s="40"/>
      <c r="DH1350" s="40"/>
      <c r="DI1350" s="40"/>
      <c r="DJ1350" s="40"/>
      <c r="DK1350" s="40"/>
      <c r="DL1350" s="40"/>
      <c r="DM1350" s="40"/>
      <c r="DN1350" s="40"/>
      <c r="DO1350" s="40"/>
      <c r="DP1350" s="40"/>
      <c r="DQ1350" s="40"/>
      <c r="DR1350" s="40"/>
      <c r="DS1350" s="40"/>
      <c r="DT1350" s="40"/>
      <c r="DU1350" s="40"/>
      <c r="DV1350" s="40"/>
      <c r="DW1350" s="40"/>
      <c r="DX1350" s="40"/>
      <c r="DY1350" s="40"/>
      <c r="DZ1350" s="40"/>
      <c r="EA1350" s="40"/>
      <c r="EB1350" s="40"/>
      <c r="EC1350" s="40"/>
      <c r="ED1350" s="40"/>
      <c r="EE1350" s="40"/>
      <c r="EF1350" s="40"/>
      <c r="EG1350" s="40"/>
      <c r="EH1350" s="40"/>
      <c r="EI1350" s="40"/>
      <c r="EJ1350" s="40"/>
      <c r="EK1350" s="40"/>
      <c r="EL1350" s="40"/>
      <c r="EM1350" s="40"/>
      <c r="EN1350" s="40"/>
      <c r="EO1350" s="40"/>
      <c r="EP1350" s="40"/>
      <c r="EQ1350" s="40"/>
      <c r="ER1350" s="40"/>
      <c r="ES1350" s="40"/>
      <c r="ET1350" s="40"/>
      <c r="EU1350" s="40"/>
      <c r="EV1350" s="40"/>
      <c r="EW1350" s="40"/>
      <c r="EX1350" s="40"/>
      <c r="EY1350" s="40"/>
      <c r="EZ1350" s="40"/>
      <c r="FA1350" s="40"/>
      <c r="FB1350" s="40"/>
      <c r="FC1350" s="40"/>
      <c r="FD1350" s="40"/>
      <c r="FE1350" s="40"/>
      <c r="FF1350" s="40"/>
      <c r="FG1350" s="40"/>
      <c r="FH1350" s="40"/>
      <c r="FI1350" s="40"/>
      <c r="FJ1350" s="40"/>
      <c r="FK1350" s="40"/>
      <c r="FL1350" s="40"/>
      <c r="FM1350" s="40"/>
      <c r="FN1350" s="40"/>
      <c r="FO1350" s="40"/>
      <c r="FP1350" s="40"/>
      <c r="FQ1350" s="40"/>
      <c r="FR1350" s="40"/>
      <c r="FS1350" s="40"/>
      <c r="FT1350" s="40"/>
      <c r="FU1350" s="40"/>
      <c r="FV1350" s="40"/>
      <c r="FW1350" s="40"/>
      <c r="FX1350" s="40"/>
      <c r="FY1350" s="40"/>
      <c r="FZ1350" s="40"/>
      <c r="GA1350" s="40"/>
      <c r="GB1350" s="40"/>
      <c r="GC1350" s="40"/>
      <c r="GD1350" s="40"/>
      <c r="GE1350" s="40"/>
      <c r="GF1350" s="40"/>
      <c r="GG1350" s="40"/>
      <c r="GH1350" s="40"/>
      <c r="GI1350" s="40"/>
      <c r="GJ1350" s="40"/>
      <c r="GK1350" s="40"/>
      <c r="GL1350" s="40"/>
      <c r="GM1350" s="40"/>
      <c r="GN1350" s="40"/>
      <c r="GO1350" s="40"/>
      <c r="GP1350" s="40"/>
      <c r="GQ1350" s="40"/>
      <c r="GR1350" s="40"/>
      <c r="GS1350" s="40"/>
    </row>
    <row r="1351" spans="1:201" x14ac:dyDescent="0.2">
      <c r="A1351" s="40"/>
      <c r="B1351" s="40"/>
      <c r="C1351" s="40"/>
      <c r="D1351" s="40"/>
      <c r="E1351" s="40"/>
      <c r="F1351" s="40"/>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c r="FM1351" s="40"/>
      <c r="FN1351" s="40"/>
      <c r="FO1351" s="40"/>
      <c r="FP1351" s="40"/>
      <c r="FQ1351" s="40"/>
      <c r="FR1351" s="40"/>
      <c r="FS1351" s="40"/>
      <c r="FT1351" s="40"/>
      <c r="FU1351" s="40"/>
      <c r="FV1351" s="40"/>
      <c r="FW1351" s="40"/>
      <c r="FX1351" s="40"/>
      <c r="FY1351" s="40"/>
      <c r="FZ1351" s="40"/>
      <c r="GA1351" s="40"/>
      <c r="GB1351" s="40"/>
      <c r="GC1351" s="40"/>
      <c r="GD1351" s="40"/>
      <c r="GE1351" s="40"/>
      <c r="GF1351" s="40"/>
      <c r="GG1351" s="40"/>
      <c r="GH1351" s="40"/>
      <c r="GI1351" s="40"/>
      <c r="GJ1351" s="40"/>
      <c r="GK1351" s="40"/>
      <c r="GL1351" s="40"/>
      <c r="GM1351" s="40"/>
      <c r="GN1351" s="40"/>
      <c r="GO1351" s="40"/>
      <c r="GP1351" s="40"/>
      <c r="GQ1351" s="40"/>
      <c r="GR1351" s="40"/>
      <c r="GS1351" s="40"/>
    </row>
    <row r="1352" spans="1:201" x14ac:dyDescent="0.2">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c r="FM1352" s="40"/>
      <c r="FN1352" s="40"/>
      <c r="FO1352" s="40"/>
      <c r="FP1352" s="40"/>
      <c r="FQ1352" s="40"/>
      <c r="FR1352" s="40"/>
      <c r="FS1352" s="40"/>
      <c r="FT1352" s="40"/>
      <c r="FU1352" s="40"/>
      <c r="FV1352" s="40"/>
      <c r="FW1352" s="40"/>
      <c r="FX1352" s="40"/>
      <c r="FY1352" s="40"/>
      <c r="FZ1352" s="40"/>
      <c r="GA1352" s="40"/>
      <c r="GB1352" s="40"/>
      <c r="GC1352" s="40"/>
      <c r="GD1352" s="40"/>
      <c r="GE1352" s="40"/>
      <c r="GF1352" s="40"/>
      <c r="GG1352" s="40"/>
      <c r="GH1352" s="40"/>
      <c r="GI1352" s="40"/>
      <c r="GJ1352" s="40"/>
      <c r="GK1352" s="40"/>
      <c r="GL1352" s="40"/>
      <c r="GM1352" s="40"/>
      <c r="GN1352" s="40"/>
      <c r="GO1352" s="40"/>
      <c r="GP1352" s="40"/>
      <c r="GQ1352" s="40"/>
      <c r="GR1352" s="40"/>
      <c r="GS1352" s="40"/>
    </row>
    <row r="1353" spans="1:201" x14ac:dyDescent="0.2">
      <c r="A1353" s="40"/>
      <c r="B1353" s="40"/>
      <c r="C1353" s="40"/>
      <c r="D1353" s="40"/>
      <c r="E1353" s="40"/>
      <c r="F1353" s="40"/>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c r="CV1353" s="40"/>
      <c r="CW1353" s="40"/>
      <c r="CX1353" s="40"/>
      <c r="CY1353" s="40"/>
      <c r="CZ1353" s="40"/>
      <c r="DA1353" s="40"/>
      <c r="DB1353" s="40"/>
      <c r="DC1353" s="40"/>
      <c r="DD1353" s="40"/>
      <c r="DE1353" s="40"/>
      <c r="DF1353" s="40"/>
      <c r="DG1353" s="40"/>
      <c r="DH1353" s="40"/>
      <c r="DI1353" s="40"/>
      <c r="DJ1353" s="40"/>
      <c r="DK1353" s="40"/>
      <c r="DL1353" s="40"/>
      <c r="DM1353" s="40"/>
      <c r="DN1353" s="40"/>
      <c r="DO1353" s="40"/>
      <c r="DP1353" s="40"/>
      <c r="DQ1353" s="40"/>
      <c r="DR1353" s="40"/>
      <c r="DS1353" s="40"/>
      <c r="DT1353" s="40"/>
      <c r="DU1353" s="40"/>
      <c r="DV1353" s="40"/>
      <c r="DW1353" s="40"/>
      <c r="DX1353" s="40"/>
      <c r="DY1353" s="40"/>
      <c r="DZ1353" s="40"/>
      <c r="EA1353" s="40"/>
      <c r="EB1353" s="40"/>
      <c r="EC1353" s="40"/>
      <c r="ED1353" s="40"/>
      <c r="EE1353" s="40"/>
      <c r="EF1353" s="40"/>
      <c r="EG1353" s="40"/>
      <c r="EH1353" s="40"/>
      <c r="EI1353" s="40"/>
      <c r="EJ1353" s="40"/>
      <c r="EK1353" s="40"/>
      <c r="EL1353" s="40"/>
      <c r="EM1353" s="40"/>
      <c r="EN1353" s="40"/>
      <c r="EO1353" s="40"/>
      <c r="EP1353" s="40"/>
      <c r="EQ1353" s="40"/>
      <c r="ER1353" s="40"/>
      <c r="ES1353" s="40"/>
      <c r="ET1353" s="40"/>
      <c r="EU1353" s="40"/>
      <c r="EV1353" s="40"/>
      <c r="EW1353" s="40"/>
      <c r="EX1353" s="40"/>
      <c r="EY1353" s="40"/>
      <c r="EZ1353" s="40"/>
      <c r="FA1353" s="40"/>
      <c r="FB1353" s="40"/>
      <c r="FC1353" s="40"/>
      <c r="FD1353" s="40"/>
      <c r="FE1353" s="40"/>
      <c r="FF1353" s="40"/>
      <c r="FG1353" s="40"/>
      <c r="FH1353" s="40"/>
      <c r="FI1353" s="40"/>
      <c r="FJ1353" s="40"/>
      <c r="FK1353" s="40"/>
      <c r="FL1353" s="40"/>
      <c r="FM1353" s="40"/>
      <c r="FN1353" s="40"/>
      <c r="FO1353" s="40"/>
      <c r="FP1353" s="40"/>
      <c r="FQ1353" s="40"/>
      <c r="FR1353" s="40"/>
      <c r="FS1353" s="40"/>
      <c r="FT1353" s="40"/>
      <c r="FU1353" s="40"/>
      <c r="FV1353" s="40"/>
      <c r="FW1353" s="40"/>
      <c r="FX1353" s="40"/>
      <c r="FY1353" s="40"/>
      <c r="FZ1353" s="40"/>
      <c r="GA1353" s="40"/>
      <c r="GB1353" s="40"/>
      <c r="GC1353" s="40"/>
      <c r="GD1353" s="40"/>
      <c r="GE1353" s="40"/>
      <c r="GF1353" s="40"/>
      <c r="GG1353" s="40"/>
      <c r="GH1353" s="40"/>
      <c r="GI1353" s="40"/>
      <c r="GJ1353" s="40"/>
      <c r="GK1353" s="40"/>
      <c r="GL1353" s="40"/>
      <c r="GM1353" s="40"/>
      <c r="GN1353" s="40"/>
      <c r="GO1353" s="40"/>
      <c r="GP1353" s="40"/>
      <c r="GQ1353" s="40"/>
      <c r="GR1353" s="40"/>
      <c r="GS1353" s="40"/>
    </row>
    <row r="1354" spans="1:201" x14ac:dyDescent="0.2">
      <c r="A1354" s="40"/>
      <c r="B1354" s="40"/>
      <c r="C1354" s="40"/>
      <c r="D1354" s="40"/>
      <c r="E1354" s="40"/>
      <c r="F1354" s="40"/>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c r="CV1354" s="40"/>
      <c r="CW1354" s="40"/>
      <c r="CX1354" s="40"/>
      <c r="CY1354" s="40"/>
      <c r="CZ1354" s="40"/>
      <c r="DA1354" s="40"/>
      <c r="DB1354" s="40"/>
      <c r="DC1354" s="40"/>
      <c r="DD1354" s="40"/>
      <c r="DE1354" s="40"/>
      <c r="DF1354" s="40"/>
      <c r="DG1354" s="40"/>
      <c r="DH1354" s="40"/>
      <c r="DI1354" s="40"/>
      <c r="DJ1354" s="40"/>
      <c r="DK1354" s="40"/>
      <c r="DL1354" s="40"/>
      <c r="DM1354" s="40"/>
      <c r="DN1354" s="40"/>
      <c r="DO1354" s="40"/>
      <c r="DP1354" s="40"/>
      <c r="DQ1354" s="40"/>
      <c r="DR1354" s="40"/>
      <c r="DS1354" s="40"/>
      <c r="DT1354" s="40"/>
      <c r="DU1354" s="40"/>
      <c r="DV1354" s="40"/>
      <c r="DW1354" s="40"/>
      <c r="DX1354" s="40"/>
      <c r="DY1354" s="40"/>
      <c r="DZ1354" s="40"/>
      <c r="EA1354" s="40"/>
      <c r="EB1354" s="40"/>
      <c r="EC1354" s="40"/>
      <c r="ED1354" s="40"/>
      <c r="EE1354" s="40"/>
      <c r="EF1354" s="40"/>
      <c r="EG1354" s="40"/>
      <c r="EH1354" s="40"/>
      <c r="EI1354" s="40"/>
      <c r="EJ1354" s="40"/>
      <c r="EK1354" s="40"/>
      <c r="EL1354" s="40"/>
      <c r="EM1354" s="40"/>
      <c r="EN1354" s="40"/>
      <c r="EO1354" s="40"/>
      <c r="EP1354" s="40"/>
      <c r="EQ1354" s="40"/>
      <c r="ER1354" s="40"/>
      <c r="ES1354" s="40"/>
      <c r="ET1354" s="40"/>
      <c r="EU1354" s="40"/>
      <c r="EV1354" s="40"/>
      <c r="EW1354" s="40"/>
      <c r="EX1354" s="40"/>
      <c r="EY1354" s="40"/>
      <c r="EZ1354" s="40"/>
      <c r="FA1354" s="40"/>
      <c r="FB1354" s="40"/>
      <c r="FC1354" s="40"/>
      <c r="FD1354" s="40"/>
      <c r="FE1354" s="40"/>
      <c r="FF1354" s="40"/>
      <c r="FG1354" s="40"/>
      <c r="FH1354" s="40"/>
      <c r="FI1354" s="40"/>
      <c r="FJ1354" s="40"/>
      <c r="FK1354" s="40"/>
      <c r="FL1354" s="40"/>
      <c r="FM1354" s="40"/>
      <c r="FN1354" s="40"/>
      <c r="FO1354" s="40"/>
      <c r="FP1354" s="40"/>
      <c r="FQ1354" s="40"/>
      <c r="FR1354" s="40"/>
      <c r="FS1354" s="40"/>
      <c r="FT1354" s="40"/>
      <c r="FU1354" s="40"/>
      <c r="FV1354" s="40"/>
      <c r="FW1354" s="40"/>
      <c r="FX1354" s="40"/>
      <c r="FY1354" s="40"/>
      <c r="FZ1354" s="40"/>
      <c r="GA1354" s="40"/>
      <c r="GB1354" s="40"/>
      <c r="GC1354" s="40"/>
      <c r="GD1354" s="40"/>
      <c r="GE1354" s="40"/>
      <c r="GF1354" s="40"/>
      <c r="GG1354" s="40"/>
      <c r="GH1354" s="40"/>
      <c r="GI1354" s="40"/>
      <c r="GJ1354" s="40"/>
      <c r="GK1354" s="40"/>
      <c r="GL1354" s="40"/>
      <c r="GM1354" s="40"/>
      <c r="GN1354" s="40"/>
      <c r="GO1354" s="40"/>
      <c r="GP1354" s="40"/>
      <c r="GQ1354" s="40"/>
      <c r="GR1354" s="40"/>
      <c r="GS1354" s="40"/>
    </row>
    <row r="1355" spans="1:201" x14ac:dyDescent="0.2">
      <c r="A1355" s="40"/>
      <c r="B1355" s="40"/>
      <c r="C1355" s="40"/>
      <c r="D1355" s="40"/>
      <c r="E1355" s="40"/>
      <c r="F1355" s="40"/>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c r="CV1355" s="40"/>
      <c r="CW1355" s="40"/>
      <c r="CX1355" s="40"/>
      <c r="CY1355" s="40"/>
      <c r="CZ1355" s="40"/>
      <c r="DA1355" s="40"/>
      <c r="DB1355" s="40"/>
      <c r="DC1355" s="40"/>
      <c r="DD1355" s="40"/>
      <c r="DE1355" s="40"/>
      <c r="DF1355" s="40"/>
      <c r="DG1355" s="40"/>
      <c r="DH1355" s="40"/>
      <c r="DI1355" s="40"/>
      <c r="DJ1355" s="40"/>
      <c r="DK1355" s="40"/>
      <c r="DL1355" s="40"/>
      <c r="DM1355" s="40"/>
      <c r="DN1355" s="40"/>
      <c r="DO1355" s="40"/>
      <c r="DP1355" s="40"/>
      <c r="DQ1355" s="40"/>
      <c r="DR1355" s="40"/>
      <c r="DS1355" s="40"/>
      <c r="DT1355" s="40"/>
      <c r="DU1355" s="40"/>
      <c r="DV1355" s="40"/>
      <c r="DW1355" s="40"/>
      <c r="DX1355" s="40"/>
      <c r="DY1355" s="40"/>
      <c r="DZ1355" s="40"/>
      <c r="EA1355" s="40"/>
      <c r="EB1355" s="40"/>
      <c r="EC1355" s="40"/>
      <c r="ED1355" s="40"/>
      <c r="EE1355" s="40"/>
      <c r="EF1355" s="40"/>
      <c r="EG1355" s="40"/>
      <c r="EH1355" s="40"/>
      <c r="EI1355" s="40"/>
      <c r="EJ1355" s="40"/>
      <c r="EK1355" s="40"/>
      <c r="EL1355" s="40"/>
      <c r="EM1355" s="40"/>
      <c r="EN1355" s="40"/>
      <c r="EO1355" s="40"/>
      <c r="EP1355" s="40"/>
      <c r="EQ1355" s="40"/>
      <c r="ER1355" s="40"/>
      <c r="ES1355" s="40"/>
      <c r="ET1355" s="40"/>
      <c r="EU1355" s="40"/>
      <c r="EV1355" s="40"/>
      <c r="EW1355" s="40"/>
      <c r="EX1355" s="40"/>
      <c r="EY1355" s="40"/>
      <c r="EZ1355" s="40"/>
      <c r="FA1355" s="40"/>
      <c r="FB1355" s="40"/>
      <c r="FC1355" s="40"/>
      <c r="FD1355" s="40"/>
      <c r="FE1355" s="40"/>
      <c r="FF1355" s="40"/>
      <c r="FG1355" s="40"/>
      <c r="FH1355" s="40"/>
      <c r="FI1355" s="40"/>
      <c r="FJ1355" s="40"/>
      <c r="FK1355" s="40"/>
      <c r="FL1355" s="40"/>
      <c r="FM1355" s="40"/>
      <c r="FN1355" s="40"/>
      <c r="FO1355" s="40"/>
      <c r="FP1355" s="40"/>
      <c r="FQ1355" s="40"/>
      <c r="FR1355" s="40"/>
      <c r="FS1355" s="40"/>
      <c r="FT1355" s="40"/>
      <c r="FU1355" s="40"/>
      <c r="FV1355" s="40"/>
      <c r="FW1355" s="40"/>
      <c r="FX1355" s="40"/>
      <c r="FY1355" s="40"/>
      <c r="FZ1355" s="40"/>
      <c r="GA1355" s="40"/>
      <c r="GB1355" s="40"/>
      <c r="GC1355" s="40"/>
      <c r="GD1355" s="40"/>
      <c r="GE1355" s="40"/>
      <c r="GF1355" s="40"/>
      <c r="GG1355" s="40"/>
      <c r="GH1355" s="40"/>
      <c r="GI1355" s="40"/>
      <c r="GJ1355" s="40"/>
      <c r="GK1355" s="40"/>
      <c r="GL1355" s="40"/>
      <c r="GM1355" s="40"/>
      <c r="GN1355" s="40"/>
      <c r="GO1355" s="40"/>
      <c r="GP1355" s="40"/>
      <c r="GQ1355" s="40"/>
      <c r="GR1355" s="40"/>
      <c r="GS1355" s="40"/>
    </row>
    <row r="1356" spans="1:201" x14ac:dyDescent="0.2">
      <c r="A1356" s="40"/>
      <c r="B1356" s="40"/>
      <c r="C1356" s="40"/>
      <c r="D1356" s="40"/>
      <c r="E1356" s="40"/>
      <c r="F1356" s="40"/>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c r="CV1356" s="40"/>
      <c r="CW1356" s="40"/>
      <c r="CX1356" s="40"/>
      <c r="CY1356" s="40"/>
      <c r="CZ1356" s="40"/>
      <c r="DA1356" s="40"/>
      <c r="DB1356" s="40"/>
      <c r="DC1356" s="40"/>
      <c r="DD1356" s="40"/>
      <c r="DE1356" s="40"/>
      <c r="DF1356" s="40"/>
      <c r="DG1356" s="40"/>
      <c r="DH1356" s="40"/>
      <c r="DI1356" s="40"/>
      <c r="DJ1356" s="40"/>
      <c r="DK1356" s="40"/>
      <c r="DL1356" s="40"/>
      <c r="DM1356" s="40"/>
      <c r="DN1356" s="40"/>
      <c r="DO1356" s="40"/>
      <c r="DP1356" s="40"/>
      <c r="DQ1356" s="40"/>
      <c r="DR1356" s="40"/>
      <c r="DS1356" s="40"/>
      <c r="DT1356" s="40"/>
      <c r="DU1356" s="40"/>
      <c r="DV1356" s="40"/>
      <c r="DW1356" s="40"/>
      <c r="DX1356" s="40"/>
      <c r="DY1356" s="40"/>
      <c r="DZ1356" s="40"/>
      <c r="EA1356" s="40"/>
      <c r="EB1356" s="40"/>
      <c r="EC1356" s="40"/>
      <c r="ED1356" s="40"/>
      <c r="EE1356" s="40"/>
      <c r="EF1356" s="40"/>
      <c r="EG1356" s="40"/>
      <c r="EH1356" s="40"/>
      <c r="EI1356" s="40"/>
      <c r="EJ1356" s="40"/>
      <c r="EK1356" s="40"/>
      <c r="EL1356" s="40"/>
      <c r="EM1356" s="40"/>
      <c r="EN1356" s="40"/>
      <c r="EO1356" s="40"/>
      <c r="EP1356" s="40"/>
      <c r="EQ1356" s="40"/>
      <c r="ER1356" s="40"/>
      <c r="ES1356" s="40"/>
      <c r="ET1356" s="40"/>
      <c r="EU1356" s="40"/>
      <c r="EV1356" s="40"/>
      <c r="EW1356" s="40"/>
      <c r="EX1356" s="40"/>
      <c r="EY1356" s="40"/>
      <c r="EZ1356" s="40"/>
      <c r="FA1356" s="40"/>
      <c r="FB1356" s="40"/>
      <c r="FC1356" s="40"/>
      <c r="FD1356" s="40"/>
      <c r="FE1356" s="40"/>
      <c r="FF1356" s="40"/>
      <c r="FG1356" s="40"/>
      <c r="FH1356" s="40"/>
      <c r="FI1356" s="40"/>
      <c r="FJ1356" s="40"/>
      <c r="FK1356" s="40"/>
      <c r="FL1356" s="40"/>
      <c r="FM1356" s="40"/>
      <c r="FN1356" s="40"/>
      <c r="FO1356" s="40"/>
      <c r="FP1356" s="40"/>
      <c r="FQ1356" s="40"/>
      <c r="FR1356" s="40"/>
      <c r="FS1356" s="40"/>
      <c r="FT1356" s="40"/>
      <c r="FU1356" s="40"/>
      <c r="FV1356" s="40"/>
      <c r="FW1356" s="40"/>
      <c r="FX1356" s="40"/>
      <c r="FY1356" s="40"/>
      <c r="FZ1356" s="40"/>
      <c r="GA1356" s="40"/>
      <c r="GB1356" s="40"/>
      <c r="GC1356" s="40"/>
      <c r="GD1356" s="40"/>
      <c r="GE1356" s="40"/>
      <c r="GF1356" s="40"/>
      <c r="GG1356" s="40"/>
      <c r="GH1356" s="40"/>
      <c r="GI1356" s="40"/>
      <c r="GJ1356" s="40"/>
      <c r="GK1356" s="40"/>
      <c r="GL1356" s="40"/>
      <c r="GM1356" s="40"/>
      <c r="GN1356" s="40"/>
      <c r="GO1356" s="40"/>
      <c r="GP1356" s="40"/>
      <c r="GQ1356" s="40"/>
      <c r="GR1356" s="40"/>
      <c r="GS1356" s="40"/>
    </row>
    <row r="1357" spans="1:201" x14ac:dyDescent="0.2">
      <c r="A1357" s="40"/>
      <c r="B1357" s="40"/>
      <c r="C1357" s="40"/>
      <c r="D1357" s="40"/>
      <c r="E1357" s="40"/>
      <c r="F1357" s="40"/>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c r="CV1357" s="40"/>
      <c r="CW1357" s="40"/>
      <c r="CX1357" s="40"/>
      <c r="CY1357" s="40"/>
      <c r="CZ1357" s="40"/>
      <c r="DA1357" s="40"/>
      <c r="DB1357" s="40"/>
      <c r="DC1357" s="40"/>
      <c r="DD1357" s="40"/>
      <c r="DE1357" s="40"/>
      <c r="DF1357" s="40"/>
      <c r="DG1357" s="40"/>
      <c r="DH1357" s="40"/>
      <c r="DI1357" s="40"/>
      <c r="DJ1357" s="40"/>
      <c r="DK1357" s="40"/>
      <c r="DL1357" s="40"/>
      <c r="DM1357" s="40"/>
      <c r="DN1357" s="40"/>
      <c r="DO1357" s="40"/>
      <c r="DP1357" s="40"/>
      <c r="DQ1357" s="40"/>
      <c r="DR1357" s="40"/>
      <c r="DS1357" s="40"/>
      <c r="DT1357" s="40"/>
      <c r="DU1357" s="40"/>
      <c r="DV1357" s="40"/>
      <c r="DW1357" s="40"/>
      <c r="DX1357" s="40"/>
      <c r="DY1357" s="40"/>
      <c r="DZ1357" s="40"/>
      <c r="EA1357" s="40"/>
      <c r="EB1357" s="40"/>
      <c r="EC1357" s="40"/>
      <c r="ED1357" s="40"/>
      <c r="EE1357" s="40"/>
      <c r="EF1357" s="40"/>
      <c r="EG1357" s="40"/>
      <c r="EH1357" s="40"/>
      <c r="EI1357" s="40"/>
      <c r="EJ1357" s="40"/>
      <c r="EK1357" s="40"/>
      <c r="EL1357" s="40"/>
      <c r="EM1357" s="40"/>
      <c r="EN1357" s="40"/>
      <c r="EO1357" s="40"/>
      <c r="EP1357" s="40"/>
      <c r="EQ1357" s="40"/>
      <c r="ER1357" s="40"/>
      <c r="ES1357" s="40"/>
      <c r="ET1357" s="40"/>
      <c r="EU1357" s="40"/>
      <c r="EV1357" s="40"/>
      <c r="EW1357" s="40"/>
      <c r="EX1357" s="40"/>
      <c r="EY1357" s="40"/>
      <c r="EZ1357" s="40"/>
      <c r="FA1357" s="40"/>
      <c r="FB1357" s="40"/>
      <c r="FC1357" s="40"/>
      <c r="FD1357" s="40"/>
      <c r="FE1357" s="40"/>
      <c r="FF1357" s="40"/>
      <c r="FG1357" s="40"/>
      <c r="FH1357" s="40"/>
      <c r="FI1357" s="40"/>
      <c r="FJ1357" s="40"/>
      <c r="FK1357" s="40"/>
      <c r="FL1357" s="40"/>
      <c r="FM1357" s="40"/>
      <c r="FN1357" s="40"/>
      <c r="FO1357" s="40"/>
      <c r="FP1357" s="40"/>
      <c r="FQ1357" s="40"/>
      <c r="FR1357" s="40"/>
      <c r="FS1357" s="40"/>
      <c r="FT1357" s="40"/>
      <c r="FU1357" s="40"/>
      <c r="FV1357" s="40"/>
      <c r="FW1357" s="40"/>
      <c r="FX1357" s="40"/>
      <c r="FY1357" s="40"/>
      <c r="FZ1357" s="40"/>
      <c r="GA1357" s="40"/>
      <c r="GB1357" s="40"/>
      <c r="GC1357" s="40"/>
      <c r="GD1357" s="40"/>
      <c r="GE1357" s="40"/>
      <c r="GF1357" s="40"/>
      <c r="GG1357" s="40"/>
      <c r="GH1357" s="40"/>
      <c r="GI1357" s="40"/>
      <c r="GJ1357" s="40"/>
      <c r="GK1357" s="40"/>
      <c r="GL1357" s="40"/>
      <c r="GM1357" s="40"/>
      <c r="GN1357" s="40"/>
      <c r="GO1357" s="40"/>
      <c r="GP1357" s="40"/>
      <c r="GQ1357" s="40"/>
      <c r="GR1357" s="40"/>
      <c r="GS1357" s="40"/>
    </row>
    <row r="1358" spans="1:201" x14ac:dyDescent="0.2">
      <c r="A1358" s="40"/>
      <c r="B1358" s="40"/>
      <c r="C1358" s="40"/>
      <c r="D1358" s="40"/>
      <c r="E1358" s="40"/>
      <c r="F1358" s="40"/>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c r="CV1358" s="40"/>
      <c r="CW1358" s="40"/>
      <c r="CX1358" s="40"/>
      <c r="CY1358" s="40"/>
      <c r="CZ1358" s="40"/>
      <c r="DA1358" s="40"/>
      <c r="DB1358" s="40"/>
      <c r="DC1358" s="40"/>
      <c r="DD1358" s="40"/>
      <c r="DE1358" s="40"/>
      <c r="DF1358" s="40"/>
      <c r="DG1358" s="40"/>
      <c r="DH1358" s="40"/>
      <c r="DI1358" s="40"/>
      <c r="DJ1358" s="40"/>
      <c r="DK1358" s="40"/>
      <c r="DL1358" s="40"/>
      <c r="DM1358" s="40"/>
      <c r="DN1358" s="40"/>
      <c r="DO1358" s="40"/>
      <c r="DP1358" s="40"/>
      <c r="DQ1358" s="40"/>
      <c r="DR1358" s="40"/>
      <c r="DS1358" s="40"/>
      <c r="DT1358" s="40"/>
      <c r="DU1358" s="40"/>
      <c r="DV1358" s="40"/>
      <c r="DW1358" s="40"/>
      <c r="DX1358" s="40"/>
      <c r="DY1358" s="40"/>
      <c r="DZ1358" s="40"/>
      <c r="EA1358" s="40"/>
      <c r="EB1358" s="40"/>
      <c r="EC1358" s="40"/>
      <c r="ED1358" s="40"/>
      <c r="EE1358" s="40"/>
      <c r="EF1358" s="40"/>
      <c r="EG1358" s="40"/>
      <c r="EH1358" s="40"/>
      <c r="EI1358" s="40"/>
      <c r="EJ1358" s="40"/>
      <c r="EK1358" s="40"/>
      <c r="EL1358" s="40"/>
      <c r="EM1358" s="40"/>
      <c r="EN1358" s="40"/>
      <c r="EO1358" s="40"/>
      <c r="EP1358" s="40"/>
      <c r="EQ1358" s="40"/>
      <c r="ER1358" s="40"/>
      <c r="ES1358" s="40"/>
      <c r="ET1358" s="40"/>
      <c r="EU1358" s="40"/>
      <c r="EV1358" s="40"/>
      <c r="EW1358" s="40"/>
      <c r="EX1358" s="40"/>
      <c r="EY1358" s="40"/>
      <c r="EZ1358" s="40"/>
      <c r="FA1358" s="40"/>
      <c r="FB1358" s="40"/>
      <c r="FC1358" s="40"/>
      <c r="FD1358" s="40"/>
      <c r="FE1358" s="40"/>
      <c r="FF1358" s="40"/>
      <c r="FG1358" s="40"/>
      <c r="FH1358" s="40"/>
      <c r="FI1358" s="40"/>
      <c r="FJ1358" s="40"/>
      <c r="FK1358" s="40"/>
      <c r="FL1358" s="40"/>
      <c r="FM1358" s="40"/>
      <c r="FN1358" s="40"/>
      <c r="FO1358" s="40"/>
      <c r="FP1358" s="40"/>
      <c r="FQ1358" s="40"/>
      <c r="FR1358" s="40"/>
      <c r="FS1358" s="40"/>
      <c r="FT1358" s="40"/>
      <c r="FU1358" s="40"/>
      <c r="FV1358" s="40"/>
      <c r="FW1358" s="40"/>
      <c r="FX1358" s="40"/>
      <c r="FY1358" s="40"/>
      <c r="FZ1358" s="40"/>
      <c r="GA1358" s="40"/>
      <c r="GB1358" s="40"/>
      <c r="GC1358" s="40"/>
      <c r="GD1358" s="40"/>
      <c r="GE1358" s="40"/>
      <c r="GF1358" s="40"/>
      <c r="GG1358" s="40"/>
      <c r="GH1358" s="40"/>
      <c r="GI1358" s="40"/>
      <c r="GJ1358" s="40"/>
      <c r="GK1358" s="40"/>
      <c r="GL1358" s="40"/>
      <c r="GM1358" s="40"/>
      <c r="GN1358" s="40"/>
      <c r="GO1358" s="40"/>
      <c r="GP1358" s="40"/>
      <c r="GQ1358" s="40"/>
      <c r="GR1358" s="40"/>
      <c r="GS1358" s="40"/>
    </row>
    <row r="1359" spans="1:201" x14ac:dyDescent="0.2">
      <c r="A1359" s="40"/>
      <c r="B1359" s="40"/>
      <c r="C1359" s="40"/>
      <c r="D1359" s="40"/>
      <c r="E1359" s="40"/>
      <c r="F1359" s="40"/>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c r="CV1359" s="40"/>
      <c r="CW1359" s="40"/>
      <c r="CX1359" s="40"/>
      <c r="CY1359" s="40"/>
      <c r="CZ1359" s="40"/>
      <c r="DA1359" s="40"/>
      <c r="DB1359" s="40"/>
      <c r="DC1359" s="40"/>
      <c r="DD1359" s="40"/>
      <c r="DE1359" s="40"/>
      <c r="DF1359" s="40"/>
      <c r="DG1359" s="40"/>
      <c r="DH1359" s="40"/>
      <c r="DI1359" s="40"/>
      <c r="DJ1359" s="40"/>
      <c r="DK1359" s="40"/>
      <c r="DL1359" s="40"/>
      <c r="DM1359" s="40"/>
      <c r="DN1359" s="40"/>
      <c r="DO1359" s="40"/>
      <c r="DP1359" s="40"/>
      <c r="DQ1359" s="40"/>
      <c r="DR1359" s="40"/>
      <c r="DS1359" s="40"/>
      <c r="DT1359" s="40"/>
      <c r="DU1359" s="40"/>
      <c r="DV1359" s="40"/>
      <c r="DW1359" s="40"/>
      <c r="DX1359" s="40"/>
      <c r="DY1359" s="40"/>
      <c r="DZ1359" s="40"/>
      <c r="EA1359" s="40"/>
      <c r="EB1359" s="40"/>
      <c r="EC1359" s="40"/>
      <c r="ED1359" s="40"/>
      <c r="EE1359" s="40"/>
      <c r="EF1359" s="40"/>
      <c r="EG1359" s="40"/>
      <c r="EH1359" s="40"/>
      <c r="EI1359" s="40"/>
      <c r="EJ1359" s="40"/>
      <c r="EK1359" s="40"/>
      <c r="EL1359" s="40"/>
      <c r="EM1359" s="40"/>
      <c r="EN1359" s="40"/>
      <c r="EO1359" s="40"/>
      <c r="EP1359" s="40"/>
      <c r="EQ1359" s="40"/>
      <c r="ER1359" s="40"/>
      <c r="ES1359" s="40"/>
      <c r="ET1359" s="40"/>
      <c r="EU1359" s="40"/>
      <c r="EV1359" s="40"/>
      <c r="EW1359" s="40"/>
      <c r="EX1359" s="40"/>
      <c r="EY1359" s="40"/>
      <c r="EZ1359" s="40"/>
      <c r="FA1359" s="40"/>
      <c r="FB1359" s="40"/>
      <c r="FC1359" s="40"/>
      <c r="FD1359" s="40"/>
      <c r="FE1359" s="40"/>
      <c r="FF1359" s="40"/>
      <c r="FG1359" s="40"/>
      <c r="FH1359" s="40"/>
      <c r="FI1359" s="40"/>
      <c r="FJ1359" s="40"/>
      <c r="FK1359" s="40"/>
      <c r="FL1359" s="40"/>
      <c r="FM1359" s="40"/>
      <c r="FN1359" s="40"/>
      <c r="FO1359" s="40"/>
      <c r="FP1359" s="40"/>
      <c r="FQ1359" s="40"/>
      <c r="FR1359" s="40"/>
      <c r="FS1359" s="40"/>
      <c r="FT1359" s="40"/>
      <c r="FU1359" s="40"/>
      <c r="FV1359" s="40"/>
      <c r="FW1359" s="40"/>
      <c r="FX1359" s="40"/>
      <c r="FY1359" s="40"/>
      <c r="FZ1359" s="40"/>
      <c r="GA1359" s="40"/>
      <c r="GB1359" s="40"/>
      <c r="GC1359" s="40"/>
      <c r="GD1359" s="40"/>
      <c r="GE1359" s="40"/>
      <c r="GF1359" s="40"/>
      <c r="GG1359" s="40"/>
      <c r="GH1359" s="40"/>
      <c r="GI1359" s="40"/>
      <c r="GJ1359" s="40"/>
      <c r="GK1359" s="40"/>
      <c r="GL1359" s="40"/>
      <c r="GM1359" s="40"/>
      <c r="GN1359" s="40"/>
      <c r="GO1359" s="40"/>
      <c r="GP1359" s="40"/>
      <c r="GQ1359" s="40"/>
      <c r="GR1359" s="40"/>
      <c r="GS1359" s="40"/>
    </row>
    <row r="1360" spans="1:201" x14ac:dyDescent="0.2">
      <c r="A1360" s="40"/>
      <c r="B1360" s="40"/>
      <c r="C1360" s="40"/>
      <c r="D1360" s="40"/>
      <c r="E1360" s="40"/>
      <c r="F1360" s="40"/>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c r="CV1360" s="40"/>
      <c r="CW1360" s="40"/>
      <c r="CX1360" s="40"/>
      <c r="CY1360" s="40"/>
      <c r="CZ1360" s="40"/>
      <c r="DA1360" s="40"/>
      <c r="DB1360" s="40"/>
      <c r="DC1360" s="40"/>
      <c r="DD1360" s="40"/>
      <c r="DE1360" s="40"/>
      <c r="DF1360" s="40"/>
      <c r="DG1360" s="40"/>
      <c r="DH1360" s="40"/>
      <c r="DI1360" s="40"/>
      <c r="DJ1360" s="40"/>
      <c r="DK1360" s="40"/>
      <c r="DL1360" s="40"/>
      <c r="DM1360" s="40"/>
      <c r="DN1360" s="40"/>
      <c r="DO1360" s="40"/>
      <c r="DP1360" s="40"/>
      <c r="DQ1360" s="40"/>
      <c r="DR1360" s="40"/>
      <c r="DS1360" s="40"/>
      <c r="DT1360" s="40"/>
      <c r="DU1360" s="40"/>
      <c r="DV1360" s="40"/>
      <c r="DW1360" s="40"/>
      <c r="DX1360" s="40"/>
      <c r="DY1360" s="40"/>
      <c r="DZ1360" s="40"/>
      <c r="EA1360" s="40"/>
      <c r="EB1360" s="40"/>
      <c r="EC1360" s="40"/>
      <c r="ED1360" s="40"/>
      <c r="EE1360" s="40"/>
      <c r="EF1360" s="40"/>
      <c r="EG1360" s="40"/>
      <c r="EH1360" s="40"/>
      <c r="EI1360" s="40"/>
      <c r="EJ1360" s="40"/>
      <c r="EK1360" s="40"/>
      <c r="EL1360" s="40"/>
      <c r="EM1360" s="40"/>
      <c r="EN1360" s="40"/>
      <c r="EO1360" s="40"/>
      <c r="EP1360" s="40"/>
      <c r="EQ1360" s="40"/>
      <c r="ER1360" s="40"/>
      <c r="ES1360" s="40"/>
      <c r="ET1360" s="40"/>
      <c r="EU1360" s="40"/>
      <c r="EV1360" s="40"/>
      <c r="EW1360" s="40"/>
      <c r="EX1360" s="40"/>
      <c r="EY1360" s="40"/>
      <c r="EZ1360" s="40"/>
      <c r="FA1360" s="40"/>
      <c r="FB1360" s="40"/>
      <c r="FC1360" s="40"/>
      <c r="FD1360" s="40"/>
      <c r="FE1360" s="40"/>
      <c r="FF1360" s="40"/>
      <c r="FG1360" s="40"/>
      <c r="FH1360" s="40"/>
      <c r="FI1360" s="40"/>
      <c r="FJ1360" s="40"/>
      <c r="FK1360" s="40"/>
      <c r="FL1360" s="40"/>
      <c r="FM1360" s="40"/>
      <c r="FN1360" s="40"/>
      <c r="FO1360" s="40"/>
      <c r="FP1360" s="40"/>
      <c r="FQ1360" s="40"/>
      <c r="FR1360" s="40"/>
      <c r="FS1360" s="40"/>
      <c r="FT1360" s="40"/>
      <c r="FU1360" s="40"/>
      <c r="FV1360" s="40"/>
      <c r="FW1360" s="40"/>
      <c r="FX1360" s="40"/>
      <c r="FY1360" s="40"/>
      <c r="FZ1360" s="40"/>
      <c r="GA1360" s="40"/>
      <c r="GB1360" s="40"/>
      <c r="GC1360" s="40"/>
      <c r="GD1360" s="40"/>
      <c r="GE1360" s="40"/>
      <c r="GF1360" s="40"/>
      <c r="GG1360" s="40"/>
      <c r="GH1360" s="40"/>
      <c r="GI1360" s="40"/>
      <c r="GJ1360" s="40"/>
      <c r="GK1360" s="40"/>
      <c r="GL1360" s="40"/>
      <c r="GM1360" s="40"/>
      <c r="GN1360" s="40"/>
      <c r="GO1360" s="40"/>
      <c r="GP1360" s="40"/>
      <c r="GQ1360" s="40"/>
      <c r="GR1360" s="40"/>
      <c r="GS1360" s="40"/>
    </row>
    <row r="1361" spans="1:201" x14ac:dyDescent="0.2">
      <c r="A1361" s="40"/>
      <c r="B1361" s="40"/>
      <c r="C1361" s="40"/>
      <c r="D1361" s="40"/>
      <c r="E1361" s="40"/>
      <c r="F1361" s="40"/>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c r="CV1361" s="40"/>
      <c r="CW1361" s="40"/>
      <c r="CX1361" s="40"/>
      <c r="CY1361" s="40"/>
      <c r="CZ1361" s="40"/>
      <c r="DA1361" s="40"/>
      <c r="DB1361" s="40"/>
      <c r="DC1361" s="40"/>
      <c r="DD1361" s="40"/>
      <c r="DE1361" s="40"/>
      <c r="DF1361" s="40"/>
      <c r="DG1361" s="40"/>
      <c r="DH1361" s="40"/>
      <c r="DI1361" s="40"/>
      <c r="DJ1361" s="40"/>
      <c r="DK1361" s="40"/>
      <c r="DL1361" s="40"/>
      <c r="DM1361" s="40"/>
      <c r="DN1361" s="40"/>
      <c r="DO1361" s="40"/>
      <c r="DP1361" s="40"/>
      <c r="DQ1361" s="40"/>
      <c r="DR1361" s="40"/>
      <c r="DS1361" s="40"/>
      <c r="DT1361" s="40"/>
      <c r="DU1361" s="40"/>
      <c r="DV1361" s="40"/>
      <c r="DW1361" s="40"/>
      <c r="DX1361" s="40"/>
      <c r="DY1361" s="40"/>
      <c r="DZ1361" s="40"/>
      <c r="EA1361" s="40"/>
      <c r="EB1361" s="40"/>
      <c r="EC1361" s="40"/>
      <c r="ED1361" s="40"/>
      <c r="EE1361" s="40"/>
      <c r="EF1361" s="40"/>
      <c r="EG1361" s="40"/>
      <c r="EH1361" s="40"/>
      <c r="EI1361" s="40"/>
      <c r="EJ1361" s="40"/>
      <c r="EK1361" s="40"/>
      <c r="EL1361" s="40"/>
      <c r="EM1361" s="40"/>
      <c r="EN1361" s="40"/>
      <c r="EO1361" s="40"/>
      <c r="EP1361" s="40"/>
      <c r="EQ1361" s="40"/>
      <c r="ER1361" s="40"/>
      <c r="ES1361" s="40"/>
      <c r="ET1361" s="40"/>
      <c r="EU1361" s="40"/>
      <c r="EV1361" s="40"/>
      <c r="EW1361" s="40"/>
      <c r="EX1361" s="40"/>
      <c r="EY1361" s="40"/>
      <c r="EZ1361" s="40"/>
      <c r="FA1361" s="40"/>
      <c r="FB1361" s="40"/>
      <c r="FC1361" s="40"/>
      <c r="FD1361" s="40"/>
      <c r="FE1361" s="40"/>
      <c r="FF1361" s="40"/>
      <c r="FG1361" s="40"/>
      <c r="FH1361" s="40"/>
      <c r="FI1361" s="40"/>
      <c r="FJ1361" s="40"/>
      <c r="FK1361" s="40"/>
      <c r="FL1361" s="40"/>
      <c r="FM1361" s="40"/>
      <c r="FN1361" s="40"/>
      <c r="FO1361" s="40"/>
      <c r="FP1361" s="40"/>
      <c r="FQ1361" s="40"/>
      <c r="FR1361" s="40"/>
      <c r="FS1361" s="40"/>
      <c r="FT1361" s="40"/>
      <c r="FU1361" s="40"/>
      <c r="FV1361" s="40"/>
      <c r="FW1361" s="40"/>
      <c r="FX1361" s="40"/>
      <c r="FY1361" s="40"/>
      <c r="FZ1361" s="40"/>
      <c r="GA1361" s="40"/>
      <c r="GB1361" s="40"/>
      <c r="GC1361" s="40"/>
      <c r="GD1361" s="40"/>
      <c r="GE1361" s="40"/>
      <c r="GF1361" s="40"/>
      <c r="GG1361" s="40"/>
      <c r="GH1361" s="40"/>
      <c r="GI1361" s="40"/>
      <c r="GJ1361" s="40"/>
      <c r="GK1361" s="40"/>
      <c r="GL1361" s="40"/>
      <c r="GM1361" s="40"/>
      <c r="GN1361" s="40"/>
      <c r="GO1361" s="40"/>
      <c r="GP1361" s="40"/>
      <c r="GQ1361" s="40"/>
      <c r="GR1361" s="40"/>
      <c r="GS1361" s="40"/>
    </row>
    <row r="1362" spans="1:201" x14ac:dyDescent="0.2">
      <c r="A1362" s="40"/>
      <c r="B1362" s="40"/>
      <c r="C1362" s="40"/>
      <c r="D1362" s="40"/>
      <c r="E1362" s="40"/>
      <c r="F1362" s="40"/>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c r="FL1362" s="40"/>
      <c r="FM1362" s="40"/>
      <c r="FN1362" s="40"/>
      <c r="FO1362" s="40"/>
      <c r="FP1362" s="40"/>
      <c r="FQ1362" s="40"/>
      <c r="FR1362" s="40"/>
      <c r="FS1362" s="40"/>
      <c r="FT1362" s="40"/>
      <c r="FU1362" s="40"/>
      <c r="FV1362" s="40"/>
      <c r="FW1362" s="40"/>
      <c r="FX1362" s="40"/>
      <c r="FY1362" s="40"/>
      <c r="FZ1362" s="40"/>
      <c r="GA1362" s="40"/>
      <c r="GB1362" s="40"/>
      <c r="GC1362" s="40"/>
      <c r="GD1362" s="40"/>
      <c r="GE1362" s="40"/>
      <c r="GF1362" s="40"/>
      <c r="GG1362" s="40"/>
      <c r="GH1362" s="40"/>
      <c r="GI1362" s="40"/>
      <c r="GJ1362" s="40"/>
      <c r="GK1362" s="40"/>
      <c r="GL1362" s="40"/>
      <c r="GM1362" s="40"/>
      <c r="GN1362" s="40"/>
      <c r="GO1362" s="40"/>
      <c r="GP1362" s="40"/>
      <c r="GQ1362" s="40"/>
      <c r="GR1362" s="40"/>
      <c r="GS1362" s="40"/>
    </row>
    <row r="1363" spans="1:201" x14ac:dyDescent="0.2">
      <c r="A1363" s="40"/>
      <c r="B1363" s="40"/>
      <c r="C1363" s="40"/>
      <c r="D1363" s="40"/>
      <c r="E1363" s="40"/>
      <c r="F1363" s="40"/>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c r="FL1363" s="40"/>
      <c r="FM1363" s="40"/>
      <c r="FN1363" s="40"/>
      <c r="FO1363" s="40"/>
      <c r="FP1363" s="40"/>
      <c r="FQ1363" s="40"/>
      <c r="FR1363" s="40"/>
      <c r="FS1363" s="40"/>
      <c r="FT1363" s="40"/>
      <c r="FU1363" s="40"/>
      <c r="FV1363" s="40"/>
      <c r="FW1363" s="40"/>
      <c r="FX1363" s="40"/>
      <c r="FY1363" s="40"/>
      <c r="FZ1363" s="40"/>
      <c r="GA1363" s="40"/>
      <c r="GB1363" s="40"/>
      <c r="GC1363" s="40"/>
      <c r="GD1363" s="40"/>
      <c r="GE1363" s="40"/>
      <c r="GF1363" s="40"/>
      <c r="GG1363" s="40"/>
      <c r="GH1363" s="40"/>
      <c r="GI1363" s="40"/>
      <c r="GJ1363" s="40"/>
      <c r="GK1363" s="40"/>
      <c r="GL1363" s="40"/>
      <c r="GM1363" s="40"/>
      <c r="GN1363" s="40"/>
      <c r="GO1363" s="40"/>
      <c r="GP1363" s="40"/>
      <c r="GQ1363" s="40"/>
      <c r="GR1363" s="40"/>
      <c r="GS1363" s="40"/>
    </row>
    <row r="1364" spans="1:201" x14ac:dyDescent="0.2">
      <c r="A1364" s="40"/>
      <c r="B1364" s="40"/>
      <c r="C1364" s="40"/>
      <c r="D1364" s="40"/>
      <c r="E1364" s="40"/>
      <c r="F1364" s="40"/>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c r="CV1364" s="40"/>
      <c r="CW1364" s="40"/>
      <c r="CX1364" s="40"/>
      <c r="CY1364" s="40"/>
      <c r="CZ1364" s="40"/>
      <c r="DA1364" s="40"/>
      <c r="DB1364" s="40"/>
      <c r="DC1364" s="40"/>
      <c r="DD1364" s="40"/>
      <c r="DE1364" s="40"/>
      <c r="DF1364" s="40"/>
      <c r="DG1364" s="40"/>
      <c r="DH1364" s="40"/>
      <c r="DI1364" s="40"/>
      <c r="DJ1364" s="40"/>
      <c r="DK1364" s="40"/>
      <c r="DL1364" s="40"/>
      <c r="DM1364" s="40"/>
      <c r="DN1364" s="40"/>
      <c r="DO1364" s="40"/>
      <c r="DP1364" s="40"/>
      <c r="DQ1364" s="40"/>
      <c r="DR1364" s="40"/>
      <c r="DS1364" s="40"/>
      <c r="DT1364" s="40"/>
      <c r="DU1364" s="40"/>
      <c r="DV1364" s="40"/>
      <c r="DW1364" s="40"/>
      <c r="DX1364" s="40"/>
      <c r="DY1364" s="40"/>
      <c r="DZ1364" s="40"/>
      <c r="EA1364" s="40"/>
      <c r="EB1364" s="40"/>
      <c r="EC1364" s="40"/>
      <c r="ED1364" s="40"/>
      <c r="EE1364" s="40"/>
      <c r="EF1364" s="40"/>
      <c r="EG1364" s="40"/>
      <c r="EH1364" s="40"/>
      <c r="EI1364" s="40"/>
      <c r="EJ1364" s="40"/>
      <c r="EK1364" s="40"/>
      <c r="EL1364" s="40"/>
      <c r="EM1364" s="40"/>
      <c r="EN1364" s="40"/>
      <c r="EO1364" s="40"/>
      <c r="EP1364" s="40"/>
      <c r="EQ1364" s="40"/>
      <c r="ER1364" s="40"/>
      <c r="ES1364" s="40"/>
      <c r="ET1364" s="40"/>
      <c r="EU1364" s="40"/>
      <c r="EV1364" s="40"/>
      <c r="EW1364" s="40"/>
      <c r="EX1364" s="40"/>
      <c r="EY1364" s="40"/>
      <c r="EZ1364" s="40"/>
      <c r="FA1364" s="40"/>
      <c r="FB1364" s="40"/>
      <c r="FC1364" s="40"/>
      <c r="FD1364" s="40"/>
      <c r="FE1364" s="40"/>
      <c r="FF1364" s="40"/>
      <c r="FG1364" s="40"/>
      <c r="FH1364" s="40"/>
      <c r="FI1364" s="40"/>
      <c r="FJ1364" s="40"/>
      <c r="FK1364" s="40"/>
      <c r="FL1364" s="40"/>
      <c r="FM1364" s="40"/>
      <c r="FN1364" s="40"/>
      <c r="FO1364" s="40"/>
      <c r="FP1364" s="40"/>
      <c r="FQ1364" s="40"/>
      <c r="FR1364" s="40"/>
      <c r="FS1364" s="40"/>
      <c r="FT1364" s="40"/>
      <c r="FU1364" s="40"/>
      <c r="FV1364" s="40"/>
      <c r="FW1364" s="40"/>
      <c r="FX1364" s="40"/>
      <c r="FY1364" s="40"/>
      <c r="FZ1364" s="40"/>
      <c r="GA1364" s="40"/>
      <c r="GB1364" s="40"/>
      <c r="GC1364" s="40"/>
      <c r="GD1364" s="40"/>
      <c r="GE1364" s="40"/>
      <c r="GF1364" s="40"/>
      <c r="GG1364" s="40"/>
      <c r="GH1364" s="40"/>
      <c r="GI1364" s="40"/>
      <c r="GJ1364" s="40"/>
      <c r="GK1364" s="40"/>
      <c r="GL1364" s="40"/>
      <c r="GM1364" s="40"/>
      <c r="GN1364" s="40"/>
      <c r="GO1364" s="40"/>
      <c r="GP1364" s="40"/>
      <c r="GQ1364" s="40"/>
      <c r="GR1364" s="40"/>
      <c r="GS1364" s="40"/>
    </row>
    <row r="1365" spans="1:201" x14ac:dyDescent="0.2">
      <c r="A1365" s="40"/>
      <c r="B1365" s="40"/>
      <c r="C1365" s="40"/>
      <c r="D1365" s="40"/>
      <c r="E1365" s="40"/>
      <c r="F1365" s="40"/>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c r="CV1365" s="40"/>
      <c r="CW1365" s="40"/>
      <c r="CX1365" s="40"/>
      <c r="CY1365" s="40"/>
      <c r="CZ1365" s="40"/>
      <c r="DA1365" s="40"/>
      <c r="DB1365" s="40"/>
      <c r="DC1365" s="40"/>
      <c r="DD1365" s="40"/>
      <c r="DE1365" s="40"/>
      <c r="DF1365" s="40"/>
      <c r="DG1365" s="40"/>
      <c r="DH1365" s="40"/>
      <c r="DI1365" s="40"/>
      <c r="DJ1365" s="40"/>
      <c r="DK1365" s="40"/>
      <c r="DL1365" s="40"/>
      <c r="DM1365" s="40"/>
      <c r="DN1365" s="40"/>
      <c r="DO1365" s="40"/>
      <c r="DP1365" s="40"/>
      <c r="DQ1365" s="40"/>
      <c r="DR1365" s="40"/>
      <c r="DS1365" s="40"/>
      <c r="DT1365" s="40"/>
      <c r="DU1365" s="40"/>
      <c r="DV1365" s="40"/>
      <c r="DW1365" s="40"/>
      <c r="DX1365" s="40"/>
      <c r="DY1365" s="40"/>
      <c r="DZ1365" s="40"/>
      <c r="EA1365" s="40"/>
      <c r="EB1365" s="40"/>
      <c r="EC1365" s="40"/>
      <c r="ED1365" s="40"/>
      <c r="EE1365" s="40"/>
      <c r="EF1365" s="40"/>
      <c r="EG1365" s="40"/>
      <c r="EH1365" s="40"/>
      <c r="EI1365" s="40"/>
      <c r="EJ1365" s="40"/>
      <c r="EK1365" s="40"/>
      <c r="EL1365" s="40"/>
      <c r="EM1365" s="40"/>
      <c r="EN1365" s="40"/>
      <c r="EO1365" s="40"/>
      <c r="EP1365" s="40"/>
      <c r="EQ1365" s="40"/>
      <c r="ER1365" s="40"/>
      <c r="ES1365" s="40"/>
      <c r="ET1365" s="40"/>
      <c r="EU1365" s="40"/>
      <c r="EV1365" s="40"/>
      <c r="EW1365" s="40"/>
      <c r="EX1365" s="40"/>
      <c r="EY1365" s="40"/>
      <c r="EZ1365" s="40"/>
      <c r="FA1365" s="40"/>
      <c r="FB1365" s="40"/>
      <c r="FC1365" s="40"/>
      <c r="FD1365" s="40"/>
      <c r="FE1365" s="40"/>
      <c r="FF1365" s="40"/>
      <c r="FG1365" s="40"/>
      <c r="FH1365" s="40"/>
      <c r="FI1365" s="40"/>
      <c r="FJ1365" s="40"/>
      <c r="FK1365" s="40"/>
      <c r="FL1365" s="40"/>
      <c r="FM1365" s="40"/>
      <c r="FN1365" s="40"/>
      <c r="FO1365" s="40"/>
      <c r="FP1365" s="40"/>
      <c r="FQ1365" s="40"/>
      <c r="FR1365" s="40"/>
      <c r="FS1365" s="40"/>
      <c r="FT1365" s="40"/>
      <c r="FU1365" s="40"/>
      <c r="FV1365" s="40"/>
      <c r="FW1365" s="40"/>
      <c r="FX1365" s="40"/>
      <c r="FY1365" s="40"/>
      <c r="FZ1365" s="40"/>
      <c r="GA1365" s="40"/>
      <c r="GB1365" s="40"/>
      <c r="GC1365" s="40"/>
      <c r="GD1365" s="40"/>
      <c r="GE1365" s="40"/>
      <c r="GF1365" s="40"/>
      <c r="GG1365" s="40"/>
      <c r="GH1365" s="40"/>
      <c r="GI1365" s="40"/>
      <c r="GJ1365" s="40"/>
      <c r="GK1365" s="40"/>
      <c r="GL1365" s="40"/>
      <c r="GM1365" s="40"/>
      <c r="GN1365" s="40"/>
      <c r="GO1365" s="40"/>
      <c r="GP1365" s="40"/>
      <c r="GQ1365" s="40"/>
      <c r="GR1365" s="40"/>
      <c r="GS1365" s="40"/>
    </row>
    <row r="1366" spans="1:201" x14ac:dyDescent="0.2">
      <c r="A1366" s="40"/>
      <c r="B1366" s="40"/>
      <c r="C1366" s="40"/>
      <c r="D1366" s="40"/>
      <c r="E1366" s="40"/>
      <c r="F1366" s="40"/>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c r="CV1366" s="40"/>
      <c r="CW1366" s="40"/>
      <c r="CX1366" s="40"/>
      <c r="CY1366" s="40"/>
      <c r="CZ1366" s="40"/>
      <c r="DA1366" s="40"/>
      <c r="DB1366" s="40"/>
      <c r="DC1366" s="40"/>
      <c r="DD1366" s="40"/>
      <c r="DE1366" s="40"/>
      <c r="DF1366" s="40"/>
      <c r="DG1366" s="40"/>
      <c r="DH1366" s="40"/>
      <c r="DI1366" s="40"/>
      <c r="DJ1366" s="40"/>
      <c r="DK1366" s="40"/>
      <c r="DL1366" s="40"/>
      <c r="DM1366" s="40"/>
      <c r="DN1366" s="40"/>
      <c r="DO1366" s="40"/>
      <c r="DP1366" s="40"/>
      <c r="DQ1366" s="40"/>
      <c r="DR1366" s="40"/>
      <c r="DS1366" s="40"/>
      <c r="DT1366" s="40"/>
      <c r="DU1366" s="40"/>
      <c r="DV1366" s="40"/>
      <c r="DW1366" s="40"/>
      <c r="DX1366" s="40"/>
      <c r="DY1366" s="40"/>
      <c r="DZ1366" s="40"/>
      <c r="EA1366" s="40"/>
      <c r="EB1366" s="40"/>
      <c r="EC1366" s="40"/>
      <c r="ED1366" s="40"/>
      <c r="EE1366" s="40"/>
      <c r="EF1366" s="40"/>
      <c r="EG1366" s="40"/>
      <c r="EH1366" s="40"/>
      <c r="EI1366" s="40"/>
      <c r="EJ1366" s="40"/>
      <c r="EK1366" s="40"/>
      <c r="EL1366" s="40"/>
      <c r="EM1366" s="40"/>
      <c r="EN1366" s="40"/>
      <c r="EO1366" s="40"/>
      <c r="EP1366" s="40"/>
      <c r="EQ1366" s="40"/>
      <c r="ER1366" s="40"/>
      <c r="ES1366" s="40"/>
      <c r="ET1366" s="40"/>
      <c r="EU1366" s="40"/>
      <c r="EV1366" s="40"/>
      <c r="EW1366" s="40"/>
      <c r="EX1366" s="40"/>
      <c r="EY1366" s="40"/>
      <c r="EZ1366" s="40"/>
      <c r="FA1366" s="40"/>
      <c r="FB1366" s="40"/>
      <c r="FC1366" s="40"/>
      <c r="FD1366" s="40"/>
      <c r="FE1366" s="40"/>
      <c r="FF1366" s="40"/>
      <c r="FG1366" s="40"/>
      <c r="FH1366" s="40"/>
      <c r="FI1366" s="40"/>
      <c r="FJ1366" s="40"/>
      <c r="FK1366" s="40"/>
      <c r="FL1366" s="40"/>
      <c r="FM1366" s="40"/>
      <c r="FN1366" s="40"/>
      <c r="FO1366" s="40"/>
      <c r="FP1366" s="40"/>
      <c r="FQ1366" s="40"/>
      <c r="FR1366" s="40"/>
      <c r="FS1366" s="40"/>
      <c r="FT1366" s="40"/>
      <c r="FU1366" s="40"/>
      <c r="FV1366" s="40"/>
      <c r="FW1366" s="40"/>
      <c r="FX1366" s="40"/>
      <c r="FY1366" s="40"/>
      <c r="FZ1366" s="40"/>
      <c r="GA1366" s="40"/>
      <c r="GB1366" s="40"/>
      <c r="GC1366" s="40"/>
      <c r="GD1366" s="40"/>
      <c r="GE1366" s="40"/>
      <c r="GF1366" s="40"/>
      <c r="GG1366" s="40"/>
      <c r="GH1366" s="40"/>
      <c r="GI1366" s="40"/>
      <c r="GJ1366" s="40"/>
      <c r="GK1366" s="40"/>
      <c r="GL1366" s="40"/>
      <c r="GM1366" s="40"/>
      <c r="GN1366" s="40"/>
      <c r="GO1366" s="40"/>
      <c r="GP1366" s="40"/>
      <c r="GQ1366" s="40"/>
      <c r="GR1366" s="40"/>
      <c r="GS1366" s="40"/>
    </row>
    <row r="1367" spans="1:201" x14ac:dyDescent="0.2">
      <c r="A1367" s="40"/>
      <c r="B1367" s="40"/>
      <c r="C1367" s="40"/>
      <c r="D1367" s="40"/>
      <c r="E1367" s="40"/>
      <c r="F1367" s="40"/>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c r="CV1367" s="40"/>
      <c r="CW1367" s="40"/>
      <c r="CX1367" s="40"/>
      <c r="CY1367" s="40"/>
      <c r="CZ1367" s="40"/>
      <c r="DA1367" s="40"/>
      <c r="DB1367" s="40"/>
      <c r="DC1367" s="40"/>
      <c r="DD1367" s="40"/>
      <c r="DE1367" s="40"/>
      <c r="DF1367" s="40"/>
      <c r="DG1367" s="40"/>
      <c r="DH1367" s="40"/>
      <c r="DI1367" s="40"/>
      <c r="DJ1367" s="40"/>
      <c r="DK1367" s="40"/>
      <c r="DL1367" s="40"/>
      <c r="DM1367" s="40"/>
      <c r="DN1367" s="40"/>
      <c r="DO1367" s="40"/>
      <c r="DP1367" s="40"/>
      <c r="DQ1367" s="40"/>
      <c r="DR1367" s="40"/>
      <c r="DS1367" s="40"/>
      <c r="DT1367" s="40"/>
      <c r="DU1367" s="40"/>
      <c r="DV1367" s="40"/>
      <c r="DW1367" s="40"/>
      <c r="DX1367" s="40"/>
      <c r="DY1367" s="40"/>
      <c r="DZ1367" s="40"/>
      <c r="EA1367" s="40"/>
      <c r="EB1367" s="40"/>
      <c r="EC1367" s="40"/>
      <c r="ED1367" s="40"/>
      <c r="EE1367" s="40"/>
      <c r="EF1367" s="40"/>
      <c r="EG1367" s="40"/>
      <c r="EH1367" s="40"/>
      <c r="EI1367" s="40"/>
      <c r="EJ1367" s="40"/>
      <c r="EK1367" s="40"/>
      <c r="EL1367" s="40"/>
      <c r="EM1367" s="40"/>
      <c r="EN1367" s="40"/>
      <c r="EO1367" s="40"/>
      <c r="EP1367" s="40"/>
      <c r="EQ1367" s="40"/>
      <c r="ER1367" s="40"/>
      <c r="ES1367" s="40"/>
      <c r="ET1367" s="40"/>
      <c r="EU1367" s="40"/>
      <c r="EV1367" s="40"/>
      <c r="EW1367" s="40"/>
      <c r="EX1367" s="40"/>
      <c r="EY1367" s="40"/>
      <c r="EZ1367" s="40"/>
      <c r="FA1367" s="40"/>
      <c r="FB1367" s="40"/>
      <c r="FC1367" s="40"/>
      <c r="FD1367" s="40"/>
      <c r="FE1367" s="40"/>
      <c r="FF1367" s="40"/>
      <c r="FG1367" s="40"/>
      <c r="FH1367" s="40"/>
      <c r="FI1367" s="40"/>
      <c r="FJ1367" s="40"/>
      <c r="FK1367" s="40"/>
      <c r="FL1367" s="40"/>
      <c r="FM1367" s="40"/>
      <c r="FN1367" s="40"/>
      <c r="FO1367" s="40"/>
      <c r="FP1367" s="40"/>
      <c r="FQ1367" s="40"/>
      <c r="FR1367" s="40"/>
      <c r="FS1367" s="40"/>
      <c r="FT1367" s="40"/>
      <c r="FU1367" s="40"/>
      <c r="FV1367" s="40"/>
      <c r="FW1367" s="40"/>
      <c r="FX1367" s="40"/>
      <c r="FY1367" s="40"/>
      <c r="FZ1367" s="40"/>
      <c r="GA1367" s="40"/>
      <c r="GB1367" s="40"/>
      <c r="GC1367" s="40"/>
      <c r="GD1367" s="40"/>
      <c r="GE1367" s="40"/>
      <c r="GF1367" s="40"/>
      <c r="GG1367" s="40"/>
      <c r="GH1367" s="40"/>
      <c r="GI1367" s="40"/>
      <c r="GJ1367" s="40"/>
      <c r="GK1367" s="40"/>
      <c r="GL1367" s="40"/>
      <c r="GM1367" s="40"/>
      <c r="GN1367" s="40"/>
      <c r="GO1367" s="40"/>
      <c r="GP1367" s="40"/>
      <c r="GQ1367" s="40"/>
      <c r="GR1367" s="40"/>
      <c r="GS1367" s="40"/>
    </row>
    <row r="1368" spans="1:201" x14ac:dyDescent="0.2">
      <c r="A1368" s="40"/>
      <c r="B1368" s="40"/>
      <c r="C1368" s="40"/>
      <c r="D1368" s="40"/>
      <c r="E1368" s="40"/>
      <c r="F1368" s="40"/>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c r="CV1368" s="40"/>
      <c r="CW1368" s="40"/>
      <c r="CX1368" s="40"/>
      <c r="CY1368" s="40"/>
      <c r="CZ1368" s="40"/>
      <c r="DA1368" s="40"/>
      <c r="DB1368" s="40"/>
      <c r="DC1368" s="40"/>
      <c r="DD1368" s="40"/>
      <c r="DE1368" s="40"/>
      <c r="DF1368" s="40"/>
      <c r="DG1368" s="40"/>
      <c r="DH1368" s="40"/>
      <c r="DI1368" s="40"/>
      <c r="DJ1368" s="40"/>
      <c r="DK1368" s="40"/>
      <c r="DL1368" s="40"/>
      <c r="DM1368" s="40"/>
      <c r="DN1368" s="40"/>
      <c r="DO1368" s="40"/>
      <c r="DP1368" s="40"/>
      <c r="DQ1368" s="40"/>
      <c r="DR1368" s="40"/>
      <c r="DS1368" s="40"/>
      <c r="DT1368" s="40"/>
      <c r="DU1368" s="40"/>
      <c r="DV1368" s="40"/>
      <c r="DW1368" s="40"/>
      <c r="DX1368" s="40"/>
      <c r="DY1368" s="40"/>
      <c r="DZ1368" s="40"/>
      <c r="EA1368" s="40"/>
      <c r="EB1368" s="40"/>
      <c r="EC1368" s="40"/>
      <c r="ED1368" s="40"/>
      <c r="EE1368" s="40"/>
      <c r="EF1368" s="40"/>
      <c r="EG1368" s="40"/>
      <c r="EH1368" s="40"/>
      <c r="EI1368" s="40"/>
      <c r="EJ1368" s="40"/>
      <c r="EK1368" s="40"/>
      <c r="EL1368" s="40"/>
      <c r="EM1368" s="40"/>
      <c r="EN1368" s="40"/>
      <c r="EO1368" s="40"/>
      <c r="EP1368" s="40"/>
      <c r="EQ1368" s="40"/>
      <c r="ER1368" s="40"/>
      <c r="ES1368" s="40"/>
      <c r="ET1368" s="40"/>
      <c r="EU1368" s="40"/>
      <c r="EV1368" s="40"/>
      <c r="EW1368" s="40"/>
      <c r="EX1368" s="40"/>
      <c r="EY1368" s="40"/>
      <c r="EZ1368" s="40"/>
      <c r="FA1368" s="40"/>
      <c r="FB1368" s="40"/>
      <c r="FC1368" s="40"/>
      <c r="FD1368" s="40"/>
      <c r="FE1368" s="40"/>
      <c r="FF1368" s="40"/>
      <c r="FG1368" s="40"/>
      <c r="FH1368" s="40"/>
      <c r="FI1368" s="40"/>
      <c r="FJ1368" s="40"/>
      <c r="FK1368" s="40"/>
      <c r="FL1368" s="40"/>
      <c r="FM1368" s="40"/>
      <c r="FN1368" s="40"/>
      <c r="FO1368" s="40"/>
      <c r="FP1368" s="40"/>
      <c r="FQ1368" s="40"/>
      <c r="FR1368" s="40"/>
      <c r="FS1368" s="40"/>
      <c r="FT1368" s="40"/>
      <c r="FU1368" s="40"/>
      <c r="FV1368" s="40"/>
      <c r="FW1368" s="40"/>
      <c r="FX1368" s="40"/>
      <c r="FY1368" s="40"/>
      <c r="FZ1368" s="40"/>
      <c r="GA1368" s="40"/>
      <c r="GB1368" s="40"/>
      <c r="GC1368" s="40"/>
      <c r="GD1368" s="40"/>
      <c r="GE1368" s="40"/>
      <c r="GF1368" s="40"/>
      <c r="GG1368" s="40"/>
      <c r="GH1368" s="40"/>
      <c r="GI1368" s="40"/>
      <c r="GJ1368" s="40"/>
      <c r="GK1368" s="40"/>
      <c r="GL1368" s="40"/>
      <c r="GM1368" s="40"/>
      <c r="GN1368" s="40"/>
      <c r="GO1368" s="40"/>
      <c r="GP1368" s="40"/>
      <c r="GQ1368" s="40"/>
      <c r="GR1368" s="40"/>
      <c r="GS1368" s="40"/>
    </row>
    <row r="1369" spans="1:201" x14ac:dyDescent="0.2">
      <c r="A1369" s="40"/>
      <c r="B1369" s="40"/>
      <c r="C1369" s="40"/>
      <c r="D1369" s="40"/>
      <c r="E1369" s="40"/>
      <c r="F1369" s="40"/>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c r="CV1369" s="40"/>
      <c r="CW1369" s="40"/>
      <c r="CX1369" s="40"/>
      <c r="CY1369" s="40"/>
      <c r="CZ1369" s="40"/>
      <c r="DA1369" s="40"/>
      <c r="DB1369" s="40"/>
      <c r="DC1369" s="40"/>
      <c r="DD1369" s="40"/>
      <c r="DE1369" s="40"/>
      <c r="DF1369" s="40"/>
      <c r="DG1369" s="40"/>
      <c r="DH1369" s="40"/>
      <c r="DI1369" s="40"/>
      <c r="DJ1369" s="40"/>
      <c r="DK1369" s="40"/>
      <c r="DL1369" s="40"/>
      <c r="DM1369" s="40"/>
      <c r="DN1369" s="40"/>
      <c r="DO1369" s="40"/>
      <c r="DP1369" s="40"/>
      <c r="DQ1369" s="40"/>
      <c r="DR1369" s="40"/>
      <c r="DS1369" s="40"/>
      <c r="DT1369" s="40"/>
      <c r="DU1369" s="40"/>
      <c r="DV1369" s="40"/>
      <c r="DW1369" s="40"/>
      <c r="DX1369" s="40"/>
      <c r="DY1369" s="40"/>
      <c r="DZ1369" s="40"/>
      <c r="EA1369" s="40"/>
      <c r="EB1369" s="40"/>
      <c r="EC1369" s="40"/>
      <c r="ED1369" s="40"/>
      <c r="EE1369" s="40"/>
      <c r="EF1369" s="40"/>
      <c r="EG1369" s="40"/>
      <c r="EH1369" s="40"/>
      <c r="EI1369" s="40"/>
      <c r="EJ1369" s="40"/>
      <c r="EK1369" s="40"/>
      <c r="EL1369" s="40"/>
      <c r="EM1369" s="40"/>
      <c r="EN1369" s="40"/>
      <c r="EO1369" s="40"/>
      <c r="EP1369" s="40"/>
      <c r="EQ1369" s="40"/>
      <c r="ER1369" s="40"/>
      <c r="ES1369" s="40"/>
      <c r="ET1369" s="40"/>
      <c r="EU1369" s="40"/>
      <c r="EV1369" s="40"/>
      <c r="EW1369" s="40"/>
      <c r="EX1369" s="40"/>
      <c r="EY1369" s="40"/>
      <c r="EZ1369" s="40"/>
      <c r="FA1369" s="40"/>
      <c r="FB1369" s="40"/>
      <c r="FC1369" s="40"/>
      <c r="FD1369" s="40"/>
      <c r="FE1369" s="40"/>
      <c r="FF1369" s="40"/>
      <c r="FG1369" s="40"/>
      <c r="FH1369" s="40"/>
      <c r="FI1369" s="40"/>
      <c r="FJ1369" s="40"/>
      <c r="FK1369" s="40"/>
      <c r="FL1369" s="40"/>
      <c r="FM1369" s="40"/>
      <c r="FN1369" s="40"/>
      <c r="FO1369" s="40"/>
      <c r="FP1369" s="40"/>
      <c r="FQ1369" s="40"/>
      <c r="FR1369" s="40"/>
      <c r="FS1369" s="40"/>
      <c r="FT1369" s="40"/>
      <c r="FU1369" s="40"/>
      <c r="FV1369" s="40"/>
      <c r="FW1369" s="40"/>
      <c r="FX1369" s="40"/>
      <c r="FY1369" s="40"/>
      <c r="FZ1369" s="40"/>
      <c r="GA1369" s="40"/>
      <c r="GB1369" s="40"/>
      <c r="GC1369" s="40"/>
      <c r="GD1369" s="40"/>
      <c r="GE1369" s="40"/>
      <c r="GF1369" s="40"/>
      <c r="GG1369" s="40"/>
      <c r="GH1369" s="40"/>
      <c r="GI1369" s="40"/>
      <c r="GJ1369" s="40"/>
      <c r="GK1369" s="40"/>
      <c r="GL1369" s="40"/>
      <c r="GM1369" s="40"/>
      <c r="GN1369" s="40"/>
      <c r="GO1369" s="40"/>
      <c r="GP1369" s="40"/>
      <c r="GQ1369" s="40"/>
      <c r="GR1369" s="40"/>
      <c r="GS1369" s="40"/>
    </row>
    <row r="1370" spans="1:201" x14ac:dyDescent="0.2">
      <c r="A1370" s="40"/>
      <c r="B1370" s="40"/>
      <c r="C1370" s="40"/>
      <c r="D1370" s="40"/>
      <c r="E1370" s="40"/>
      <c r="F1370" s="40"/>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c r="CV1370" s="40"/>
      <c r="CW1370" s="40"/>
      <c r="CX1370" s="40"/>
      <c r="CY1370" s="40"/>
      <c r="CZ1370" s="40"/>
      <c r="DA1370" s="40"/>
      <c r="DB1370" s="40"/>
      <c r="DC1370" s="40"/>
      <c r="DD1370" s="40"/>
      <c r="DE1370" s="40"/>
      <c r="DF1370" s="40"/>
      <c r="DG1370" s="40"/>
      <c r="DH1370" s="40"/>
      <c r="DI1370" s="40"/>
      <c r="DJ1370" s="40"/>
      <c r="DK1370" s="40"/>
      <c r="DL1370" s="40"/>
      <c r="DM1370" s="40"/>
      <c r="DN1370" s="40"/>
      <c r="DO1370" s="40"/>
      <c r="DP1370" s="40"/>
      <c r="DQ1370" s="40"/>
      <c r="DR1370" s="40"/>
      <c r="DS1370" s="40"/>
      <c r="DT1370" s="40"/>
      <c r="DU1370" s="40"/>
      <c r="DV1370" s="40"/>
      <c r="DW1370" s="40"/>
      <c r="DX1370" s="40"/>
      <c r="DY1370" s="40"/>
      <c r="DZ1370" s="40"/>
      <c r="EA1370" s="40"/>
      <c r="EB1370" s="40"/>
      <c r="EC1370" s="40"/>
      <c r="ED1370" s="40"/>
      <c r="EE1370" s="40"/>
      <c r="EF1370" s="40"/>
      <c r="EG1370" s="40"/>
      <c r="EH1370" s="40"/>
      <c r="EI1370" s="40"/>
      <c r="EJ1370" s="40"/>
      <c r="EK1370" s="40"/>
      <c r="EL1370" s="40"/>
      <c r="EM1370" s="40"/>
      <c r="EN1370" s="40"/>
      <c r="EO1370" s="40"/>
      <c r="EP1370" s="40"/>
      <c r="EQ1370" s="40"/>
      <c r="ER1370" s="40"/>
      <c r="ES1370" s="40"/>
      <c r="ET1370" s="40"/>
      <c r="EU1370" s="40"/>
      <c r="EV1370" s="40"/>
      <c r="EW1370" s="40"/>
      <c r="EX1370" s="40"/>
      <c r="EY1370" s="40"/>
      <c r="EZ1370" s="40"/>
      <c r="FA1370" s="40"/>
      <c r="FB1370" s="40"/>
      <c r="FC1370" s="40"/>
      <c r="FD1370" s="40"/>
      <c r="FE1370" s="40"/>
      <c r="FF1370" s="40"/>
      <c r="FG1370" s="40"/>
      <c r="FH1370" s="40"/>
      <c r="FI1370" s="40"/>
      <c r="FJ1370" s="40"/>
      <c r="FK1370" s="40"/>
      <c r="FL1370" s="40"/>
      <c r="FM1370" s="40"/>
      <c r="FN1370" s="40"/>
      <c r="FO1370" s="40"/>
      <c r="FP1370" s="40"/>
      <c r="FQ1370" s="40"/>
      <c r="FR1370" s="40"/>
      <c r="FS1370" s="40"/>
      <c r="FT1370" s="40"/>
      <c r="FU1370" s="40"/>
      <c r="FV1370" s="40"/>
      <c r="FW1370" s="40"/>
      <c r="FX1370" s="40"/>
      <c r="FY1370" s="40"/>
      <c r="FZ1370" s="40"/>
      <c r="GA1370" s="40"/>
      <c r="GB1370" s="40"/>
      <c r="GC1370" s="40"/>
      <c r="GD1370" s="40"/>
      <c r="GE1370" s="40"/>
      <c r="GF1370" s="40"/>
      <c r="GG1370" s="40"/>
      <c r="GH1370" s="40"/>
      <c r="GI1370" s="40"/>
      <c r="GJ1370" s="40"/>
      <c r="GK1370" s="40"/>
      <c r="GL1370" s="40"/>
      <c r="GM1370" s="40"/>
      <c r="GN1370" s="40"/>
      <c r="GO1370" s="40"/>
      <c r="GP1370" s="40"/>
      <c r="GQ1370" s="40"/>
      <c r="GR1370" s="40"/>
      <c r="GS1370" s="40"/>
    </row>
    <row r="1371" spans="1:201" x14ac:dyDescent="0.2">
      <c r="A1371" s="40"/>
      <c r="B1371" s="40"/>
      <c r="C1371" s="40"/>
      <c r="D1371" s="40"/>
      <c r="E1371" s="40"/>
      <c r="F1371" s="40"/>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c r="CV1371" s="40"/>
      <c r="CW1371" s="40"/>
      <c r="CX1371" s="40"/>
      <c r="CY1371" s="40"/>
      <c r="CZ1371" s="40"/>
      <c r="DA1371" s="40"/>
      <c r="DB1371" s="40"/>
      <c r="DC1371" s="40"/>
      <c r="DD1371" s="40"/>
      <c r="DE1371" s="40"/>
      <c r="DF1371" s="40"/>
      <c r="DG1371" s="40"/>
      <c r="DH1371" s="40"/>
      <c r="DI1371" s="40"/>
      <c r="DJ1371" s="40"/>
      <c r="DK1371" s="40"/>
      <c r="DL1371" s="40"/>
      <c r="DM1371" s="40"/>
      <c r="DN1371" s="40"/>
      <c r="DO1371" s="40"/>
      <c r="DP1371" s="40"/>
      <c r="DQ1371" s="40"/>
      <c r="DR1371" s="40"/>
      <c r="DS1371" s="40"/>
      <c r="DT1371" s="40"/>
      <c r="DU1371" s="40"/>
      <c r="DV1371" s="40"/>
      <c r="DW1371" s="40"/>
      <c r="DX1371" s="40"/>
      <c r="DY1371" s="40"/>
      <c r="DZ1371" s="40"/>
      <c r="EA1371" s="40"/>
      <c r="EB1371" s="40"/>
      <c r="EC1371" s="40"/>
      <c r="ED1371" s="40"/>
      <c r="EE1371" s="40"/>
      <c r="EF1371" s="40"/>
      <c r="EG1371" s="40"/>
      <c r="EH1371" s="40"/>
      <c r="EI1371" s="40"/>
      <c r="EJ1371" s="40"/>
      <c r="EK1371" s="40"/>
      <c r="EL1371" s="40"/>
      <c r="EM1371" s="40"/>
      <c r="EN1371" s="40"/>
      <c r="EO1371" s="40"/>
      <c r="EP1371" s="40"/>
      <c r="EQ1371" s="40"/>
      <c r="ER1371" s="40"/>
      <c r="ES1371" s="40"/>
      <c r="ET1371" s="40"/>
      <c r="EU1371" s="40"/>
      <c r="EV1371" s="40"/>
      <c r="EW1371" s="40"/>
      <c r="EX1371" s="40"/>
      <c r="EY1371" s="40"/>
      <c r="EZ1371" s="40"/>
      <c r="FA1371" s="40"/>
      <c r="FB1371" s="40"/>
      <c r="FC1371" s="40"/>
      <c r="FD1371" s="40"/>
      <c r="FE1371" s="40"/>
      <c r="FF1371" s="40"/>
      <c r="FG1371" s="40"/>
      <c r="FH1371" s="40"/>
      <c r="FI1371" s="40"/>
      <c r="FJ1371" s="40"/>
      <c r="FK1371" s="40"/>
      <c r="FL1371" s="40"/>
      <c r="FM1371" s="40"/>
      <c r="FN1371" s="40"/>
      <c r="FO1371" s="40"/>
      <c r="FP1371" s="40"/>
      <c r="FQ1371" s="40"/>
      <c r="FR1371" s="40"/>
      <c r="FS1371" s="40"/>
      <c r="FT1371" s="40"/>
      <c r="FU1371" s="40"/>
      <c r="FV1371" s="40"/>
      <c r="FW1371" s="40"/>
      <c r="FX1371" s="40"/>
      <c r="FY1371" s="40"/>
      <c r="FZ1371" s="40"/>
      <c r="GA1371" s="40"/>
      <c r="GB1371" s="40"/>
      <c r="GC1371" s="40"/>
      <c r="GD1371" s="40"/>
      <c r="GE1371" s="40"/>
      <c r="GF1371" s="40"/>
      <c r="GG1371" s="40"/>
      <c r="GH1371" s="40"/>
      <c r="GI1371" s="40"/>
      <c r="GJ1371" s="40"/>
      <c r="GK1371" s="40"/>
      <c r="GL1371" s="40"/>
      <c r="GM1371" s="40"/>
      <c r="GN1371" s="40"/>
      <c r="GO1371" s="40"/>
      <c r="GP1371" s="40"/>
      <c r="GQ1371" s="40"/>
      <c r="GR1371" s="40"/>
      <c r="GS1371" s="40"/>
    </row>
    <row r="1372" spans="1:201" x14ac:dyDescent="0.2">
      <c r="A1372" s="40"/>
      <c r="B1372" s="40"/>
      <c r="C1372" s="40"/>
      <c r="D1372" s="40"/>
      <c r="E1372" s="40"/>
      <c r="F1372" s="40"/>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c r="CV1372" s="40"/>
      <c r="CW1372" s="40"/>
      <c r="CX1372" s="40"/>
      <c r="CY1372" s="40"/>
      <c r="CZ1372" s="40"/>
      <c r="DA1372" s="40"/>
      <c r="DB1372" s="40"/>
      <c r="DC1372" s="40"/>
      <c r="DD1372" s="40"/>
      <c r="DE1372" s="40"/>
      <c r="DF1372" s="40"/>
      <c r="DG1372" s="40"/>
      <c r="DH1372" s="40"/>
      <c r="DI1372" s="40"/>
      <c r="DJ1372" s="40"/>
      <c r="DK1372" s="40"/>
      <c r="DL1372" s="40"/>
      <c r="DM1372" s="40"/>
      <c r="DN1372" s="40"/>
      <c r="DO1372" s="40"/>
      <c r="DP1372" s="40"/>
      <c r="DQ1372" s="40"/>
      <c r="DR1372" s="40"/>
      <c r="DS1372" s="40"/>
      <c r="DT1372" s="40"/>
      <c r="DU1372" s="40"/>
      <c r="DV1372" s="40"/>
      <c r="DW1372" s="40"/>
      <c r="DX1372" s="40"/>
      <c r="DY1372" s="40"/>
      <c r="DZ1372" s="40"/>
      <c r="EA1372" s="40"/>
      <c r="EB1372" s="40"/>
      <c r="EC1372" s="40"/>
      <c r="ED1372" s="40"/>
      <c r="EE1372" s="40"/>
      <c r="EF1372" s="40"/>
      <c r="EG1372" s="40"/>
      <c r="EH1372" s="40"/>
      <c r="EI1372" s="40"/>
      <c r="EJ1372" s="40"/>
      <c r="EK1372" s="40"/>
      <c r="EL1372" s="40"/>
      <c r="EM1372" s="40"/>
      <c r="EN1372" s="40"/>
      <c r="EO1372" s="40"/>
      <c r="EP1372" s="40"/>
      <c r="EQ1372" s="40"/>
      <c r="ER1372" s="40"/>
      <c r="ES1372" s="40"/>
      <c r="ET1372" s="40"/>
      <c r="EU1372" s="40"/>
      <c r="EV1372" s="40"/>
      <c r="EW1372" s="40"/>
      <c r="EX1372" s="40"/>
      <c r="EY1372" s="40"/>
      <c r="EZ1372" s="40"/>
      <c r="FA1372" s="40"/>
      <c r="FB1372" s="40"/>
      <c r="FC1372" s="40"/>
      <c r="FD1372" s="40"/>
      <c r="FE1372" s="40"/>
      <c r="FF1372" s="40"/>
      <c r="FG1372" s="40"/>
      <c r="FH1372" s="40"/>
      <c r="FI1372" s="40"/>
      <c r="FJ1372" s="40"/>
      <c r="FK1372" s="40"/>
      <c r="FL1372" s="40"/>
      <c r="FM1372" s="40"/>
      <c r="FN1372" s="40"/>
      <c r="FO1372" s="40"/>
      <c r="FP1372" s="40"/>
      <c r="FQ1372" s="40"/>
      <c r="FR1372" s="40"/>
      <c r="FS1372" s="40"/>
      <c r="FT1372" s="40"/>
      <c r="FU1372" s="40"/>
      <c r="FV1372" s="40"/>
      <c r="FW1372" s="40"/>
      <c r="FX1372" s="40"/>
      <c r="FY1372" s="40"/>
      <c r="FZ1372" s="40"/>
      <c r="GA1372" s="40"/>
      <c r="GB1372" s="40"/>
      <c r="GC1372" s="40"/>
      <c r="GD1372" s="40"/>
      <c r="GE1372" s="40"/>
      <c r="GF1372" s="40"/>
      <c r="GG1372" s="40"/>
      <c r="GH1372" s="40"/>
      <c r="GI1372" s="40"/>
      <c r="GJ1372" s="40"/>
      <c r="GK1372" s="40"/>
      <c r="GL1372" s="40"/>
      <c r="GM1372" s="40"/>
      <c r="GN1372" s="40"/>
      <c r="GO1372" s="40"/>
      <c r="GP1372" s="40"/>
      <c r="GQ1372" s="40"/>
      <c r="GR1372" s="40"/>
      <c r="GS1372" s="40"/>
    </row>
    <row r="1373" spans="1:201" x14ac:dyDescent="0.2">
      <c r="A1373" s="40"/>
      <c r="B1373" s="40"/>
      <c r="C1373" s="40"/>
      <c r="D1373" s="40"/>
      <c r="E1373" s="40"/>
      <c r="F1373" s="40"/>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c r="CV1373" s="40"/>
      <c r="CW1373" s="40"/>
      <c r="CX1373" s="40"/>
      <c r="CY1373" s="40"/>
      <c r="CZ1373" s="40"/>
      <c r="DA1373" s="40"/>
      <c r="DB1373" s="40"/>
      <c r="DC1373" s="40"/>
      <c r="DD1373" s="40"/>
      <c r="DE1373" s="40"/>
      <c r="DF1373" s="40"/>
      <c r="DG1373" s="40"/>
      <c r="DH1373" s="40"/>
      <c r="DI1373" s="40"/>
      <c r="DJ1373" s="40"/>
      <c r="DK1373" s="40"/>
      <c r="DL1373" s="40"/>
      <c r="DM1373" s="40"/>
      <c r="DN1373" s="40"/>
      <c r="DO1373" s="40"/>
      <c r="DP1373" s="40"/>
      <c r="DQ1373" s="40"/>
      <c r="DR1373" s="40"/>
      <c r="DS1373" s="40"/>
      <c r="DT1373" s="40"/>
      <c r="DU1373" s="40"/>
      <c r="DV1373" s="40"/>
      <c r="DW1373" s="40"/>
      <c r="DX1373" s="40"/>
      <c r="DY1373" s="40"/>
      <c r="DZ1373" s="40"/>
      <c r="EA1373" s="40"/>
      <c r="EB1373" s="40"/>
      <c r="EC1373" s="40"/>
      <c r="ED1373" s="40"/>
      <c r="EE1373" s="40"/>
      <c r="EF1373" s="40"/>
      <c r="EG1373" s="40"/>
      <c r="EH1373" s="40"/>
      <c r="EI1373" s="40"/>
      <c r="EJ1373" s="40"/>
      <c r="EK1373" s="40"/>
      <c r="EL1373" s="40"/>
      <c r="EM1373" s="40"/>
      <c r="EN1373" s="40"/>
      <c r="EO1373" s="40"/>
      <c r="EP1373" s="40"/>
      <c r="EQ1373" s="40"/>
      <c r="ER1373" s="40"/>
      <c r="ES1373" s="40"/>
      <c r="ET1373" s="40"/>
      <c r="EU1373" s="40"/>
      <c r="EV1373" s="40"/>
      <c r="EW1373" s="40"/>
      <c r="EX1373" s="40"/>
      <c r="EY1373" s="40"/>
      <c r="EZ1373" s="40"/>
      <c r="FA1373" s="40"/>
      <c r="FB1373" s="40"/>
      <c r="FC1373" s="40"/>
      <c r="FD1373" s="40"/>
      <c r="FE1373" s="40"/>
      <c r="FF1373" s="40"/>
      <c r="FG1373" s="40"/>
      <c r="FH1373" s="40"/>
      <c r="FI1373" s="40"/>
      <c r="FJ1373" s="40"/>
      <c r="FK1373" s="40"/>
      <c r="FL1373" s="40"/>
      <c r="FM1373" s="40"/>
      <c r="FN1373" s="40"/>
      <c r="FO1373" s="40"/>
      <c r="FP1373" s="40"/>
      <c r="FQ1373" s="40"/>
      <c r="FR1373" s="40"/>
      <c r="FS1373" s="40"/>
      <c r="FT1373" s="40"/>
      <c r="FU1373" s="40"/>
      <c r="FV1373" s="40"/>
      <c r="FW1373" s="40"/>
      <c r="FX1373" s="40"/>
      <c r="FY1373" s="40"/>
      <c r="FZ1373" s="40"/>
      <c r="GA1373" s="40"/>
      <c r="GB1373" s="40"/>
      <c r="GC1373" s="40"/>
      <c r="GD1373" s="40"/>
      <c r="GE1373" s="40"/>
      <c r="GF1373" s="40"/>
      <c r="GG1373" s="40"/>
      <c r="GH1373" s="40"/>
      <c r="GI1373" s="40"/>
      <c r="GJ1373" s="40"/>
      <c r="GK1373" s="40"/>
      <c r="GL1373" s="40"/>
      <c r="GM1373" s="40"/>
      <c r="GN1373" s="40"/>
      <c r="GO1373" s="40"/>
      <c r="GP1373" s="40"/>
      <c r="GQ1373" s="40"/>
      <c r="GR1373" s="40"/>
      <c r="GS1373" s="40"/>
    </row>
    <row r="1374" spans="1:201" x14ac:dyDescent="0.2">
      <c r="A1374" s="40"/>
      <c r="B1374" s="40"/>
      <c r="C1374" s="40"/>
      <c r="D1374" s="40"/>
      <c r="E1374" s="40"/>
      <c r="F1374" s="40"/>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c r="CV1374" s="40"/>
      <c r="CW1374" s="40"/>
      <c r="CX1374" s="40"/>
      <c r="CY1374" s="40"/>
      <c r="CZ1374" s="40"/>
      <c r="DA1374" s="40"/>
      <c r="DB1374" s="40"/>
      <c r="DC1374" s="40"/>
      <c r="DD1374" s="40"/>
      <c r="DE1374" s="40"/>
      <c r="DF1374" s="40"/>
      <c r="DG1374" s="40"/>
      <c r="DH1374" s="40"/>
      <c r="DI1374" s="40"/>
      <c r="DJ1374" s="40"/>
      <c r="DK1374" s="40"/>
      <c r="DL1374" s="40"/>
      <c r="DM1374" s="40"/>
      <c r="DN1374" s="40"/>
      <c r="DO1374" s="40"/>
      <c r="DP1374" s="40"/>
      <c r="DQ1374" s="40"/>
      <c r="DR1374" s="40"/>
      <c r="DS1374" s="40"/>
      <c r="DT1374" s="40"/>
      <c r="DU1374" s="40"/>
      <c r="DV1374" s="40"/>
      <c r="DW1374" s="40"/>
      <c r="DX1374" s="40"/>
      <c r="DY1374" s="40"/>
      <c r="DZ1374" s="40"/>
      <c r="EA1374" s="40"/>
      <c r="EB1374" s="40"/>
      <c r="EC1374" s="40"/>
      <c r="ED1374" s="40"/>
      <c r="EE1374" s="40"/>
      <c r="EF1374" s="40"/>
      <c r="EG1374" s="40"/>
      <c r="EH1374" s="40"/>
      <c r="EI1374" s="40"/>
      <c r="EJ1374" s="40"/>
      <c r="EK1374" s="40"/>
      <c r="EL1374" s="40"/>
      <c r="EM1374" s="40"/>
      <c r="EN1374" s="40"/>
      <c r="EO1374" s="40"/>
      <c r="EP1374" s="40"/>
      <c r="EQ1374" s="40"/>
      <c r="ER1374" s="40"/>
      <c r="ES1374" s="40"/>
      <c r="ET1374" s="40"/>
      <c r="EU1374" s="40"/>
      <c r="EV1374" s="40"/>
      <c r="EW1374" s="40"/>
      <c r="EX1374" s="40"/>
      <c r="EY1374" s="40"/>
      <c r="EZ1374" s="40"/>
      <c r="FA1374" s="40"/>
      <c r="FB1374" s="40"/>
      <c r="FC1374" s="40"/>
      <c r="FD1374" s="40"/>
      <c r="FE1374" s="40"/>
      <c r="FF1374" s="40"/>
      <c r="FG1374" s="40"/>
      <c r="FH1374" s="40"/>
      <c r="FI1374" s="40"/>
      <c r="FJ1374" s="40"/>
      <c r="FK1374" s="40"/>
      <c r="FL1374" s="40"/>
      <c r="FM1374" s="40"/>
      <c r="FN1374" s="40"/>
      <c r="FO1374" s="40"/>
      <c r="FP1374" s="40"/>
      <c r="FQ1374" s="40"/>
      <c r="FR1374" s="40"/>
      <c r="FS1374" s="40"/>
      <c r="FT1374" s="40"/>
      <c r="FU1374" s="40"/>
      <c r="FV1374" s="40"/>
      <c r="FW1374" s="40"/>
      <c r="FX1374" s="40"/>
      <c r="FY1374" s="40"/>
      <c r="FZ1374" s="40"/>
      <c r="GA1374" s="40"/>
      <c r="GB1374" s="40"/>
      <c r="GC1374" s="40"/>
      <c r="GD1374" s="40"/>
      <c r="GE1374" s="40"/>
      <c r="GF1374" s="40"/>
      <c r="GG1374" s="40"/>
      <c r="GH1374" s="40"/>
      <c r="GI1374" s="40"/>
      <c r="GJ1374" s="40"/>
      <c r="GK1374" s="40"/>
      <c r="GL1374" s="40"/>
      <c r="GM1374" s="40"/>
      <c r="GN1374" s="40"/>
      <c r="GO1374" s="40"/>
      <c r="GP1374" s="40"/>
      <c r="GQ1374" s="40"/>
      <c r="GR1374" s="40"/>
      <c r="GS1374" s="40"/>
    </row>
    <row r="1375" spans="1:201" x14ac:dyDescent="0.2">
      <c r="A1375" s="40"/>
      <c r="B1375" s="40"/>
      <c r="C1375" s="40"/>
      <c r="D1375" s="40"/>
      <c r="E1375" s="40"/>
      <c r="F1375" s="40"/>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c r="CV1375" s="40"/>
      <c r="CW1375" s="40"/>
      <c r="CX1375" s="40"/>
      <c r="CY1375" s="40"/>
      <c r="CZ1375" s="40"/>
      <c r="DA1375" s="40"/>
      <c r="DB1375" s="40"/>
      <c r="DC1375" s="40"/>
      <c r="DD1375" s="40"/>
      <c r="DE1375" s="40"/>
      <c r="DF1375" s="40"/>
      <c r="DG1375" s="40"/>
      <c r="DH1375" s="40"/>
      <c r="DI1375" s="40"/>
      <c r="DJ1375" s="40"/>
      <c r="DK1375" s="40"/>
      <c r="DL1375" s="40"/>
      <c r="DM1375" s="40"/>
      <c r="DN1375" s="40"/>
      <c r="DO1375" s="40"/>
      <c r="DP1375" s="40"/>
      <c r="DQ1375" s="40"/>
      <c r="DR1375" s="40"/>
      <c r="DS1375" s="40"/>
      <c r="DT1375" s="40"/>
      <c r="DU1375" s="40"/>
      <c r="DV1375" s="40"/>
      <c r="DW1375" s="40"/>
      <c r="DX1375" s="40"/>
      <c r="DY1375" s="40"/>
      <c r="DZ1375" s="40"/>
      <c r="EA1375" s="40"/>
      <c r="EB1375" s="40"/>
      <c r="EC1375" s="40"/>
      <c r="ED1375" s="40"/>
      <c r="EE1375" s="40"/>
      <c r="EF1375" s="40"/>
      <c r="EG1375" s="40"/>
      <c r="EH1375" s="40"/>
      <c r="EI1375" s="40"/>
      <c r="EJ1375" s="40"/>
      <c r="EK1375" s="40"/>
      <c r="EL1375" s="40"/>
      <c r="EM1375" s="40"/>
      <c r="EN1375" s="40"/>
      <c r="EO1375" s="40"/>
      <c r="EP1375" s="40"/>
      <c r="EQ1375" s="40"/>
      <c r="ER1375" s="40"/>
      <c r="ES1375" s="40"/>
      <c r="ET1375" s="40"/>
      <c r="EU1375" s="40"/>
      <c r="EV1375" s="40"/>
      <c r="EW1375" s="40"/>
      <c r="EX1375" s="40"/>
      <c r="EY1375" s="40"/>
      <c r="EZ1375" s="40"/>
      <c r="FA1375" s="40"/>
      <c r="FB1375" s="40"/>
      <c r="FC1375" s="40"/>
      <c r="FD1375" s="40"/>
      <c r="FE1375" s="40"/>
      <c r="FF1375" s="40"/>
      <c r="FG1375" s="40"/>
      <c r="FH1375" s="40"/>
      <c r="FI1375" s="40"/>
      <c r="FJ1375" s="40"/>
      <c r="FK1375" s="40"/>
      <c r="FL1375" s="40"/>
      <c r="FM1375" s="40"/>
      <c r="FN1375" s="40"/>
      <c r="FO1375" s="40"/>
      <c r="FP1375" s="40"/>
      <c r="FQ1375" s="40"/>
      <c r="FR1375" s="40"/>
      <c r="FS1375" s="40"/>
      <c r="FT1375" s="40"/>
      <c r="FU1375" s="40"/>
      <c r="FV1375" s="40"/>
      <c r="FW1375" s="40"/>
      <c r="FX1375" s="40"/>
      <c r="FY1375" s="40"/>
      <c r="FZ1375" s="40"/>
      <c r="GA1375" s="40"/>
      <c r="GB1375" s="40"/>
      <c r="GC1375" s="40"/>
      <c r="GD1375" s="40"/>
      <c r="GE1375" s="40"/>
      <c r="GF1375" s="40"/>
      <c r="GG1375" s="40"/>
      <c r="GH1375" s="40"/>
      <c r="GI1375" s="40"/>
      <c r="GJ1375" s="40"/>
      <c r="GK1375" s="40"/>
      <c r="GL1375" s="40"/>
      <c r="GM1375" s="40"/>
      <c r="GN1375" s="40"/>
      <c r="GO1375" s="40"/>
      <c r="GP1375" s="40"/>
      <c r="GQ1375" s="40"/>
      <c r="GR1375" s="40"/>
      <c r="GS1375" s="40"/>
    </row>
    <row r="1376" spans="1:201" x14ac:dyDescent="0.2">
      <c r="A1376" s="40"/>
      <c r="B1376" s="40"/>
      <c r="C1376" s="40"/>
      <c r="D1376" s="40"/>
      <c r="E1376" s="40"/>
      <c r="F1376" s="40"/>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c r="CV1376" s="40"/>
      <c r="CW1376" s="40"/>
      <c r="CX1376" s="40"/>
      <c r="CY1376" s="40"/>
      <c r="CZ1376" s="40"/>
      <c r="DA1376" s="40"/>
      <c r="DB1376" s="40"/>
      <c r="DC1376" s="40"/>
      <c r="DD1376" s="40"/>
      <c r="DE1376" s="40"/>
      <c r="DF1376" s="40"/>
      <c r="DG1376" s="40"/>
      <c r="DH1376" s="40"/>
      <c r="DI1376" s="40"/>
      <c r="DJ1376" s="40"/>
      <c r="DK1376" s="40"/>
      <c r="DL1376" s="40"/>
      <c r="DM1376" s="40"/>
      <c r="DN1376" s="40"/>
      <c r="DO1376" s="40"/>
      <c r="DP1376" s="40"/>
      <c r="DQ1376" s="40"/>
      <c r="DR1376" s="40"/>
      <c r="DS1376" s="40"/>
      <c r="DT1376" s="40"/>
      <c r="DU1376" s="40"/>
      <c r="DV1376" s="40"/>
      <c r="DW1376" s="40"/>
      <c r="DX1376" s="40"/>
      <c r="DY1376" s="40"/>
      <c r="DZ1376" s="40"/>
      <c r="EA1376" s="40"/>
      <c r="EB1376" s="40"/>
      <c r="EC1376" s="40"/>
      <c r="ED1376" s="40"/>
      <c r="EE1376" s="40"/>
      <c r="EF1376" s="40"/>
      <c r="EG1376" s="40"/>
      <c r="EH1376" s="40"/>
      <c r="EI1376" s="40"/>
      <c r="EJ1376" s="40"/>
      <c r="EK1376" s="40"/>
      <c r="EL1376" s="40"/>
      <c r="EM1376" s="40"/>
      <c r="EN1376" s="40"/>
      <c r="EO1376" s="40"/>
      <c r="EP1376" s="40"/>
      <c r="EQ1376" s="40"/>
      <c r="ER1376" s="40"/>
      <c r="ES1376" s="40"/>
      <c r="ET1376" s="40"/>
      <c r="EU1376" s="40"/>
      <c r="EV1376" s="40"/>
      <c r="EW1376" s="40"/>
      <c r="EX1376" s="40"/>
      <c r="EY1376" s="40"/>
      <c r="EZ1376" s="40"/>
      <c r="FA1376" s="40"/>
      <c r="FB1376" s="40"/>
      <c r="FC1376" s="40"/>
      <c r="FD1376" s="40"/>
      <c r="FE1376" s="40"/>
      <c r="FF1376" s="40"/>
      <c r="FG1376" s="40"/>
      <c r="FH1376" s="40"/>
      <c r="FI1376" s="40"/>
      <c r="FJ1376" s="40"/>
      <c r="FK1376" s="40"/>
      <c r="FL1376" s="40"/>
      <c r="FM1376" s="40"/>
      <c r="FN1376" s="40"/>
      <c r="FO1376" s="40"/>
      <c r="FP1376" s="40"/>
      <c r="FQ1376" s="40"/>
      <c r="FR1376" s="40"/>
      <c r="FS1376" s="40"/>
      <c r="FT1376" s="40"/>
      <c r="FU1376" s="40"/>
      <c r="FV1376" s="40"/>
      <c r="FW1376" s="40"/>
      <c r="FX1376" s="40"/>
      <c r="FY1376" s="40"/>
      <c r="FZ1376" s="40"/>
      <c r="GA1376" s="40"/>
      <c r="GB1376" s="40"/>
      <c r="GC1376" s="40"/>
      <c r="GD1376" s="40"/>
      <c r="GE1376" s="40"/>
      <c r="GF1376" s="40"/>
      <c r="GG1376" s="40"/>
      <c r="GH1376" s="40"/>
      <c r="GI1376" s="40"/>
      <c r="GJ1376" s="40"/>
      <c r="GK1376" s="40"/>
      <c r="GL1376" s="40"/>
      <c r="GM1376" s="40"/>
      <c r="GN1376" s="40"/>
      <c r="GO1376" s="40"/>
      <c r="GP1376" s="40"/>
      <c r="GQ1376" s="40"/>
      <c r="GR1376" s="40"/>
      <c r="GS1376" s="40"/>
    </row>
    <row r="1377" spans="1:201" x14ac:dyDescent="0.2">
      <c r="A1377" s="40"/>
      <c r="B1377" s="40"/>
      <c r="C1377" s="40"/>
      <c r="D1377" s="40"/>
      <c r="E1377" s="40"/>
      <c r="F1377" s="40"/>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c r="CV1377" s="40"/>
      <c r="CW1377" s="40"/>
      <c r="CX1377" s="40"/>
      <c r="CY1377" s="40"/>
      <c r="CZ1377" s="40"/>
      <c r="DA1377" s="40"/>
      <c r="DB1377" s="40"/>
      <c r="DC1377" s="40"/>
      <c r="DD1377" s="40"/>
      <c r="DE1377" s="40"/>
      <c r="DF1377" s="40"/>
      <c r="DG1377" s="40"/>
      <c r="DH1377" s="40"/>
      <c r="DI1377" s="40"/>
      <c r="DJ1377" s="40"/>
      <c r="DK1377" s="40"/>
      <c r="DL1377" s="40"/>
      <c r="DM1377" s="40"/>
      <c r="DN1377" s="40"/>
      <c r="DO1377" s="40"/>
      <c r="DP1377" s="40"/>
      <c r="DQ1377" s="40"/>
      <c r="DR1377" s="40"/>
      <c r="DS1377" s="40"/>
      <c r="DT1377" s="40"/>
      <c r="DU1377" s="40"/>
      <c r="DV1377" s="40"/>
      <c r="DW1377" s="40"/>
      <c r="DX1377" s="40"/>
      <c r="DY1377" s="40"/>
      <c r="DZ1377" s="40"/>
      <c r="EA1377" s="40"/>
      <c r="EB1377" s="40"/>
      <c r="EC1377" s="40"/>
      <c r="ED1377" s="40"/>
      <c r="EE1377" s="40"/>
      <c r="EF1377" s="40"/>
      <c r="EG1377" s="40"/>
      <c r="EH1377" s="40"/>
      <c r="EI1377" s="40"/>
      <c r="EJ1377" s="40"/>
      <c r="EK1377" s="40"/>
      <c r="EL1377" s="40"/>
      <c r="EM1377" s="40"/>
      <c r="EN1377" s="40"/>
      <c r="EO1377" s="40"/>
      <c r="EP1377" s="40"/>
      <c r="EQ1377" s="40"/>
      <c r="ER1377" s="40"/>
      <c r="ES1377" s="40"/>
      <c r="ET1377" s="40"/>
      <c r="EU1377" s="40"/>
      <c r="EV1377" s="40"/>
      <c r="EW1377" s="40"/>
      <c r="EX1377" s="40"/>
      <c r="EY1377" s="40"/>
      <c r="EZ1377" s="40"/>
      <c r="FA1377" s="40"/>
      <c r="FB1377" s="40"/>
      <c r="FC1377" s="40"/>
      <c r="FD1377" s="40"/>
      <c r="FE1377" s="40"/>
      <c r="FF1377" s="40"/>
      <c r="FG1377" s="40"/>
      <c r="FH1377" s="40"/>
      <c r="FI1377" s="40"/>
      <c r="FJ1377" s="40"/>
      <c r="FK1377" s="40"/>
      <c r="FL1377" s="40"/>
      <c r="FM1377" s="40"/>
      <c r="FN1377" s="40"/>
      <c r="FO1377" s="40"/>
      <c r="FP1377" s="40"/>
      <c r="FQ1377" s="40"/>
      <c r="FR1377" s="40"/>
      <c r="FS1377" s="40"/>
      <c r="FT1377" s="40"/>
      <c r="FU1377" s="40"/>
      <c r="FV1377" s="40"/>
      <c r="FW1377" s="40"/>
      <c r="FX1377" s="40"/>
      <c r="FY1377" s="40"/>
      <c r="FZ1377" s="40"/>
      <c r="GA1377" s="40"/>
      <c r="GB1377" s="40"/>
      <c r="GC1377" s="40"/>
      <c r="GD1377" s="40"/>
      <c r="GE1377" s="40"/>
      <c r="GF1377" s="40"/>
      <c r="GG1377" s="40"/>
      <c r="GH1377" s="40"/>
      <c r="GI1377" s="40"/>
      <c r="GJ1377" s="40"/>
      <c r="GK1377" s="40"/>
      <c r="GL1377" s="40"/>
      <c r="GM1377" s="40"/>
      <c r="GN1377" s="40"/>
      <c r="GO1377" s="40"/>
      <c r="GP1377" s="40"/>
      <c r="GQ1377" s="40"/>
      <c r="GR1377" s="40"/>
      <c r="GS1377" s="40"/>
    </row>
    <row r="1378" spans="1:201" x14ac:dyDescent="0.2">
      <c r="A1378" s="40"/>
      <c r="B1378" s="40"/>
      <c r="C1378" s="40"/>
      <c r="D1378" s="40"/>
      <c r="E1378" s="40"/>
      <c r="F1378" s="40"/>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c r="CV1378" s="40"/>
      <c r="CW1378" s="40"/>
      <c r="CX1378" s="40"/>
      <c r="CY1378" s="40"/>
      <c r="CZ1378" s="40"/>
      <c r="DA1378" s="40"/>
      <c r="DB1378" s="40"/>
      <c r="DC1378" s="40"/>
      <c r="DD1378" s="40"/>
      <c r="DE1378" s="40"/>
      <c r="DF1378" s="40"/>
      <c r="DG1378" s="40"/>
      <c r="DH1378" s="40"/>
      <c r="DI1378" s="40"/>
      <c r="DJ1378" s="40"/>
      <c r="DK1378" s="40"/>
      <c r="DL1378" s="40"/>
      <c r="DM1378" s="40"/>
      <c r="DN1378" s="40"/>
      <c r="DO1378" s="40"/>
      <c r="DP1378" s="40"/>
      <c r="DQ1378" s="40"/>
      <c r="DR1378" s="40"/>
      <c r="DS1378" s="40"/>
      <c r="DT1378" s="40"/>
      <c r="DU1378" s="40"/>
      <c r="DV1378" s="40"/>
      <c r="DW1378" s="40"/>
      <c r="DX1378" s="40"/>
      <c r="DY1378" s="40"/>
      <c r="DZ1378" s="40"/>
      <c r="EA1378" s="40"/>
      <c r="EB1378" s="40"/>
      <c r="EC1378" s="40"/>
      <c r="ED1378" s="40"/>
      <c r="EE1378" s="40"/>
      <c r="EF1378" s="40"/>
      <c r="EG1378" s="40"/>
      <c r="EH1378" s="40"/>
      <c r="EI1378" s="40"/>
      <c r="EJ1378" s="40"/>
      <c r="EK1378" s="40"/>
      <c r="EL1378" s="40"/>
      <c r="EM1378" s="40"/>
      <c r="EN1378" s="40"/>
      <c r="EO1378" s="40"/>
      <c r="EP1378" s="40"/>
      <c r="EQ1378" s="40"/>
      <c r="ER1378" s="40"/>
      <c r="ES1378" s="40"/>
      <c r="ET1378" s="40"/>
      <c r="EU1378" s="40"/>
      <c r="EV1378" s="40"/>
      <c r="EW1378" s="40"/>
      <c r="EX1378" s="40"/>
      <c r="EY1378" s="40"/>
      <c r="EZ1378" s="40"/>
      <c r="FA1378" s="40"/>
      <c r="FB1378" s="40"/>
      <c r="FC1378" s="40"/>
      <c r="FD1378" s="40"/>
      <c r="FE1378" s="40"/>
      <c r="FF1378" s="40"/>
      <c r="FG1378" s="40"/>
      <c r="FH1378" s="40"/>
      <c r="FI1378" s="40"/>
      <c r="FJ1378" s="40"/>
      <c r="FK1378" s="40"/>
      <c r="FL1378" s="40"/>
      <c r="FM1378" s="40"/>
      <c r="FN1378" s="40"/>
      <c r="FO1378" s="40"/>
      <c r="FP1378" s="40"/>
      <c r="FQ1378" s="40"/>
      <c r="FR1378" s="40"/>
      <c r="FS1378" s="40"/>
      <c r="FT1378" s="40"/>
      <c r="FU1378" s="40"/>
      <c r="FV1378" s="40"/>
      <c r="FW1378" s="40"/>
      <c r="FX1378" s="40"/>
      <c r="FY1378" s="40"/>
      <c r="FZ1378" s="40"/>
      <c r="GA1378" s="40"/>
      <c r="GB1378" s="40"/>
      <c r="GC1378" s="40"/>
      <c r="GD1378" s="40"/>
      <c r="GE1378" s="40"/>
      <c r="GF1378" s="40"/>
      <c r="GG1378" s="40"/>
      <c r="GH1378" s="40"/>
      <c r="GI1378" s="40"/>
      <c r="GJ1378" s="40"/>
      <c r="GK1378" s="40"/>
      <c r="GL1378" s="40"/>
      <c r="GM1378" s="40"/>
      <c r="GN1378" s="40"/>
      <c r="GO1378" s="40"/>
      <c r="GP1378" s="40"/>
      <c r="GQ1378" s="40"/>
      <c r="GR1378" s="40"/>
      <c r="GS1378" s="40"/>
    </row>
    <row r="1379" spans="1:201" x14ac:dyDescent="0.2">
      <c r="A1379" s="40"/>
      <c r="B1379" s="40"/>
      <c r="C1379" s="40"/>
      <c r="D1379" s="40"/>
      <c r="E1379" s="40"/>
      <c r="F1379" s="40"/>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c r="FM1379" s="40"/>
      <c r="FN1379" s="40"/>
      <c r="FO1379" s="40"/>
      <c r="FP1379" s="40"/>
      <c r="FQ1379" s="40"/>
      <c r="FR1379" s="40"/>
      <c r="FS1379" s="40"/>
      <c r="FT1379" s="40"/>
      <c r="FU1379" s="40"/>
      <c r="FV1379" s="40"/>
      <c r="FW1379" s="40"/>
      <c r="FX1379" s="40"/>
      <c r="FY1379" s="40"/>
      <c r="FZ1379" s="40"/>
      <c r="GA1379" s="40"/>
      <c r="GB1379" s="40"/>
      <c r="GC1379" s="40"/>
      <c r="GD1379" s="40"/>
      <c r="GE1379" s="40"/>
      <c r="GF1379" s="40"/>
      <c r="GG1379" s="40"/>
      <c r="GH1379" s="40"/>
      <c r="GI1379" s="40"/>
      <c r="GJ1379" s="40"/>
      <c r="GK1379" s="40"/>
      <c r="GL1379" s="40"/>
      <c r="GM1379" s="40"/>
      <c r="GN1379" s="40"/>
      <c r="GO1379" s="40"/>
      <c r="GP1379" s="40"/>
      <c r="GQ1379" s="40"/>
      <c r="GR1379" s="40"/>
      <c r="GS1379" s="40"/>
    </row>
    <row r="1380" spans="1:201" x14ac:dyDescent="0.2">
      <c r="A1380" s="40"/>
      <c r="B1380" s="40"/>
      <c r="C1380" s="40"/>
      <c r="D1380" s="40"/>
      <c r="E1380" s="40"/>
      <c r="F1380" s="40"/>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c r="CV1380" s="40"/>
      <c r="CW1380" s="40"/>
      <c r="CX1380" s="40"/>
      <c r="CY1380" s="40"/>
      <c r="CZ1380" s="40"/>
      <c r="DA1380" s="40"/>
      <c r="DB1380" s="40"/>
      <c r="DC1380" s="40"/>
      <c r="DD1380" s="40"/>
      <c r="DE1380" s="40"/>
      <c r="DF1380" s="40"/>
      <c r="DG1380" s="40"/>
      <c r="DH1380" s="40"/>
      <c r="DI1380" s="40"/>
      <c r="DJ1380" s="40"/>
      <c r="DK1380" s="40"/>
      <c r="DL1380" s="40"/>
      <c r="DM1380" s="40"/>
      <c r="DN1380" s="40"/>
      <c r="DO1380" s="40"/>
      <c r="DP1380" s="40"/>
      <c r="DQ1380" s="40"/>
      <c r="DR1380" s="40"/>
      <c r="DS1380" s="40"/>
      <c r="DT1380" s="40"/>
      <c r="DU1380" s="40"/>
      <c r="DV1380" s="40"/>
      <c r="DW1380" s="40"/>
      <c r="DX1380" s="40"/>
      <c r="DY1380" s="40"/>
      <c r="DZ1380" s="40"/>
      <c r="EA1380" s="40"/>
      <c r="EB1380" s="40"/>
      <c r="EC1380" s="40"/>
      <c r="ED1380" s="40"/>
      <c r="EE1380" s="40"/>
      <c r="EF1380" s="40"/>
      <c r="EG1380" s="40"/>
      <c r="EH1380" s="40"/>
      <c r="EI1380" s="40"/>
      <c r="EJ1380" s="40"/>
      <c r="EK1380" s="40"/>
      <c r="EL1380" s="40"/>
      <c r="EM1380" s="40"/>
      <c r="EN1380" s="40"/>
      <c r="EO1380" s="40"/>
      <c r="EP1380" s="40"/>
      <c r="EQ1380" s="40"/>
      <c r="ER1380" s="40"/>
      <c r="ES1380" s="40"/>
      <c r="ET1380" s="40"/>
      <c r="EU1380" s="40"/>
      <c r="EV1380" s="40"/>
      <c r="EW1380" s="40"/>
      <c r="EX1380" s="40"/>
      <c r="EY1380" s="40"/>
      <c r="EZ1380" s="40"/>
      <c r="FA1380" s="40"/>
      <c r="FB1380" s="40"/>
      <c r="FC1380" s="40"/>
      <c r="FD1380" s="40"/>
      <c r="FE1380" s="40"/>
      <c r="FF1380" s="40"/>
      <c r="FG1380" s="40"/>
      <c r="FH1380" s="40"/>
      <c r="FI1380" s="40"/>
      <c r="FJ1380" s="40"/>
      <c r="FK1380" s="40"/>
      <c r="FL1380" s="40"/>
      <c r="FM1380" s="40"/>
      <c r="FN1380" s="40"/>
      <c r="FO1380" s="40"/>
      <c r="FP1380" s="40"/>
      <c r="FQ1380" s="40"/>
      <c r="FR1380" s="40"/>
      <c r="FS1380" s="40"/>
      <c r="FT1380" s="40"/>
      <c r="FU1380" s="40"/>
      <c r="FV1380" s="40"/>
      <c r="FW1380" s="40"/>
      <c r="FX1380" s="40"/>
      <c r="FY1380" s="40"/>
      <c r="FZ1380" s="40"/>
      <c r="GA1380" s="40"/>
      <c r="GB1380" s="40"/>
      <c r="GC1380" s="40"/>
      <c r="GD1380" s="40"/>
      <c r="GE1380" s="40"/>
      <c r="GF1380" s="40"/>
      <c r="GG1380" s="40"/>
      <c r="GH1380" s="40"/>
      <c r="GI1380" s="40"/>
      <c r="GJ1380" s="40"/>
      <c r="GK1380" s="40"/>
      <c r="GL1380" s="40"/>
      <c r="GM1380" s="40"/>
      <c r="GN1380" s="40"/>
      <c r="GO1380" s="40"/>
      <c r="GP1380" s="40"/>
      <c r="GQ1380" s="40"/>
      <c r="GR1380" s="40"/>
      <c r="GS1380" s="40"/>
    </row>
    <row r="1381" spans="1:201" x14ac:dyDescent="0.2">
      <c r="A1381" s="40"/>
      <c r="B1381" s="40"/>
      <c r="C1381" s="40"/>
      <c r="D1381" s="40"/>
      <c r="E1381" s="40"/>
      <c r="F1381" s="40"/>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c r="CV1381" s="40"/>
      <c r="CW1381" s="40"/>
      <c r="CX1381" s="40"/>
      <c r="CY1381" s="40"/>
      <c r="CZ1381" s="40"/>
      <c r="DA1381" s="40"/>
      <c r="DB1381" s="40"/>
      <c r="DC1381" s="40"/>
      <c r="DD1381" s="40"/>
      <c r="DE1381" s="40"/>
      <c r="DF1381" s="40"/>
      <c r="DG1381" s="40"/>
      <c r="DH1381" s="40"/>
      <c r="DI1381" s="40"/>
      <c r="DJ1381" s="40"/>
      <c r="DK1381" s="40"/>
      <c r="DL1381" s="40"/>
      <c r="DM1381" s="40"/>
      <c r="DN1381" s="40"/>
      <c r="DO1381" s="40"/>
      <c r="DP1381" s="40"/>
      <c r="DQ1381" s="40"/>
      <c r="DR1381" s="40"/>
      <c r="DS1381" s="40"/>
      <c r="DT1381" s="40"/>
      <c r="DU1381" s="40"/>
      <c r="DV1381" s="40"/>
      <c r="DW1381" s="40"/>
      <c r="DX1381" s="40"/>
      <c r="DY1381" s="40"/>
      <c r="DZ1381" s="40"/>
      <c r="EA1381" s="40"/>
      <c r="EB1381" s="40"/>
      <c r="EC1381" s="40"/>
      <c r="ED1381" s="40"/>
      <c r="EE1381" s="40"/>
      <c r="EF1381" s="40"/>
      <c r="EG1381" s="40"/>
      <c r="EH1381" s="40"/>
      <c r="EI1381" s="40"/>
      <c r="EJ1381" s="40"/>
      <c r="EK1381" s="40"/>
      <c r="EL1381" s="40"/>
      <c r="EM1381" s="40"/>
      <c r="EN1381" s="40"/>
      <c r="EO1381" s="40"/>
      <c r="EP1381" s="40"/>
      <c r="EQ1381" s="40"/>
      <c r="ER1381" s="40"/>
      <c r="ES1381" s="40"/>
      <c r="ET1381" s="40"/>
      <c r="EU1381" s="40"/>
      <c r="EV1381" s="40"/>
      <c r="EW1381" s="40"/>
      <c r="EX1381" s="40"/>
      <c r="EY1381" s="40"/>
      <c r="EZ1381" s="40"/>
      <c r="FA1381" s="40"/>
      <c r="FB1381" s="40"/>
      <c r="FC1381" s="40"/>
      <c r="FD1381" s="40"/>
      <c r="FE1381" s="40"/>
      <c r="FF1381" s="40"/>
      <c r="FG1381" s="40"/>
      <c r="FH1381" s="40"/>
      <c r="FI1381" s="40"/>
      <c r="FJ1381" s="40"/>
      <c r="FK1381" s="40"/>
      <c r="FL1381" s="40"/>
      <c r="FM1381" s="40"/>
      <c r="FN1381" s="40"/>
      <c r="FO1381" s="40"/>
      <c r="FP1381" s="40"/>
      <c r="FQ1381" s="40"/>
      <c r="FR1381" s="40"/>
      <c r="FS1381" s="40"/>
      <c r="FT1381" s="40"/>
      <c r="FU1381" s="40"/>
      <c r="FV1381" s="40"/>
      <c r="FW1381" s="40"/>
      <c r="FX1381" s="40"/>
      <c r="FY1381" s="40"/>
      <c r="FZ1381" s="40"/>
      <c r="GA1381" s="40"/>
      <c r="GB1381" s="40"/>
      <c r="GC1381" s="40"/>
      <c r="GD1381" s="40"/>
      <c r="GE1381" s="40"/>
      <c r="GF1381" s="40"/>
      <c r="GG1381" s="40"/>
      <c r="GH1381" s="40"/>
      <c r="GI1381" s="40"/>
      <c r="GJ1381" s="40"/>
      <c r="GK1381" s="40"/>
      <c r="GL1381" s="40"/>
      <c r="GM1381" s="40"/>
      <c r="GN1381" s="40"/>
      <c r="GO1381" s="40"/>
      <c r="GP1381" s="40"/>
      <c r="GQ1381" s="40"/>
      <c r="GR1381" s="40"/>
      <c r="GS1381" s="40"/>
    </row>
    <row r="1382" spans="1:201" x14ac:dyDescent="0.2">
      <c r="A1382" s="40"/>
      <c r="B1382" s="40"/>
      <c r="C1382" s="40"/>
      <c r="D1382" s="40"/>
      <c r="E1382" s="40"/>
      <c r="F1382" s="40"/>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c r="FM1382" s="40"/>
      <c r="FN1382" s="40"/>
      <c r="FO1382" s="40"/>
      <c r="FP1382" s="40"/>
      <c r="FQ1382" s="40"/>
      <c r="FR1382" s="40"/>
      <c r="FS1382" s="40"/>
      <c r="FT1382" s="40"/>
      <c r="FU1382" s="40"/>
      <c r="FV1382" s="40"/>
      <c r="FW1382" s="40"/>
      <c r="FX1382" s="40"/>
      <c r="FY1382" s="40"/>
      <c r="FZ1382" s="40"/>
      <c r="GA1382" s="40"/>
      <c r="GB1382" s="40"/>
      <c r="GC1382" s="40"/>
      <c r="GD1382" s="40"/>
      <c r="GE1382" s="40"/>
      <c r="GF1382" s="40"/>
      <c r="GG1382" s="40"/>
      <c r="GH1382" s="40"/>
      <c r="GI1382" s="40"/>
      <c r="GJ1382" s="40"/>
      <c r="GK1382" s="40"/>
      <c r="GL1382" s="40"/>
      <c r="GM1382" s="40"/>
      <c r="GN1382" s="40"/>
      <c r="GO1382" s="40"/>
      <c r="GP1382" s="40"/>
      <c r="GQ1382" s="40"/>
      <c r="GR1382" s="40"/>
      <c r="GS1382" s="40"/>
    </row>
    <row r="1383" spans="1:201" x14ac:dyDescent="0.2">
      <c r="A1383" s="40"/>
      <c r="B1383" s="40"/>
      <c r="C1383" s="40"/>
      <c r="D1383" s="40"/>
      <c r="E1383" s="40"/>
      <c r="F1383" s="40"/>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c r="CV1383" s="40"/>
      <c r="CW1383" s="40"/>
      <c r="CX1383" s="40"/>
      <c r="CY1383" s="40"/>
      <c r="CZ1383" s="40"/>
      <c r="DA1383" s="40"/>
      <c r="DB1383" s="40"/>
      <c r="DC1383" s="40"/>
      <c r="DD1383" s="40"/>
      <c r="DE1383" s="40"/>
      <c r="DF1383" s="40"/>
      <c r="DG1383" s="40"/>
      <c r="DH1383" s="40"/>
      <c r="DI1383" s="40"/>
      <c r="DJ1383" s="40"/>
      <c r="DK1383" s="40"/>
      <c r="DL1383" s="40"/>
      <c r="DM1383" s="40"/>
      <c r="DN1383" s="40"/>
      <c r="DO1383" s="40"/>
      <c r="DP1383" s="40"/>
      <c r="DQ1383" s="40"/>
      <c r="DR1383" s="40"/>
      <c r="DS1383" s="40"/>
      <c r="DT1383" s="40"/>
      <c r="DU1383" s="40"/>
      <c r="DV1383" s="40"/>
      <c r="DW1383" s="40"/>
      <c r="DX1383" s="40"/>
      <c r="DY1383" s="40"/>
      <c r="DZ1383" s="40"/>
      <c r="EA1383" s="40"/>
      <c r="EB1383" s="40"/>
      <c r="EC1383" s="40"/>
      <c r="ED1383" s="40"/>
      <c r="EE1383" s="40"/>
      <c r="EF1383" s="40"/>
      <c r="EG1383" s="40"/>
      <c r="EH1383" s="40"/>
      <c r="EI1383" s="40"/>
      <c r="EJ1383" s="40"/>
      <c r="EK1383" s="40"/>
      <c r="EL1383" s="40"/>
      <c r="EM1383" s="40"/>
      <c r="EN1383" s="40"/>
      <c r="EO1383" s="40"/>
      <c r="EP1383" s="40"/>
      <c r="EQ1383" s="40"/>
      <c r="ER1383" s="40"/>
      <c r="ES1383" s="40"/>
      <c r="ET1383" s="40"/>
      <c r="EU1383" s="40"/>
      <c r="EV1383" s="40"/>
      <c r="EW1383" s="40"/>
      <c r="EX1383" s="40"/>
      <c r="EY1383" s="40"/>
      <c r="EZ1383" s="40"/>
      <c r="FA1383" s="40"/>
      <c r="FB1383" s="40"/>
      <c r="FC1383" s="40"/>
      <c r="FD1383" s="40"/>
      <c r="FE1383" s="40"/>
      <c r="FF1383" s="40"/>
      <c r="FG1383" s="40"/>
      <c r="FH1383" s="40"/>
      <c r="FI1383" s="40"/>
      <c r="FJ1383" s="40"/>
      <c r="FK1383" s="40"/>
      <c r="FL1383" s="40"/>
      <c r="FM1383" s="40"/>
      <c r="FN1383" s="40"/>
      <c r="FO1383" s="40"/>
      <c r="FP1383" s="40"/>
      <c r="FQ1383" s="40"/>
      <c r="FR1383" s="40"/>
      <c r="FS1383" s="40"/>
      <c r="FT1383" s="40"/>
      <c r="FU1383" s="40"/>
      <c r="FV1383" s="40"/>
      <c r="FW1383" s="40"/>
      <c r="FX1383" s="40"/>
      <c r="FY1383" s="40"/>
      <c r="FZ1383" s="40"/>
      <c r="GA1383" s="40"/>
      <c r="GB1383" s="40"/>
      <c r="GC1383" s="40"/>
      <c r="GD1383" s="40"/>
      <c r="GE1383" s="40"/>
      <c r="GF1383" s="40"/>
      <c r="GG1383" s="40"/>
      <c r="GH1383" s="40"/>
      <c r="GI1383" s="40"/>
      <c r="GJ1383" s="40"/>
      <c r="GK1383" s="40"/>
      <c r="GL1383" s="40"/>
      <c r="GM1383" s="40"/>
      <c r="GN1383" s="40"/>
      <c r="GO1383" s="40"/>
      <c r="GP1383" s="40"/>
      <c r="GQ1383" s="40"/>
      <c r="GR1383" s="40"/>
      <c r="GS1383" s="40"/>
    </row>
    <row r="1384" spans="1:201" x14ac:dyDescent="0.2">
      <c r="A1384" s="40"/>
      <c r="B1384" s="40"/>
      <c r="C1384" s="40"/>
      <c r="D1384" s="40"/>
      <c r="E1384" s="40"/>
      <c r="F1384" s="40"/>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c r="CV1384" s="40"/>
      <c r="CW1384" s="40"/>
      <c r="CX1384" s="40"/>
      <c r="CY1384" s="40"/>
      <c r="CZ1384" s="40"/>
      <c r="DA1384" s="40"/>
      <c r="DB1384" s="40"/>
      <c r="DC1384" s="40"/>
      <c r="DD1384" s="40"/>
      <c r="DE1384" s="40"/>
      <c r="DF1384" s="40"/>
      <c r="DG1384" s="40"/>
      <c r="DH1384" s="40"/>
      <c r="DI1384" s="40"/>
      <c r="DJ1384" s="40"/>
      <c r="DK1384" s="40"/>
      <c r="DL1384" s="40"/>
      <c r="DM1384" s="40"/>
      <c r="DN1384" s="40"/>
      <c r="DO1384" s="40"/>
      <c r="DP1384" s="40"/>
      <c r="DQ1384" s="40"/>
      <c r="DR1384" s="40"/>
      <c r="DS1384" s="40"/>
      <c r="DT1384" s="40"/>
      <c r="DU1384" s="40"/>
      <c r="DV1384" s="40"/>
      <c r="DW1384" s="40"/>
      <c r="DX1384" s="40"/>
      <c r="DY1384" s="40"/>
      <c r="DZ1384" s="40"/>
      <c r="EA1384" s="40"/>
      <c r="EB1384" s="40"/>
      <c r="EC1384" s="40"/>
      <c r="ED1384" s="40"/>
      <c r="EE1384" s="40"/>
      <c r="EF1384" s="40"/>
      <c r="EG1384" s="40"/>
      <c r="EH1384" s="40"/>
      <c r="EI1384" s="40"/>
      <c r="EJ1384" s="40"/>
      <c r="EK1384" s="40"/>
      <c r="EL1384" s="40"/>
      <c r="EM1384" s="40"/>
      <c r="EN1384" s="40"/>
      <c r="EO1384" s="40"/>
      <c r="EP1384" s="40"/>
      <c r="EQ1384" s="40"/>
      <c r="ER1384" s="40"/>
      <c r="ES1384" s="40"/>
      <c r="ET1384" s="40"/>
      <c r="EU1384" s="40"/>
      <c r="EV1384" s="40"/>
      <c r="EW1384" s="40"/>
      <c r="EX1384" s="40"/>
      <c r="EY1384" s="40"/>
      <c r="EZ1384" s="40"/>
      <c r="FA1384" s="40"/>
      <c r="FB1384" s="40"/>
      <c r="FC1384" s="40"/>
      <c r="FD1384" s="40"/>
      <c r="FE1384" s="40"/>
      <c r="FF1384" s="40"/>
      <c r="FG1384" s="40"/>
      <c r="FH1384" s="40"/>
      <c r="FI1384" s="40"/>
      <c r="FJ1384" s="40"/>
      <c r="FK1384" s="40"/>
      <c r="FL1384" s="40"/>
      <c r="FM1384" s="40"/>
      <c r="FN1384" s="40"/>
      <c r="FO1384" s="40"/>
      <c r="FP1384" s="40"/>
      <c r="FQ1384" s="40"/>
      <c r="FR1384" s="40"/>
      <c r="FS1384" s="40"/>
      <c r="FT1384" s="40"/>
      <c r="FU1384" s="40"/>
      <c r="FV1384" s="40"/>
      <c r="FW1384" s="40"/>
      <c r="FX1384" s="40"/>
      <c r="FY1384" s="40"/>
      <c r="FZ1384" s="40"/>
      <c r="GA1384" s="40"/>
      <c r="GB1384" s="40"/>
      <c r="GC1384" s="40"/>
      <c r="GD1384" s="40"/>
      <c r="GE1384" s="40"/>
      <c r="GF1384" s="40"/>
      <c r="GG1384" s="40"/>
      <c r="GH1384" s="40"/>
      <c r="GI1384" s="40"/>
      <c r="GJ1384" s="40"/>
      <c r="GK1384" s="40"/>
      <c r="GL1384" s="40"/>
      <c r="GM1384" s="40"/>
      <c r="GN1384" s="40"/>
      <c r="GO1384" s="40"/>
      <c r="GP1384" s="40"/>
      <c r="GQ1384" s="40"/>
      <c r="GR1384" s="40"/>
      <c r="GS1384" s="40"/>
    </row>
    <row r="1385" spans="1:201" x14ac:dyDescent="0.2">
      <c r="A1385" s="40"/>
      <c r="B1385" s="40"/>
      <c r="C1385" s="40"/>
      <c r="D1385" s="40"/>
      <c r="E1385" s="40"/>
      <c r="F1385" s="40"/>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c r="CV1385" s="40"/>
      <c r="CW1385" s="40"/>
      <c r="CX1385" s="40"/>
      <c r="CY1385" s="40"/>
      <c r="CZ1385" s="40"/>
      <c r="DA1385" s="40"/>
      <c r="DB1385" s="40"/>
      <c r="DC1385" s="40"/>
      <c r="DD1385" s="40"/>
      <c r="DE1385" s="40"/>
      <c r="DF1385" s="40"/>
      <c r="DG1385" s="40"/>
      <c r="DH1385" s="40"/>
      <c r="DI1385" s="40"/>
      <c r="DJ1385" s="40"/>
      <c r="DK1385" s="40"/>
      <c r="DL1385" s="40"/>
      <c r="DM1385" s="40"/>
      <c r="DN1385" s="40"/>
      <c r="DO1385" s="40"/>
      <c r="DP1385" s="40"/>
      <c r="DQ1385" s="40"/>
      <c r="DR1385" s="40"/>
      <c r="DS1385" s="40"/>
      <c r="DT1385" s="40"/>
      <c r="DU1385" s="40"/>
      <c r="DV1385" s="40"/>
      <c r="DW1385" s="40"/>
      <c r="DX1385" s="40"/>
      <c r="DY1385" s="40"/>
      <c r="DZ1385" s="40"/>
      <c r="EA1385" s="40"/>
      <c r="EB1385" s="40"/>
      <c r="EC1385" s="40"/>
      <c r="ED1385" s="40"/>
      <c r="EE1385" s="40"/>
      <c r="EF1385" s="40"/>
      <c r="EG1385" s="40"/>
      <c r="EH1385" s="40"/>
      <c r="EI1385" s="40"/>
      <c r="EJ1385" s="40"/>
      <c r="EK1385" s="40"/>
      <c r="EL1385" s="40"/>
      <c r="EM1385" s="40"/>
      <c r="EN1385" s="40"/>
      <c r="EO1385" s="40"/>
      <c r="EP1385" s="40"/>
      <c r="EQ1385" s="40"/>
      <c r="ER1385" s="40"/>
      <c r="ES1385" s="40"/>
      <c r="ET1385" s="40"/>
      <c r="EU1385" s="40"/>
      <c r="EV1385" s="40"/>
      <c r="EW1385" s="40"/>
      <c r="EX1385" s="40"/>
      <c r="EY1385" s="40"/>
      <c r="EZ1385" s="40"/>
      <c r="FA1385" s="40"/>
      <c r="FB1385" s="40"/>
      <c r="FC1385" s="40"/>
      <c r="FD1385" s="40"/>
      <c r="FE1385" s="40"/>
      <c r="FF1385" s="40"/>
      <c r="FG1385" s="40"/>
      <c r="FH1385" s="40"/>
      <c r="FI1385" s="40"/>
      <c r="FJ1385" s="40"/>
      <c r="FK1385" s="40"/>
      <c r="FL1385" s="40"/>
      <c r="FM1385" s="40"/>
      <c r="FN1385" s="40"/>
      <c r="FO1385" s="40"/>
      <c r="FP1385" s="40"/>
      <c r="FQ1385" s="40"/>
      <c r="FR1385" s="40"/>
      <c r="FS1385" s="40"/>
      <c r="FT1385" s="40"/>
      <c r="FU1385" s="40"/>
      <c r="FV1385" s="40"/>
      <c r="FW1385" s="40"/>
      <c r="FX1385" s="40"/>
      <c r="FY1385" s="40"/>
      <c r="FZ1385" s="40"/>
      <c r="GA1385" s="40"/>
      <c r="GB1385" s="40"/>
      <c r="GC1385" s="40"/>
      <c r="GD1385" s="40"/>
      <c r="GE1385" s="40"/>
      <c r="GF1385" s="40"/>
      <c r="GG1385" s="40"/>
      <c r="GH1385" s="40"/>
      <c r="GI1385" s="40"/>
      <c r="GJ1385" s="40"/>
      <c r="GK1385" s="40"/>
      <c r="GL1385" s="40"/>
      <c r="GM1385" s="40"/>
      <c r="GN1385" s="40"/>
      <c r="GO1385" s="40"/>
      <c r="GP1385" s="40"/>
      <c r="GQ1385" s="40"/>
      <c r="GR1385" s="40"/>
      <c r="GS1385" s="40"/>
    </row>
    <row r="1386" spans="1:201" x14ac:dyDescent="0.2">
      <c r="A1386" s="40"/>
      <c r="B1386" s="40"/>
      <c r="C1386" s="40"/>
      <c r="D1386" s="40"/>
      <c r="E1386" s="40"/>
      <c r="F1386" s="40"/>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c r="CV1386" s="40"/>
      <c r="CW1386" s="40"/>
      <c r="CX1386" s="40"/>
      <c r="CY1386" s="40"/>
      <c r="CZ1386" s="40"/>
      <c r="DA1386" s="40"/>
      <c r="DB1386" s="40"/>
      <c r="DC1386" s="40"/>
      <c r="DD1386" s="40"/>
      <c r="DE1386" s="40"/>
      <c r="DF1386" s="40"/>
      <c r="DG1386" s="40"/>
      <c r="DH1386" s="40"/>
      <c r="DI1386" s="40"/>
      <c r="DJ1386" s="40"/>
      <c r="DK1386" s="40"/>
      <c r="DL1386" s="40"/>
      <c r="DM1386" s="40"/>
      <c r="DN1386" s="40"/>
      <c r="DO1386" s="40"/>
      <c r="DP1386" s="40"/>
      <c r="DQ1386" s="40"/>
      <c r="DR1386" s="40"/>
      <c r="DS1386" s="40"/>
      <c r="DT1386" s="40"/>
      <c r="DU1386" s="40"/>
      <c r="DV1386" s="40"/>
      <c r="DW1386" s="40"/>
      <c r="DX1386" s="40"/>
      <c r="DY1386" s="40"/>
      <c r="DZ1386" s="40"/>
      <c r="EA1386" s="40"/>
      <c r="EB1386" s="40"/>
      <c r="EC1386" s="40"/>
      <c r="ED1386" s="40"/>
      <c r="EE1386" s="40"/>
      <c r="EF1386" s="40"/>
      <c r="EG1386" s="40"/>
      <c r="EH1386" s="40"/>
      <c r="EI1386" s="40"/>
      <c r="EJ1386" s="40"/>
      <c r="EK1386" s="40"/>
      <c r="EL1386" s="40"/>
      <c r="EM1386" s="40"/>
      <c r="EN1386" s="40"/>
      <c r="EO1386" s="40"/>
      <c r="EP1386" s="40"/>
      <c r="EQ1386" s="40"/>
      <c r="ER1386" s="40"/>
      <c r="ES1386" s="40"/>
      <c r="ET1386" s="40"/>
      <c r="EU1386" s="40"/>
      <c r="EV1386" s="40"/>
      <c r="EW1386" s="40"/>
      <c r="EX1386" s="40"/>
      <c r="EY1386" s="40"/>
      <c r="EZ1386" s="40"/>
      <c r="FA1386" s="40"/>
      <c r="FB1386" s="40"/>
      <c r="FC1386" s="40"/>
      <c r="FD1386" s="40"/>
      <c r="FE1386" s="40"/>
      <c r="FF1386" s="40"/>
      <c r="FG1386" s="40"/>
      <c r="FH1386" s="40"/>
      <c r="FI1386" s="40"/>
      <c r="FJ1386" s="40"/>
      <c r="FK1386" s="40"/>
      <c r="FL1386" s="40"/>
      <c r="FM1386" s="40"/>
      <c r="FN1386" s="40"/>
      <c r="FO1386" s="40"/>
      <c r="FP1386" s="40"/>
      <c r="FQ1386" s="40"/>
      <c r="FR1386" s="40"/>
      <c r="FS1386" s="40"/>
      <c r="FT1386" s="40"/>
      <c r="FU1386" s="40"/>
      <c r="FV1386" s="40"/>
      <c r="FW1386" s="40"/>
      <c r="FX1386" s="40"/>
      <c r="FY1386" s="40"/>
      <c r="FZ1386" s="40"/>
      <c r="GA1386" s="40"/>
      <c r="GB1386" s="40"/>
      <c r="GC1386" s="40"/>
      <c r="GD1386" s="40"/>
      <c r="GE1386" s="40"/>
      <c r="GF1386" s="40"/>
      <c r="GG1386" s="40"/>
      <c r="GH1386" s="40"/>
      <c r="GI1386" s="40"/>
      <c r="GJ1386" s="40"/>
      <c r="GK1386" s="40"/>
      <c r="GL1386" s="40"/>
      <c r="GM1386" s="40"/>
      <c r="GN1386" s="40"/>
      <c r="GO1386" s="40"/>
      <c r="GP1386" s="40"/>
      <c r="GQ1386" s="40"/>
      <c r="GR1386" s="40"/>
      <c r="GS1386" s="40"/>
    </row>
    <row r="1387" spans="1:201" x14ac:dyDescent="0.2">
      <c r="A1387" s="40"/>
      <c r="B1387" s="40"/>
      <c r="C1387" s="40"/>
      <c r="D1387" s="40"/>
      <c r="E1387" s="40"/>
      <c r="F1387" s="40"/>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c r="CV1387" s="40"/>
      <c r="CW1387" s="40"/>
      <c r="CX1387" s="40"/>
      <c r="CY1387" s="40"/>
      <c r="CZ1387" s="40"/>
      <c r="DA1387" s="40"/>
      <c r="DB1387" s="40"/>
      <c r="DC1387" s="40"/>
      <c r="DD1387" s="40"/>
      <c r="DE1387" s="40"/>
      <c r="DF1387" s="40"/>
      <c r="DG1387" s="40"/>
      <c r="DH1387" s="40"/>
      <c r="DI1387" s="40"/>
      <c r="DJ1387" s="40"/>
      <c r="DK1387" s="40"/>
      <c r="DL1387" s="40"/>
      <c r="DM1387" s="40"/>
      <c r="DN1387" s="40"/>
      <c r="DO1387" s="40"/>
      <c r="DP1387" s="40"/>
      <c r="DQ1387" s="40"/>
      <c r="DR1387" s="40"/>
      <c r="DS1387" s="40"/>
      <c r="DT1387" s="40"/>
      <c r="DU1387" s="40"/>
      <c r="DV1387" s="40"/>
      <c r="DW1387" s="40"/>
      <c r="DX1387" s="40"/>
      <c r="DY1387" s="40"/>
      <c r="DZ1387" s="40"/>
      <c r="EA1387" s="40"/>
      <c r="EB1387" s="40"/>
      <c r="EC1387" s="40"/>
      <c r="ED1387" s="40"/>
      <c r="EE1387" s="40"/>
      <c r="EF1387" s="40"/>
      <c r="EG1387" s="40"/>
      <c r="EH1387" s="40"/>
      <c r="EI1387" s="40"/>
      <c r="EJ1387" s="40"/>
      <c r="EK1387" s="40"/>
      <c r="EL1387" s="40"/>
      <c r="EM1387" s="40"/>
      <c r="EN1387" s="40"/>
      <c r="EO1387" s="40"/>
      <c r="EP1387" s="40"/>
      <c r="EQ1387" s="40"/>
      <c r="ER1387" s="40"/>
      <c r="ES1387" s="40"/>
      <c r="ET1387" s="40"/>
      <c r="EU1387" s="40"/>
      <c r="EV1387" s="40"/>
      <c r="EW1387" s="40"/>
      <c r="EX1387" s="40"/>
      <c r="EY1387" s="40"/>
      <c r="EZ1387" s="40"/>
      <c r="FA1387" s="40"/>
      <c r="FB1387" s="40"/>
      <c r="FC1387" s="40"/>
      <c r="FD1387" s="40"/>
      <c r="FE1387" s="40"/>
      <c r="FF1387" s="40"/>
      <c r="FG1387" s="40"/>
      <c r="FH1387" s="40"/>
      <c r="FI1387" s="40"/>
      <c r="FJ1387" s="40"/>
      <c r="FK1387" s="40"/>
      <c r="FL1387" s="40"/>
      <c r="FM1387" s="40"/>
      <c r="FN1387" s="40"/>
      <c r="FO1387" s="40"/>
      <c r="FP1387" s="40"/>
      <c r="FQ1387" s="40"/>
      <c r="FR1387" s="40"/>
      <c r="FS1387" s="40"/>
      <c r="FT1387" s="40"/>
      <c r="FU1387" s="40"/>
      <c r="FV1387" s="40"/>
      <c r="FW1387" s="40"/>
      <c r="FX1387" s="40"/>
      <c r="FY1387" s="40"/>
      <c r="FZ1387" s="40"/>
      <c r="GA1387" s="40"/>
      <c r="GB1387" s="40"/>
      <c r="GC1387" s="40"/>
      <c r="GD1387" s="40"/>
      <c r="GE1387" s="40"/>
      <c r="GF1387" s="40"/>
      <c r="GG1387" s="40"/>
      <c r="GH1387" s="40"/>
      <c r="GI1387" s="40"/>
      <c r="GJ1387" s="40"/>
      <c r="GK1387" s="40"/>
      <c r="GL1387" s="40"/>
      <c r="GM1387" s="40"/>
      <c r="GN1387" s="40"/>
      <c r="GO1387" s="40"/>
      <c r="GP1387" s="40"/>
      <c r="GQ1387" s="40"/>
      <c r="GR1387" s="40"/>
      <c r="GS1387" s="40"/>
    </row>
    <row r="1388" spans="1:201" x14ac:dyDescent="0.2">
      <c r="A1388" s="40"/>
      <c r="B1388" s="40"/>
      <c r="C1388" s="40"/>
      <c r="D1388" s="40"/>
      <c r="E1388" s="40"/>
      <c r="F1388" s="40"/>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c r="CV1388" s="40"/>
      <c r="CW1388" s="40"/>
      <c r="CX1388" s="40"/>
      <c r="CY1388" s="40"/>
      <c r="CZ1388" s="40"/>
      <c r="DA1388" s="40"/>
      <c r="DB1388" s="40"/>
      <c r="DC1388" s="40"/>
      <c r="DD1388" s="40"/>
      <c r="DE1388" s="40"/>
      <c r="DF1388" s="40"/>
      <c r="DG1388" s="40"/>
      <c r="DH1388" s="40"/>
      <c r="DI1388" s="40"/>
      <c r="DJ1388" s="40"/>
      <c r="DK1388" s="40"/>
      <c r="DL1388" s="40"/>
      <c r="DM1388" s="40"/>
      <c r="DN1388" s="40"/>
      <c r="DO1388" s="40"/>
      <c r="DP1388" s="40"/>
      <c r="DQ1388" s="40"/>
      <c r="DR1388" s="40"/>
      <c r="DS1388" s="40"/>
      <c r="DT1388" s="40"/>
      <c r="DU1388" s="40"/>
      <c r="DV1388" s="40"/>
      <c r="DW1388" s="40"/>
      <c r="DX1388" s="40"/>
      <c r="DY1388" s="40"/>
      <c r="DZ1388" s="40"/>
      <c r="EA1388" s="40"/>
      <c r="EB1388" s="40"/>
      <c r="EC1388" s="40"/>
      <c r="ED1388" s="40"/>
      <c r="EE1388" s="40"/>
      <c r="EF1388" s="40"/>
      <c r="EG1388" s="40"/>
      <c r="EH1388" s="40"/>
      <c r="EI1388" s="40"/>
      <c r="EJ1388" s="40"/>
      <c r="EK1388" s="40"/>
      <c r="EL1388" s="40"/>
      <c r="EM1388" s="40"/>
      <c r="EN1388" s="40"/>
      <c r="EO1388" s="40"/>
      <c r="EP1388" s="40"/>
      <c r="EQ1388" s="40"/>
      <c r="ER1388" s="40"/>
      <c r="ES1388" s="40"/>
      <c r="ET1388" s="40"/>
      <c r="EU1388" s="40"/>
      <c r="EV1388" s="40"/>
      <c r="EW1388" s="40"/>
      <c r="EX1388" s="40"/>
      <c r="EY1388" s="40"/>
      <c r="EZ1388" s="40"/>
      <c r="FA1388" s="40"/>
      <c r="FB1388" s="40"/>
      <c r="FC1388" s="40"/>
      <c r="FD1388" s="40"/>
      <c r="FE1388" s="40"/>
      <c r="FF1388" s="40"/>
      <c r="FG1388" s="40"/>
      <c r="FH1388" s="40"/>
      <c r="FI1388" s="40"/>
      <c r="FJ1388" s="40"/>
      <c r="FK1388" s="40"/>
      <c r="FL1388" s="40"/>
      <c r="FM1388" s="40"/>
      <c r="FN1388" s="40"/>
      <c r="FO1388" s="40"/>
      <c r="FP1388" s="40"/>
      <c r="FQ1388" s="40"/>
      <c r="FR1388" s="40"/>
      <c r="FS1388" s="40"/>
      <c r="FT1388" s="40"/>
      <c r="FU1388" s="40"/>
      <c r="FV1388" s="40"/>
      <c r="FW1388" s="40"/>
      <c r="FX1388" s="40"/>
      <c r="FY1388" s="40"/>
      <c r="FZ1388" s="40"/>
      <c r="GA1388" s="40"/>
      <c r="GB1388" s="40"/>
      <c r="GC1388" s="40"/>
      <c r="GD1388" s="40"/>
      <c r="GE1388" s="40"/>
      <c r="GF1388" s="40"/>
      <c r="GG1388" s="40"/>
      <c r="GH1388" s="40"/>
      <c r="GI1388" s="40"/>
      <c r="GJ1388" s="40"/>
      <c r="GK1388" s="40"/>
      <c r="GL1388" s="40"/>
      <c r="GM1388" s="40"/>
      <c r="GN1388" s="40"/>
      <c r="GO1388" s="40"/>
      <c r="GP1388" s="40"/>
      <c r="GQ1388" s="40"/>
      <c r="GR1388" s="40"/>
      <c r="GS1388" s="40"/>
    </row>
    <row r="1389" spans="1:201" x14ac:dyDescent="0.2">
      <c r="A1389" s="40"/>
      <c r="B1389" s="40"/>
      <c r="C1389" s="40"/>
      <c r="D1389" s="40"/>
      <c r="E1389" s="40"/>
      <c r="F1389" s="40"/>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c r="CV1389" s="40"/>
      <c r="CW1389" s="40"/>
      <c r="CX1389" s="40"/>
      <c r="CY1389" s="40"/>
      <c r="CZ1389" s="40"/>
      <c r="DA1389" s="40"/>
      <c r="DB1389" s="40"/>
      <c r="DC1389" s="40"/>
      <c r="DD1389" s="40"/>
      <c r="DE1389" s="40"/>
      <c r="DF1389" s="40"/>
      <c r="DG1389" s="40"/>
      <c r="DH1389" s="40"/>
      <c r="DI1389" s="40"/>
      <c r="DJ1389" s="40"/>
      <c r="DK1389" s="40"/>
      <c r="DL1389" s="40"/>
      <c r="DM1389" s="40"/>
      <c r="DN1389" s="40"/>
      <c r="DO1389" s="40"/>
      <c r="DP1389" s="40"/>
      <c r="DQ1389" s="40"/>
      <c r="DR1389" s="40"/>
      <c r="DS1389" s="40"/>
      <c r="DT1389" s="40"/>
      <c r="DU1389" s="40"/>
      <c r="DV1389" s="40"/>
      <c r="DW1389" s="40"/>
      <c r="DX1389" s="40"/>
      <c r="DY1389" s="40"/>
      <c r="DZ1389" s="40"/>
      <c r="EA1389" s="40"/>
      <c r="EB1389" s="40"/>
      <c r="EC1389" s="40"/>
      <c r="ED1389" s="40"/>
      <c r="EE1389" s="40"/>
      <c r="EF1389" s="40"/>
      <c r="EG1389" s="40"/>
      <c r="EH1389" s="40"/>
      <c r="EI1389" s="40"/>
      <c r="EJ1389" s="40"/>
      <c r="EK1389" s="40"/>
      <c r="EL1389" s="40"/>
      <c r="EM1389" s="40"/>
      <c r="EN1389" s="40"/>
      <c r="EO1389" s="40"/>
      <c r="EP1389" s="40"/>
      <c r="EQ1389" s="40"/>
      <c r="ER1389" s="40"/>
      <c r="ES1389" s="40"/>
      <c r="ET1389" s="40"/>
      <c r="EU1389" s="40"/>
      <c r="EV1389" s="40"/>
      <c r="EW1389" s="40"/>
      <c r="EX1389" s="40"/>
      <c r="EY1389" s="40"/>
      <c r="EZ1389" s="40"/>
      <c r="FA1389" s="40"/>
      <c r="FB1389" s="40"/>
      <c r="FC1389" s="40"/>
      <c r="FD1389" s="40"/>
      <c r="FE1389" s="40"/>
      <c r="FF1389" s="40"/>
      <c r="FG1389" s="40"/>
      <c r="FH1389" s="40"/>
      <c r="FI1389" s="40"/>
      <c r="FJ1389" s="40"/>
      <c r="FK1389" s="40"/>
      <c r="FL1389" s="40"/>
      <c r="FM1389" s="40"/>
      <c r="FN1389" s="40"/>
      <c r="FO1389" s="40"/>
      <c r="FP1389" s="40"/>
      <c r="FQ1389" s="40"/>
      <c r="FR1389" s="40"/>
      <c r="FS1389" s="40"/>
      <c r="FT1389" s="40"/>
      <c r="FU1389" s="40"/>
      <c r="FV1389" s="40"/>
      <c r="FW1389" s="40"/>
      <c r="FX1389" s="40"/>
      <c r="FY1389" s="40"/>
      <c r="FZ1389" s="40"/>
      <c r="GA1389" s="40"/>
      <c r="GB1389" s="40"/>
      <c r="GC1389" s="40"/>
      <c r="GD1389" s="40"/>
      <c r="GE1389" s="40"/>
      <c r="GF1389" s="40"/>
      <c r="GG1389" s="40"/>
      <c r="GH1389" s="40"/>
      <c r="GI1389" s="40"/>
      <c r="GJ1389" s="40"/>
      <c r="GK1389" s="40"/>
      <c r="GL1389" s="40"/>
      <c r="GM1389" s="40"/>
      <c r="GN1389" s="40"/>
      <c r="GO1389" s="40"/>
      <c r="GP1389" s="40"/>
      <c r="GQ1389" s="40"/>
      <c r="GR1389" s="40"/>
      <c r="GS1389" s="40"/>
    </row>
    <row r="1390" spans="1:201" x14ac:dyDescent="0.2">
      <c r="A1390" s="40"/>
      <c r="B1390" s="40"/>
      <c r="C1390" s="40"/>
      <c r="D1390" s="40"/>
      <c r="E1390" s="40"/>
      <c r="F1390" s="40"/>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c r="CV1390" s="40"/>
      <c r="CW1390" s="40"/>
      <c r="CX1390" s="40"/>
      <c r="CY1390" s="40"/>
      <c r="CZ1390" s="40"/>
      <c r="DA1390" s="40"/>
      <c r="DB1390" s="40"/>
      <c r="DC1390" s="40"/>
      <c r="DD1390" s="40"/>
      <c r="DE1390" s="40"/>
      <c r="DF1390" s="40"/>
      <c r="DG1390" s="40"/>
      <c r="DH1390" s="40"/>
      <c r="DI1390" s="40"/>
      <c r="DJ1390" s="40"/>
      <c r="DK1390" s="40"/>
      <c r="DL1390" s="40"/>
      <c r="DM1390" s="40"/>
      <c r="DN1390" s="40"/>
      <c r="DO1390" s="40"/>
      <c r="DP1390" s="40"/>
      <c r="DQ1390" s="40"/>
      <c r="DR1390" s="40"/>
      <c r="DS1390" s="40"/>
      <c r="DT1390" s="40"/>
      <c r="DU1390" s="40"/>
      <c r="DV1390" s="40"/>
      <c r="DW1390" s="40"/>
      <c r="DX1390" s="40"/>
      <c r="DY1390" s="40"/>
      <c r="DZ1390" s="40"/>
      <c r="EA1390" s="40"/>
      <c r="EB1390" s="40"/>
      <c r="EC1390" s="40"/>
      <c r="ED1390" s="40"/>
      <c r="EE1390" s="40"/>
      <c r="EF1390" s="40"/>
      <c r="EG1390" s="40"/>
      <c r="EH1390" s="40"/>
      <c r="EI1390" s="40"/>
      <c r="EJ1390" s="40"/>
      <c r="EK1390" s="40"/>
      <c r="EL1390" s="40"/>
      <c r="EM1390" s="40"/>
      <c r="EN1390" s="40"/>
      <c r="EO1390" s="40"/>
      <c r="EP1390" s="40"/>
      <c r="EQ1390" s="40"/>
      <c r="ER1390" s="40"/>
      <c r="ES1390" s="40"/>
      <c r="ET1390" s="40"/>
      <c r="EU1390" s="40"/>
      <c r="EV1390" s="40"/>
      <c r="EW1390" s="40"/>
      <c r="EX1390" s="40"/>
      <c r="EY1390" s="40"/>
      <c r="EZ1390" s="40"/>
      <c r="FA1390" s="40"/>
      <c r="FB1390" s="40"/>
      <c r="FC1390" s="40"/>
      <c r="FD1390" s="40"/>
      <c r="FE1390" s="40"/>
      <c r="FF1390" s="40"/>
      <c r="FG1390" s="40"/>
      <c r="FH1390" s="40"/>
      <c r="FI1390" s="40"/>
      <c r="FJ1390" s="40"/>
      <c r="FK1390" s="40"/>
      <c r="FL1390" s="40"/>
      <c r="FM1390" s="40"/>
      <c r="FN1390" s="40"/>
      <c r="FO1390" s="40"/>
      <c r="FP1390" s="40"/>
      <c r="FQ1390" s="40"/>
      <c r="FR1390" s="40"/>
      <c r="FS1390" s="40"/>
      <c r="FT1390" s="40"/>
      <c r="FU1390" s="40"/>
      <c r="FV1390" s="40"/>
      <c r="FW1390" s="40"/>
      <c r="FX1390" s="40"/>
      <c r="FY1390" s="40"/>
      <c r="FZ1390" s="40"/>
      <c r="GA1390" s="40"/>
      <c r="GB1390" s="40"/>
      <c r="GC1390" s="40"/>
      <c r="GD1390" s="40"/>
      <c r="GE1390" s="40"/>
      <c r="GF1390" s="40"/>
      <c r="GG1390" s="40"/>
      <c r="GH1390" s="40"/>
      <c r="GI1390" s="40"/>
      <c r="GJ1390" s="40"/>
      <c r="GK1390" s="40"/>
      <c r="GL1390" s="40"/>
      <c r="GM1390" s="40"/>
      <c r="GN1390" s="40"/>
      <c r="GO1390" s="40"/>
      <c r="GP1390" s="40"/>
      <c r="GQ1390" s="40"/>
      <c r="GR1390" s="40"/>
      <c r="GS1390" s="40"/>
    </row>
    <row r="1391" spans="1:201" x14ac:dyDescent="0.2">
      <c r="A1391" s="40"/>
      <c r="B1391" s="40"/>
      <c r="C1391" s="40"/>
      <c r="D1391" s="40"/>
      <c r="E1391" s="40"/>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c r="CV1391" s="40"/>
      <c r="CW1391" s="40"/>
      <c r="CX1391" s="40"/>
      <c r="CY1391" s="40"/>
      <c r="CZ1391" s="40"/>
      <c r="DA1391" s="40"/>
      <c r="DB1391" s="40"/>
      <c r="DC1391" s="40"/>
      <c r="DD1391" s="40"/>
      <c r="DE1391" s="40"/>
      <c r="DF1391" s="40"/>
      <c r="DG1391" s="40"/>
      <c r="DH1391" s="40"/>
      <c r="DI1391" s="40"/>
      <c r="DJ1391" s="40"/>
      <c r="DK1391" s="40"/>
      <c r="DL1391" s="40"/>
      <c r="DM1391" s="40"/>
      <c r="DN1391" s="40"/>
      <c r="DO1391" s="40"/>
      <c r="DP1391" s="40"/>
      <c r="DQ1391" s="40"/>
      <c r="DR1391" s="40"/>
      <c r="DS1391" s="40"/>
      <c r="DT1391" s="40"/>
      <c r="DU1391" s="40"/>
      <c r="DV1391" s="40"/>
      <c r="DW1391" s="40"/>
      <c r="DX1391" s="40"/>
      <c r="DY1391" s="40"/>
      <c r="DZ1391" s="40"/>
      <c r="EA1391" s="40"/>
      <c r="EB1391" s="40"/>
      <c r="EC1391" s="40"/>
      <c r="ED1391" s="40"/>
      <c r="EE1391" s="40"/>
      <c r="EF1391" s="40"/>
      <c r="EG1391" s="40"/>
      <c r="EH1391" s="40"/>
      <c r="EI1391" s="40"/>
      <c r="EJ1391" s="40"/>
      <c r="EK1391" s="40"/>
      <c r="EL1391" s="40"/>
      <c r="EM1391" s="40"/>
      <c r="EN1391" s="40"/>
      <c r="EO1391" s="40"/>
      <c r="EP1391" s="40"/>
      <c r="EQ1391" s="40"/>
      <c r="ER1391" s="40"/>
      <c r="ES1391" s="40"/>
      <c r="ET1391" s="40"/>
      <c r="EU1391" s="40"/>
      <c r="EV1391" s="40"/>
      <c r="EW1391" s="40"/>
      <c r="EX1391" s="40"/>
      <c r="EY1391" s="40"/>
      <c r="EZ1391" s="40"/>
      <c r="FA1391" s="40"/>
      <c r="FB1391" s="40"/>
      <c r="FC1391" s="40"/>
      <c r="FD1391" s="40"/>
      <c r="FE1391" s="40"/>
      <c r="FF1391" s="40"/>
      <c r="FG1391" s="40"/>
      <c r="FH1391" s="40"/>
      <c r="FI1391" s="40"/>
      <c r="FJ1391" s="40"/>
      <c r="FK1391" s="40"/>
      <c r="FL1391" s="40"/>
      <c r="FM1391" s="40"/>
      <c r="FN1391" s="40"/>
      <c r="FO1391" s="40"/>
      <c r="FP1391" s="40"/>
      <c r="FQ1391" s="40"/>
      <c r="FR1391" s="40"/>
      <c r="FS1391" s="40"/>
      <c r="FT1391" s="40"/>
      <c r="FU1391" s="40"/>
      <c r="FV1391" s="40"/>
      <c r="FW1391" s="40"/>
      <c r="FX1391" s="40"/>
      <c r="FY1391" s="40"/>
      <c r="FZ1391" s="40"/>
      <c r="GA1391" s="40"/>
      <c r="GB1391" s="40"/>
      <c r="GC1391" s="40"/>
      <c r="GD1391" s="40"/>
      <c r="GE1391" s="40"/>
      <c r="GF1391" s="40"/>
      <c r="GG1391" s="40"/>
      <c r="GH1391" s="40"/>
      <c r="GI1391" s="40"/>
      <c r="GJ1391" s="40"/>
      <c r="GK1391" s="40"/>
      <c r="GL1391" s="40"/>
      <c r="GM1391" s="40"/>
      <c r="GN1391" s="40"/>
      <c r="GO1391" s="40"/>
      <c r="GP1391" s="40"/>
      <c r="GQ1391" s="40"/>
      <c r="GR1391" s="40"/>
      <c r="GS1391" s="40"/>
    </row>
    <row r="1392" spans="1:201" x14ac:dyDescent="0.2">
      <c r="A1392" s="40"/>
      <c r="B1392" s="40"/>
      <c r="C1392" s="40"/>
      <c r="D1392" s="40"/>
      <c r="E1392" s="40"/>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c r="CV1392" s="40"/>
      <c r="CW1392" s="40"/>
      <c r="CX1392" s="40"/>
      <c r="CY1392" s="40"/>
      <c r="CZ1392" s="40"/>
      <c r="DA1392" s="40"/>
      <c r="DB1392" s="40"/>
      <c r="DC1392" s="40"/>
      <c r="DD1392" s="40"/>
      <c r="DE1392" s="40"/>
      <c r="DF1392" s="40"/>
      <c r="DG1392" s="40"/>
      <c r="DH1392" s="40"/>
      <c r="DI1392" s="40"/>
      <c r="DJ1392" s="40"/>
      <c r="DK1392" s="40"/>
      <c r="DL1392" s="40"/>
      <c r="DM1392" s="40"/>
      <c r="DN1392" s="40"/>
      <c r="DO1392" s="40"/>
      <c r="DP1392" s="40"/>
      <c r="DQ1392" s="40"/>
      <c r="DR1392" s="40"/>
      <c r="DS1392" s="40"/>
      <c r="DT1392" s="40"/>
      <c r="DU1392" s="40"/>
      <c r="DV1392" s="40"/>
      <c r="DW1392" s="40"/>
      <c r="DX1392" s="40"/>
      <c r="DY1392" s="40"/>
      <c r="DZ1392" s="40"/>
      <c r="EA1392" s="40"/>
      <c r="EB1392" s="40"/>
      <c r="EC1392" s="40"/>
      <c r="ED1392" s="40"/>
      <c r="EE1392" s="40"/>
      <c r="EF1392" s="40"/>
      <c r="EG1392" s="40"/>
      <c r="EH1392" s="40"/>
      <c r="EI1392" s="40"/>
      <c r="EJ1392" s="40"/>
      <c r="EK1392" s="40"/>
      <c r="EL1392" s="40"/>
      <c r="EM1392" s="40"/>
      <c r="EN1392" s="40"/>
      <c r="EO1392" s="40"/>
      <c r="EP1392" s="40"/>
      <c r="EQ1392" s="40"/>
      <c r="ER1392" s="40"/>
      <c r="ES1392" s="40"/>
      <c r="ET1392" s="40"/>
      <c r="EU1392" s="40"/>
      <c r="EV1392" s="40"/>
      <c r="EW1392" s="40"/>
      <c r="EX1392" s="40"/>
      <c r="EY1392" s="40"/>
      <c r="EZ1392" s="40"/>
      <c r="FA1392" s="40"/>
      <c r="FB1392" s="40"/>
      <c r="FC1392" s="40"/>
      <c r="FD1392" s="40"/>
      <c r="FE1392" s="40"/>
      <c r="FF1392" s="40"/>
      <c r="FG1392" s="40"/>
      <c r="FH1392" s="40"/>
      <c r="FI1392" s="40"/>
      <c r="FJ1392" s="40"/>
      <c r="FK1392" s="40"/>
      <c r="FL1392" s="40"/>
      <c r="FM1392" s="40"/>
      <c r="FN1392" s="40"/>
      <c r="FO1392" s="40"/>
      <c r="FP1392" s="40"/>
      <c r="FQ1392" s="40"/>
      <c r="FR1392" s="40"/>
      <c r="FS1392" s="40"/>
      <c r="FT1392" s="40"/>
      <c r="FU1392" s="40"/>
      <c r="FV1392" s="40"/>
      <c r="FW1392" s="40"/>
      <c r="FX1392" s="40"/>
      <c r="FY1392" s="40"/>
      <c r="FZ1392" s="40"/>
      <c r="GA1392" s="40"/>
      <c r="GB1392" s="40"/>
      <c r="GC1392" s="40"/>
      <c r="GD1392" s="40"/>
      <c r="GE1392" s="40"/>
      <c r="GF1392" s="40"/>
      <c r="GG1392" s="40"/>
      <c r="GH1392" s="40"/>
      <c r="GI1392" s="40"/>
      <c r="GJ1392" s="40"/>
      <c r="GK1392" s="40"/>
      <c r="GL1392" s="40"/>
      <c r="GM1392" s="40"/>
      <c r="GN1392" s="40"/>
      <c r="GO1392" s="40"/>
      <c r="GP1392" s="40"/>
      <c r="GQ1392" s="40"/>
      <c r="GR1392" s="40"/>
      <c r="GS1392" s="40"/>
    </row>
    <row r="1393" spans="1:201" x14ac:dyDescent="0.2">
      <c r="A1393" s="40"/>
      <c r="B1393" s="40"/>
      <c r="C1393" s="40"/>
      <c r="D1393" s="40"/>
      <c r="E1393" s="40"/>
      <c r="F1393" s="40"/>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c r="CV1393" s="40"/>
      <c r="CW1393" s="40"/>
      <c r="CX1393" s="40"/>
      <c r="CY1393" s="40"/>
      <c r="CZ1393" s="40"/>
      <c r="DA1393" s="40"/>
      <c r="DB1393" s="40"/>
      <c r="DC1393" s="40"/>
      <c r="DD1393" s="40"/>
      <c r="DE1393" s="40"/>
      <c r="DF1393" s="40"/>
      <c r="DG1393" s="40"/>
      <c r="DH1393" s="40"/>
      <c r="DI1393" s="40"/>
      <c r="DJ1393" s="40"/>
      <c r="DK1393" s="40"/>
      <c r="DL1393" s="40"/>
      <c r="DM1393" s="40"/>
      <c r="DN1393" s="40"/>
      <c r="DO1393" s="40"/>
      <c r="DP1393" s="40"/>
      <c r="DQ1393" s="40"/>
      <c r="DR1393" s="40"/>
      <c r="DS1393" s="40"/>
      <c r="DT1393" s="40"/>
      <c r="DU1393" s="40"/>
      <c r="DV1393" s="40"/>
      <c r="DW1393" s="40"/>
      <c r="DX1393" s="40"/>
      <c r="DY1393" s="40"/>
      <c r="DZ1393" s="40"/>
      <c r="EA1393" s="40"/>
      <c r="EB1393" s="40"/>
      <c r="EC1393" s="40"/>
      <c r="ED1393" s="40"/>
      <c r="EE1393" s="40"/>
      <c r="EF1393" s="40"/>
      <c r="EG1393" s="40"/>
      <c r="EH1393" s="40"/>
      <c r="EI1393" s="40"/>
      <c r="EJ1393" s="40"/>
      <c r="EK1393" s="40"/>
      <c r="EL1393" s="40"/>
      <c r="EM1393" s="40"/>
      <c r="EN1393" s="40"/>
      <c r="EO1393" s="40"/>
      <c r="EP1393" s="40"/>
      <c r="EQ1393" s="40"/>
      <c r="ER1393" s="40"/>
      <c r="ES1393" s="40"/>
      <c r="ET1393" s="40"/>
      <c r="EU1393" s="40"/>
      <c r="EV1393" s="40"/>
      <c r="EW1393" s="40"/>
      <c r="EX1393" s="40"/>
      <c r="EY1393" s="40"/>
      <c r="EZ1393" s="40"/>
      <c r="FA1393" s="40"/>
      <c r="FB1393" s="40"/>
      <c r="FC1393" s="40"/>
      <c r="FD1393" s="40"/>
      <c r="FE1393" s="40"/>
      <c r="FF1393" s="40"/>
      <c r="FG1393" s="40"/>
      <c r="FH1393" s="40"/>
      <c r="FI1393" s="40"/>
      <c r="FJ1393" s="40"/>
      <c r="FK1393" s="40"/>
      <c r="FL1393" s="40"/>
      <c r="FM1393" s="40"/>
      <c r="FN1393" s="40"/>
      <c r="FO1393" s="40"/>
      <c r="FP1393" s="40"/>
      <c r="FQ1393" s="40"/>
      <c r="FR1393" s="40"/>
      <c r="FS1393" s="40"/>
      <c r="FT1393" s="40"/>
      <c r="FU1393" s="40"/>
      <c r="FV1393" s="40"/>
      <c r="FW1393" s="40"/>
      <c r="FX1393" s="40"/>
      <c r="FY1393" s="40"/>
      <c r="FZ1393" s="40"/>
      <c r="GA1393" s="40"/>
      <c r="GB1393" s="40"/>
      <c r="GC1393" s="40"/>
      <c r="GD1393" s="40"/>
      <c r="GE1393" s="40"/>
      <c r="GF1393" s="40"/>
      <c r="GG1393" s="40"/>
      <c r="GH1393" s="40"/>
      <c r="GI1393" s="40"/>
      <c r="GJ1393" s="40"/>
      <c r="GK1393" s="40"/>
      <c r="GL1393" s="40"/>
      <c r="GM1393" s="40"/>
      <c r="GN1393" s="40"/>
      <c r="GO1393" s="40"/>
      <c r="GP1393" s="40"/>
      <c r="GQ1393" s="40"/>
      <c r="GR1393" s="40"/>
      <c r="GS1393" s="40"/>
    </row>
    <row r="1394" spans="1:201" x14ac:dyDescent="0.2">
      <c r="A1394" s="40"/>
      <c r="B1394" s="40"/>
      <c r="C1394" s="40"/>
      <c r="D1394" s="40"/>
      <c r="E1394" s="40"/>
      <c r="F1394" s="40"/>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c r="CV1394" s="40"/>
      <c r="CW1394" s="40"/>
      <c r="CX1394" s="40"/>
      <c r="CY1394" s="40"/>
      <c r="CZ1394" s="40"/>
      <c r="DA1394" s="40"/>
      <c r="DB1394" s="40"/>
      <c r="DC1394" s="40"/>
      <c r="DD1394" s="40"/>
      <c r="DE1394" s="40"/>
      <c r="DF1394" s="40"/>
      <c r="DG1394" s="40"/>
      <c r="DH1394" s="40"/>
      <c r="DI1394" s="40"/>
      <c r="DJ1394" s="40"/>
      <c r="DK1394" s="40"/>
      <c r="DL1394" s="40"/>
      <c r="DM1394" s="40"/>
      <c r="DN1394" s="40"/>
      <c r="DO1394" s="40"/>
      <c r="DP1394" s="40"/>
      <c r="DQ1394" s="40"/>
      <c r="DR1394" s="40"/>
      <c r="DS1394" s="40"/>
      <c r="DT1394" s="40"/>
      <c r="DU1394" s="40"/>
      <c r="DV1394" s="40"/>
      <c r="DW1394" s="40"/>
      <c r="DX1394" s="40"/>
      <c r="DY1394" s="40"/>
      <c r="DZ1394" s="40"/>
      <c r="EA1394" s="40"/>
      <c r="EB1394" s="40"/>
      <c r="EC1394" s="40"/>
      <c r="ED1394" s="40"/>
      <c r="EE1394" s="40"/>
      <c r="EF1394" s="40"/>
      <c r="EG1394" s="40"/>
      <c r="EH1394" s="40"/>
      <c r="EI1394" s="40"/>
      <c r="EJ1394" s="40"/>
      <c r="EK1394" s="40"/>
      <c r="EL1394" s="40"/>
      <c r="EM1394" s="40"/>
      <c r="EN1394" s="40"/>
      <c r="EO1394" s="40"/>
      <c r="EP1394" s="40"/>
      <c r="EQ1394" s="40"/>
      <c r="ER1394" s="40"/>
      <c r="ES1394" s="40"/>
      <c r="ET1394" s="40"/>
      <c r="EU1394" s="40"/>
      <c r="EV1394" s="40"/>
      <c r="EW1394" s="40"/>
      <c r="EX1394" s="40"/>
      <c r="EY1394" s="40"/>
      <c r="EZ1394" s="40"/>
      <c r="FA1394" s="40"/>
      <c r="FB1394" s="40"/>
      <c r="FC1394" s="40"/>
      <c r="FD1394" s="40"/>
      <c r="FE1394" s="40"/>
      <c r="FF1394" s="40"/>
      <c r="FG1394" s="40"/>
      <c r="FH1394" s="40"/>
      <c r="FI1394" s="40"/>
      <c r="FJ1394" s="40"/>
      <c r="FK1394" s="40"/>
      <c r="FL1394" s="40"/>
      <c r="FM1394" s="40"/>
      <c r="FN1394" s="40"/>
      <c r="FO1394" s="40"/>
      <c r="FP1394" s="40"/>
      <c r="FQ1394" s="40"/>
      <c r="FR1394" s="40"/>
      <c r="FS1394" s="40"/>
      <c r="FT1394" s="40"/>
      <c r="FU1394" s="40"/>
      <c r="FV1394" s="40"/>
      <c r="FW1394" s="40"/>
      <c r="FX1394" s="40"/>
      <c r="FY1394" s="40"/>
      <c r="FZ1394" s="40"/>
      <c r="GA1394" s="40"/>
      <c r="GB1394" s="40"/>
      <c r="GC1394" s="40"/>
      <c r="GD1394" s="40"/>
      <c r="GE1394" s="40"/>
      <c r="GF1394" s="40"/>
      <c r="GG1394" s="40"/>
      <c r="GH1394" s="40"/>
      <c r="GI1394" s="40"/>
      <c r="GJ1394" s="40"/>
      <c r="GK1394" s="40"/>
      <c r="GL1394" s="40"/>
      <c r="GM1394" s="40"/>
      <c r="GN1394" s="40"/>
      <c r="GO1394" s="40"/>
      <c r="GP1394" s="40"/>
      <c r="GQ1394" s="40"/>
      <c r="GR1394" s="40"/>
      <c r="GS1394" s="40"/>
    </row>
    <row r="1395" spans="1:201" x14ac:dyDescent="0.2">
      <c r="A1395" s="40"/>
      <c r="B1395" s="40"/>
      <c r="C1395" s="40"/>
      <c r="D1395" s="40"/>
      <c r="E1395" s="40"/>
      <c r="F1395" s="40"/>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c r="CV1395" s="40"/>
      <c r="CW1395" s="40"/>
      <c r="CX1395" s="40"/>
      <c r="CY1395" s="40"/>
      <c r="CZ1395" s="40"/>
      <c r="DA1395" s="40"/>
      <c r="DB1395" s="40"/>
      <c r="DC1395" s="40"/>
      <c r="DD1395" s="40"/>
      <c r="DE1395" s="40"/>
      <c r="DF1395" s="40"/>
      <c r="DG1395" s="40"/>
      <c r="DH1395" s="40"/>
      <c r="DI1395" s="40"/>
      <c r="DJ1395" s="40"/>
      <c r="DK1395" s="40"/>
      <c r="DL1395" s="40"/>
      <c r="DM1395" s="40"/>
      <c r="DN1395" s="40"/>
      <c r="DO1395" s="40"/>
      <c r="DP1395" s="40"/>
      <c r="DQ1395" s="40"/>
      <c r="DR1395" s="40"/>
      <c r="DS1395" s="40"/>
      <c r="DT1395" s="40"/>
      <c r="DU1395" s="40"/>
      <c r="DV1395" s="40"/>
      <c r="DW1395" s="40"/>
      <c r="DX1395" s="40"/>
      <c r="DY1395" s="40"/>
      <c r="DZ1395" s="40"/>
      <c r="EA1395" s="40"/>
      <c r="EB1395" s="40"/>
      <c r="EC1395" s="40"/>
      <c r="ED1395" s="40"/>
      <c r="EE1395" s="40"/>
      <c r="EF1395" s="40"/>
      <c r="EG1395" s="40"/>
      <c r="EH1395" s="40"/>
      <c r="EI1395" s="40"/>
      <c r="EJ1395" s="40"/>
      <c r="EK1395" s="40"/>
      <c r="EL1395" s="40"/>
      <c r="EM1395" s="40"/>
      <c r="EN1395" s="40"/>
      <c r="EO1395" s="40"/>
      <c r="EP1395" s="40"/>
      <c r="EQ1395" s="40"/>
      <c r="ER1395" s="40"/>
      <c r="ES1395" s="40"/>
      <c r="ET1395" s="40"/>
      <c r="EU1395" s="40"/>
      <c r="EV1395" s="40"/>
      <c r="EW1395" s="40"/>
      <c r="EX1395" s="40"/>
      <c r="EY1395" s="40"/>
      <c r="EZ1395" s="40"/>
      <c r="FA1395" s="40"/>
      <c r="FB1395" s="40"/>
      <c r="FC1395" s="40"/>
      <c r="FD1395" s="40"/>
      <c r="FE1395" s="40"/>
      <c r="FF1395" s="40"/>
      <c r="FG1395" s="40"/>
      <c r="FH1395" s="40"/>
      <c r="FI1395" s="40"/>
      <c r="FJ1395" s="40"/>
      <c r="FK1395" s="40"/>
      <c r="FL1395" s="40"/>
      <c r="FM1395" s="40"/>
      <c r="FN1395" s="40"/>
      <c r="FO1395" s="40"/>
      <c r="FP1395" s="40"/>
      <c r="FQ1395" s="40"/>
      <c r="FR1395" s="40"/>
      <c r="FS1395" s="40"/>
      <c r="FT1395" s="40"/>
      <c r="FU1395" s="40"/>
      <c r="FV1395" s="40"/>
      <c r="FW1395" s="40"/>
      <c r="FX1395" s="40"/>
      <c r="FY1395" s="40"/>
      <c r="FZ1395" s="40"/>
      <c r="GA1395" s="40"/>
      <c r="GB1395" s="40"/>
      <c r="GC1395" s="40"/>
      <c r="GD1395" s="40"/>
      <c r="GE1395" s="40"/>
      <c r="GF1395" s="40"/>
      <c r="GG1395" s="40"/>
      <c r="GH1395" s="40"/>
      <c r="GI1395" s="40"/>
      <c r="GJ1395" s="40"/>
      <c r="GK1395" s="40"/>
      <c r="GL1395" s="40"/>
      <c r="GM1395" s="40"/>
      <c r="GN1395" s="40"/>
      <c r="GO1395" s="40"/>
      <c r="GP1395" s="40"/>
      <c r="GQ1395" s="40"/>
      <c r="GR1395" s="40"/>
      <c r="GS1395" s="40"/>
    </row>
    <row r="1396" spans="1:201" x14ac:dyDescent="0.2">
      <c r="A1396" s="40"/>
      <c r="B1396" s="40"/>
      <c r="C1396" s="40"/>
      <c r="D1396" s="40"/>
      <c r="E1396" s="40"/>
      <c r="F1396" s="40"/>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c r="CV1396" s="40"/>
      <c r="CW1396" s="40"/>
      <c r="CX1396" s="40"/>
      <c r="CY1396" s="40"/>
      <c r="CZ1396" s="40"/>
      <c r="DA1396" s="40"/>
      <c r="DB1396" s="40"/>
      <c r="DC1396" s="40"/>
      <c r="DD1396" s="40"/>
      <c r="DE1396" s="40"/>
      <c r="DF1396" s="40"/>
      <c r="DG1396" s="40"/>
      <c r="DH1396" s="40"/>
      <c r="DI1396" s="40"/>
      <c r="DJ1396" s="40"/>
      <c r="DK1396" s="40"/>
      <c r="DL1396" s="40"/>
      <c r="DM1396" s="40"/>
      <c r="DN1396" s="40"/>
      <c r="DO1396" s="40"/>
      <c r="DP1396" s="40"/>
      <c r="DQ1396" s="40"/>
      <c r="DR1396" s="40"/>
      <c r="DS1396" s="40"/>
      <c r="DT1396" s="40"/>
      <c r="DU1396" s="40"/>
      <c r="DV1396" s="40"/>
      <c r="DW1396" s="40"/>
      <c r="DX1396" s="40"/>
      <c r="DY1396" s="40"/>
      <c r="DZ1396" s="40"/>
      <c r="EA1396" s="40"/>
      <c r="EB1396" s="40"/>
      <c r="EC1396" s="40"/>
      <c r="ED1396" s="40"/>
      <c r="EE1396" s="40"/>
      <c r="EF1396" s="40"/>
      <c r="EG1396" s="40"/>
      <c r="EH1396" s="40"/>
      <c r="EI1396" s="40"/>
      <c r="EJ1396" s="40"/>
      <c r="EK1396" s="40"/>
      <c r="EL1396" s="40"/>
      <c r="EM1396" s="40"/>
      <c r="EN1396" s="40"/>
      <c r="EO1396" s="40"/>
      <c r="EP1396" s="40"/>
      <c r="EQ1396" s="40"/>
      <c r="ER1396" s="40"/>
      <c r="ES1396" s="40"/>
      <c r="ET1396" s="40"/>
      <c r="EU1396" s="40"/>
      <c r="EV1396" s="40"/>
      <c r="EW1396" s="40"/>
      <c r="EX1396" s="40"/>
      <c r="EY1396" s="40"/>
      <c r="EZ1396" s="40"/>
      <c r="FA1396" s="40"/>
      <c r="FB1396" s="40"/>
      <c r="FC1396" s="40"/>
      <c r="FD1396" s="40"/>
      <c r="FE1396" s="40"/>
      <c r="FF1396" s="40"/>
      <c r="FG1396" s="40"/>
      <c r="FH1396" s="40"/>
      <c r="FI1396" s="40"/>
      <c r="FJ1396" s="40"/>
      <c r="FK1396" s="40"/>
      <c r="FL1396" s="40"/>
      <c r="FM1396" s="40"/>
      <c r="FN1396" s="40"/>
      <c r="FO1396" s="40"/>
      <c r="FP1396" s="40"/>
      <c r="FQ1396" s="40"/>
      <c r="FR1396" s="40"/>
      <c r="FS1396" s="40"/>
      <c r="FT1396" s="40"/>
      <c r="FU1396" s="40"/>
      <c r="FV1396" s="40"/>
      <c r="FW1396" s="40"/>
      <c r="FX1396" s="40"/>
      <c r="FY1396" s="40"/>
      <c r="FZ1396" s="40"/>
      <c r="GA1396" s="40"/>
      <c r="GB1396" s="40"/>
      <c r="GC1396" s="40"/>
      <c r="GD1396" s="40"/>
      <c r="GE1396" s="40"/>
      <c r="GF1396" s="40"/>
      <c r="GG1396" s="40"/>
      <c r="GH1396" s="40"/>
      <c r="GI1396" s="40"/>
      <c r="GJ1396" s="40"/>
      <c r="GK1396" s="40"/>
      <c r="GL1396" s="40"/>
      <c r="GM1396" s="40"/>
      <c r="GN1396" s="40"/>
      <c r="GO1396" s="40"/>
      <c r="GP1396" s="40"/>
      <c r="GQ1396" s="40"/>
      <c r="GR1396" s="40"/>
      <c r="GS1396" s="40"/>
    </row>
    <row r="1397" spans="1:201" x14ac:dyDescent="0.2">
      <c r="A1397" s="40"/>
      <c r="B1397" s="40"/>
      <c r="C1397" s="40"/>
      <c r="D1397" s="40"/>
      <c r="E1397" s="40"/>
      <c r="F1397" s="40"/>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c r="CV1397" s="40"/>
      <c r="CW1397" s="40"/>
      <c r="CX1397" s="40"/>
      <c r="CY1397" s="40"/>
      <c r="CZ1397" s="40"/>
      <c r="DA1397" s="40"/>
      <c r="DB1397" s="40"/>
      <c r="DC1397" s="40"/>
      <c r="DD1397" s="40"/>
      <c r="DE1397" s="40"/>
      <c r="DF1397" s="40"/>
      <c r="DG1397" s="40"/>
      <c r="DH1397" s="40"/>
      <c r="DI1397" s="40"/>
      <c r="DJ1397" s="40"/>
      <c r="DK1397" s="40"/>
      <c r="DL1397" s="40"/>
      <c r="DM1397" s="40"/>
      <c r="DN1397" s="40"/>
      <c r="DO1397" s="40"/>
      <c r="DP1397" s="40"/>
      <c r="DQ1397" s="40"/>
      <c r="DR1397" s="40"/>
      <c r="DS1397" s="40"/>
      <c r="DT1397" s="40"/>
      <c r="DU1397" s="40"/>
      <c r="DV1397" s="40"/>
      <c r="DW1397" s="40"/>
      <c r="DX1397" s="40"/>
      <c r="DY1397" s="40"/>
      <c r="DZ1397" s="40"/>
      <c r="EA1397" s="40"/>
      <c r="EB1397" s="40"/>
      <c r="EC1397" s="40"/>
      <c r="ED1397" s="40"/>
      <c r="EE1397" s="40"/>
      <c r="EF1397" s="40"/>
      <c r="EG1397" s="40"/>
      <c r="EH1397" s="40"/>
      <c r="EI1397" s="40"/>
      <c r="EJ1397" s="40"/>
      <c r="EK1397" s="40"/>
      <c r="EL1397" s="40"/>
      <c r="EM1397" s="40"/>
      <c r="EN1397" s="40"/>
      <c r="EO1397" s="40"/>
      <c r="EP1397" s="40"/>
      <c r="EQ1397" s="40"/>
      <c r="ER1397" s="40"/>
      <c r="ES1397" s="40"/>
      <c r="ET1397" s="40"/>
      <c r="EU1397" s="40"/>
      <c r="EV1397" s="40"/>
      <c r="EW1397" s="40"/>
      <c r="EX1397" s="40"/>
      <c r="EY1397" s="40"/>
      <c r="EZ1397" s="40"/>
      <c r="FA1397" s="40"/>
      <c r="FB1397" s="40"/>
      <c r="FC1397" s="40"/>
      <c r="FD1397" s="40"/>
      <c r="FE1397" s="40"/>
      <c r="FF1397" s="40"/>
      <c r="FG1397" s="40"/>
      <c r="FH1397" s="40"/>
      <c r="FI1397" s="40"/>
      <c r="FJ1397" s="40"/>
      <c r="FK1397" s="40"/>
      <c r="FL1397" s="40"/>
      <c r="FM1397" s="40"/>
      <c r="FN1397" s="40"/>
      <c r="FO1397" s="40"/>
      <c r="FP1397" s="40"/>
      <c r="FQ1397" s="40"/>
      <c r="FR1397" s="40"/>
      <c r="FS1397" s="40"/>
      <c r="FT1397" s="40"/>
      <c r="FU1397" s="40"/>
      <c r="FV1397" s="40"/>
      <c r="FW1397" s="40"/>
      <c r="FX1397" s="40"/>
      <c r="FY1397" s="40"/>
      <c r="FZ1397" s="40"/>
      <c r="GA1397" s="40"/>
      <c r="GB1397" s="40"/>
      <c r="GC1397" s="40"/>
      <c r="GD1397" s="40"/>
      <c r="GE1397" s="40"/>
      <c r="GF1397" s="40"/>
      <c r="GG1397" s="40"/>
      <c r="GH1397" s="40"/>
      <c r="GI1397" s="40"/>
      <c r="GJ1397" s="40"/>
      <c r="GK1397" s="40"/>
      <c r="GL1397" s="40"/>
      <c r="GM1397" s="40"/>
      <c r="GN1397" s="40"/>
      <c r="GO1397" s="40"/>
      <c r="GP1397" s="40"/>
      <c r="GQ1397" s="40"/>
      <c r="GR1397" s="40"/>
      <c r="GS1397" s="40"/>
    </row>
    <row r="1398" spans="1:201" x14ac:dyDescent="0.2">
      <c r="A1398" s="40"/>
      <c r="B1398" s="40"/>
      <c r="C1398" s="40"/>
      <c r="D1398" s="40"/>
      <c r="E1398" s="40"/>
      <c r="F1398" s="40"/>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c r="CV1398" s="40"/>
      <c r="CW1398" s="40"/>
      <c r="CX1398" s="40"/>
      <c r="CY1398" s="40"/>
      <c r="CZ1398" s="40"/>
      <c r="DA1398" s="40"/>
      <c r="DB1398" s="40"/>
      <c r="DC1398" s="40"/>
      <c r="DD1398" s="40"/>
      <c r="DE1398" s="40"/>
      <c r="DF1398" s="40"/>
      <c r="DG1398" s="40"/>
      <c r="DH1398" s="40"/>
      <c r="DI1398" s="40"/>
      <c r="DJ1398" s="40"/>
      <c r="DK1398" s="40"/>
      <c r="DL1398" s="40"/>
      <c r="DM1398" s="40"/>
      <c r="DN1398" s="40"/>
      <c r="DO1398" s="40"/>
      <c r="DP1398" s="40"/>
      <c r="DQ1398" s="40"/>
      <c r="DR1398" s="40"/>
      <c r="DS1398" s="40"/>
      <c r="DT1398" s="40"/>
      <c r="DU1398" s="40"/>
      <c r="DV1398" s="40"/>
      <c r="DW1398" s="40"/>
      <c r="DX1398" s="40"/>
      <c r="DY1398" s="40"/>
      <c r="DZ1398" s="40"/>
      <c r="EA1398" s="40"/>
      <c r="EB1398" s="40"/>
      <c r="EC1398" s="40"/>
      <c r="ED1398" s="40"/>
      <c r="EE1398" s="40"/>
      <c r="EF1398" s="40"/>
      <c r="EG1398" s="40"/>
      <c r="EH1398" s="40"/>
      <c r="EI1398" s="40"/>
      <c r="EJ1398" s="40"/>
      <c r="EK1398" s="40"/>
      <c r="EL1398" s="40"/>
      <c r="EM1398" s="40"/>
      <c r="EN1398" s="40"/>
      <c r="EO1398" s="40"/>
      <c r="EP1398" s="40"/>
      <c r="EQ1398" s="40"/>
      <c r="ER1398" s="40"/>
      <c r="ES1398" s="40"/>
      <c r="ET1398" s="40"/>
      <c r="EU1398" s="40"/>
      <c r="EV1398" s="40"/>
      <c r="EW1398" s="40"/>
      <c r="EX1398" s="40"/>
      <c r="EY1398" s="40"/>
      <c r="EZ1398" s="40"/>
      <c r="FA1398" s="40"/>
      <c r="FB1398" s="40"/>
      <c r="FC1398" s="40"/>
      <c r="FD1398" s="40"/>
      <c r="FE1398" s="40"/>
      <c r="FF1398" s="40"/>
      <c r="FG1398" s="40"/>
      <c r="FH1398" s="40"/>
      <c r="FI1398" s="40"/>
      <c r="FJ1398" s="40"/>
      <c r="FK1398" s="40"/>
      <c r="FL1398" s="40"/>
      <c r="FM1398" s="40"/>
      <c r="FN1398" s="40"/>
      <c r="FO1398" s="40"/>
      <c r="FP1398" s="40"/>
      <c r="FQ1398" s="40"/>
      <c r="FR1398" s="40"/>
      <c r="FS1398" s="40"/>
      <c r="FT1398" s="40"/>
      <c r="FU1398" s="40"/>
      <c r="FV1398" s="40"/>
      <c r="FW1398" s="40"/>
      <c r="FX1398" s="40"/>
      <c r="FY1398" s="40"/>
      <c r="FZ1398" s="40"/>
      <c r="GA1398" s="40"/>
      <c r="GB1398" s="40"/>
      <c r="GC1398" s="40"/>
      <c r="GD1398" s="40"/>
      <c r="GE1398" s="40"/>
      <c r="GF1398" s="40"/>
      <c r="GG1398" s="40"/>
      <c r="GH1398" s="40"/>
      <c r="GI1398" s="40"/>
      <c r="GJ1398" s="40"/>
      <c r="GK1398" s="40"/>
      <c r="GL1398" s="40"/>
      <c r="GM1398" s="40"/>
      <c r="GN1398" s="40"/>
      <c r="GO1398" s="40"/>
      <c r="GP1398" s="40"/>
      <c r="GQ1398" s="40"/>
      <c r="GR1398" s="40"/>
      <c r="GS1398" s="40"/>
    </row>
    <row r="1399" spans="1:201" x14ac:dyDescent="0.2">
      <c r="A1399" s="40"/>
      <c r="B1399" s="40"/>
      <c r="C1399" s="40"/>
      <c r="D1399" s="40"/>
      <c r="E1399" s="40"/>
      <c r="F1399" s="40"/>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c r="CV1399" s="40"/>
      <c r="CW1399" s="40"/>
      <c r="CX1399" s="40"/>
      <c r="CY1399" s="40"/>
      <c r="CZ1399" s="40"/>
      <c r="DA1399" s="40"/>
      <c r="DB1399" s="40"/>
      <c r="DC1399" s="40"/>
      <c r="DD1399" s="40"/>
      <c r="DE1399" s="40"/>
      <c r="DF1399" s="40"/>
      <c r="DG1399" s="40"/>
      <c r="DH1399" s="40"/>
      <c r="DI1399" s="40"/>
      <c r="DJ1399" s="40"/>
      <c r="DK1399" s="40"/>
      <c r="DL1399" s="40"/>
      <c r="DM1399" s="40"/>
      <c r="DN1399" s="40"/>
      <c r="DO1399" s="40"/>
      <c r="DP1399" s="40"/>
      <c r="DQ1399" s="40"/>
      <c r="DR1399" s="40"/>
      <c r="DS1399" s="40"/>
      <c r="DT1399" s="40"/>
      <c r="DU1399" s="40"/>
      <c r="DV1399" s="40"/>
      <c r="DW1399" s="40"/>
      <c r="DX1399" s="40"/>
      <c r="DY1399" s="40"/>
      <c r="DZ1399" s="40"/>
      <c r="EA1399" s="40"/>
      <c r="EB1399" s="40"/>
      <c r="EC1399" s="40"/>
      <c r="ED1399" s="40"/>
      <c r="EE1399" s="40"/>
      <c r="EF1399" s="40"/>
      <c r="EG1399" s="40"/>
      <c r="EH1399" s="40"/>
      <c r="EI1399" s="40"/>
      <c r="EJ1399" s="40"/>
      <c r="EK1399" s="40"/>
      <c r="EL1399" s="40"/>
      <c r="EM1399" s="40"/>
      <c r="EN1399" s="40"/>
      <c r="EO1399" s="40"/>
      <c r="EP1399" s="40"/>
      <c r="EQ1399" s="40"/>
      <c r="ER1399" s="40"/>
      <c r="ES1399" s="40"/>
      <c r="ET1399" s="40"/>
      <c r="EU1399" s="40"/>
      <c r="EV1399" s="40"/>
      <c r="EW1399" s="40"/>
      <c r="EX1399" s="40"/>
      <c r="EY1399" s="40"/>
      <c r="EZ1399" s="40"/>
      <c r="FA1399" s="40"/>
      <c r="FB1399" s="40"/>
      <c r="FC1399" s="40"/>
      <c r="FD1399" s="40"/>
      <c r="FE1399" s="40"/>
      <c r="FF1399" s="40"/>
      <c r="FG1399" s="40"/>
      <c r="FH1399" s="40"/>
      <c r="FI1399" s="40"/>
      <c r="FJ1399" s="40"/>
      <c r="FK1399" s="40"/>
      <c r="FL1399" s="40"/>
      <c r="FM1399" s="40"/>
      <c r="FN1399" s="40"/>
      <c r="FO1399" s="40"/>
      <c r="FP1399" s="40"/>
      <c r="FQ1399" s="40"/>
      <c r="FR1399" s="40"/>
      <c r="FS1399" s="40"/>
      <c r="FT1399" s="40"/>
      <c r="FU1399" s="40"/>
      <c r="FV1399" s="40"/>
      <c r="FW1399" s="40"/>
      <c r="FX1399" s="40"/>
      <c r="FY1399" s="40"/>
      <c r="FZ1399" s="40"/>
      <c r="GA1399" s="40"/>
      <c r="GB1399" s="40"/>
      <c r="GC1399" s="40"/>
      <c r="GD1399" s="40"/>
      <c r="GE1399" s="40"/>
      <c r="GF1399" s="40"/>
      <c r="GG1399" s="40"/>
      <c r="GH1399" s="40"/>
      <c r="GI1399" s="40"/>
      <c r="GJ1399" s="40"/>
      <c r="GK1399" s="40"/>
      <c r="GL1399" s="40"/>
      <c r="GM1399" s="40"/>
      <c r="GN1399" s="40"/>
      <c r="GO1399" s="40"/>
      <c r="GP1399" s="40"/>
      <c r="GQ1399" s="40"/>
      <c r="GR1399" s="40"/>
      <c r="GS1399" s="40"/>
    </row>
    <row r="1400" spans="1:201" x14ac:dyDescent="0.2">
      <c r="A1400" s="40"/>
      <c r="B1400" s="40"/>
      <c r="C1400" s="40"/>
      <c r="D1400" s="40"/>
      <c r="E1400" s="40"/>
      <c r="F1400" s="40"/>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c r="CV1400" s="40"/>
      <c r="CW1400" s="40"/>
      <c r="CX1400" s="40"/>
      <c r="CY1400" s="40"/>
      <c r="CZ1400" s="40"/>
      <c r="DA1400" s="40"/>
      <c r="DB1400" s="40"/>
      <c r="DC1400" s="40"/>
      <c r="DD1400" s="40"/>
      <c r="DE1400" s="40"/>
      <c r="DF1400" s="40"/>
      <c r="DG1400" s="40"/>
      <c r="DH1400" s="40"/>
      <c r="DI1400" s="40"/>
      <c r="DJ1400" s="40"/>
      <c r="DK1400" s="40"/>
      <c r="DL1400" s="40"/>
      <c r="DM1400" s="40"/>
      <c r="DN1400" s="40"/>
      <c r="DO1400" s="40"/>
      <c r="DP1400" s="40"/>
      <c r="DQ1400" s="40"/>
      <c r="DR1400" s="40"/>
      <c r="DS1400" s="40"/>
      <c r="DT1400" s="40"/>
      <c r="DU1400" s="40"/>
      <c r="DV1400" s="40"/>
      <c r="DW1400" s="40"/>
      <c r="DX1400" s="40"/>
      <c r="DY1400" s="40"/>
      <c r="DZ1400" s="40"/>
      <c r="EA1400" s="40"/>
      <c r="EB1400" s="40"/>
      <c r="EC1400" s="40"/>
      <c r="ED1400" s="40"/>
      <c r="EE1400" s="40"/>
      <c r="EF1400" s="40"/>
      <c r="EG1400" s="40"/>
      <c r="EH1400" s="40"/>
      <c r="EI1400" s="40"/>
      <c r="EJ1400" s="40"/>
      <c r="EK1400" s="40"/>
      <c r="EL1400" s="40"/>
      <c r="EM1400" s="40"/>
      <c r="EN1400" s="40"/>
      <c r="EO1400" s="40"/>
      <c r="EP1400" s="40"/>
      <c r="EQ1400" s="40"/>
      <c r="ER1400" s="40"/>
      <c r="ES1400" s="40"/>
      <c r="ET1400" s="40"/>
      <c r="EU1400" s="40"/>
      <c r="EV1400" s="40"/>
      <c r="EW1400" s="40"/>
      <c r="EX1400" s="40"/>
      <c r="EY1400" s="40"/>
      <c r="EZ1400" s="40"/>
      <c r="FA1400" s="40"/>
      <c r="FB1400" s="40"/>
      <c r="FC1400" s="40"/>
      <c r="FD1400" s="40"/>
      <c r="FE1400" s="40"/>
      <c r="FF1400" s="40"/>
      <c r="FG1400" s="40"/>
      <c r="FH1400" s="40"/>
      <c r="FI1400" s="40"/>
      <c r="FJ1400" s="40"/>
      <c r="FK1400" s="40"/>
      <c r="FL1400" s="40"/>
      <c r="FM1400" s="40"/>
      <c r="FN1400" s="40"/>
      <c r="FO1400" s="40"/>
      <c r="FP1400" s="40"/>
      <c r="FQ1400" s="40"/>
      <c r="FR1400" s="40"/>
      <c r="FS1400" s="40"/>
      <c r="FT1400" s="40"/>
      <c r="FU1400" s="40"/>
      <c r="FV1400" s="40"/>
      <c r="FW1400" s="40"/>
      <c r="FX1400" s="40"/>
      <c r="FY1400" s="40"/>
      <c r="FZ1400" s="40"/>
      <c r="GA1400" s="40"/>
      <c r="GB1400" s="40"/>
      <c r="GC1400" s="40"/>
      <c r="GD1400" s="40"/>
      <c r="GE1400" s="40"/>
      <c r="GF1400" s="40"/>
      <c r="GG1400" s="40"/>
      <c r="GH1400" s="40"/>
      <c r="GI1400" s="40"/>
      <c r="GJ1400" s="40"/>
      <c r="GK1400" s="40"/>
      <c r="GL1400" s="40"/>
      <c r="GM1400" s="40"/>
      <c r="GN1400" s="40"/>
      <c r="GO1400" s="40"/>
      <c r="GP1400" s="40"/>
      <c r="GQ1400" s="40"/>
      <c r="GR1400" s="40"/>
      <c r="GS1400" s="40"/>
    </row>
    <row r="1401" spans="1:201" x14ac:dyDescent="0.2">
      <c r="A1401" s="40"/>
      <c r="B1401" s="40"/>
      <c r="C1401" s="40"/>
      <c r="D1401" s="40"/>
      <c r="E1401" s="40"/>
      <c r="F1401" s="40"/>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c r="FL1401" s="40"/>
      <c r="FM1401" s="40"/>
      <c r="FN1401" s="40"/>
      <c r="FO1401" s="40"/>
      <c r="FP1401" s="40"/>
      <c r="FQ1401" s="40"/>
      <c r="FR1401" s="40"/>
      <c r="FS1401" s="40"/>
      <c r="FT1401" s="40"/>
      <c r="FU1401" s="40"/>
      <c r="FV1401" s="40"/>
      <c r="FW1401" s="40"/>
      <c r="FX1401" s="40"/>
      <c r="FY1401" s="40"/>
      <c r="FZ1401" s="40"/>
      <c r="GA1401" s="40"/>
      <c r="GB1401" s="40"/>
      <c r="GC1401" s="40"/>
      <c r="GD1401" s="40"/>
      <c r="GE1401" s="40"/>
      <c r="GF1401" s="40"/>
      <c r="GG1401" s="40"/>
      <c r="GH1401" s="40"/>
      <c r="GI1401" s="40"/>
      <c r="GJ1401" s="40"/>
      <c r="GK1401" s="40"/>
      <c r="GL1401" s="40"/>
      <c r="GM1401" s="40"/>
      <c r="GN1401" s="40"/>
      <c r="GO1401" s="40"/>
      <c r="GP1401" s="40"/>
      <c r="GQ1401" s="40"/>
      <c r="GR1401" s="40"/>
      <c r="GS1401" s="40"/>
    </row>
    <row r="1402" spans="1:201" x14ac:dyDescent="0.2">
      <c r="A1402" s="40"/>
      <c r="B1402" s="40"/>
      <c r="C1402" s="40"/>
      <c r="D1402" s="40"/>
      <c r="E1402" s="40"/>
      <c r="F1402" s="40"/>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c r="FL1402" s="40"/>
      <c r="FM1402" s="40"/>
      <c r="FN1402" s="40"/>
      <c r="FO1402" s="40"/>
      <c r="FP1402" s="40"/>
      <c r="FQ1402" s="40"/>
      <c r="FR1402" s="40"/>
      <c r="FS1402" s="40"/>
      <c r="FT1402" s="40"/>
      <c r="FU1402" s="40"/>
      <c r="FV1402" s="40"/>
      <c r="FW1402" s="40"/>
      <c r="FX1402" s="40"/>
      <c r="FY1402" s="40"/>
      <c r="FZ1402" s="40"/>
      <c r="GA1402" s="40"/>
      <c r="GB1402" s="40"/>
      <c r="GC1402" s="40"/>
      <c r="GD1402" s="40"/>
      <c r="GE1402" s="40"/>
      <c r="GF1402" s="40"/>
      <c r="GG1402" s="40"/>
      <c r="GH1402" s="40"/>
      <c r="GI1402" s="40"/>
      <c r="GJ1402" s="40"/>
      <c r="GK1402" s="40"/>
      <c r="GL1402" s="40"/>
      <c r="GM1402" s="40"/>
      <c r="GN1402" s="40"/>
      <c r="GO1402" s="40"/>
      <c r="GP1402" s="40"/>
      <c r="GQ1402" s="40"/>
      <c r="GR1402" s="40"/>
      <c r="GS1402" s="40"/>
    </row>
    <row r="1403" spans="1:201" x14ac:dyDescent="0.2">
      <c r="A1403" s="40"/>
      <c r="B1403" s="40"/>
      <c r="C1403" s="40"/>
      <c r="D1403" s="40"/>
      <c r="E1403" s="40"/>
      <c r="F1403" s="40"/>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c r="CV1403" s="40"/>
      <c r="CW1403" s="40"/>
      <c r="CX1403" s="40"/>
      <c r="CY1403" s="40"/>
      <c r="CZ1403" s="40"/>
      <c r="DA1403" s="40"/>
      <c r="DB1403" s="40"/>
      <c r="DC1403" s="40"/>
      <c r="DD1403" s="40"/>
      <c r="DE1403" s="40"/>
      <c r="DF1403" s="40"/>
      <c r="DG1403" s="40"/>
      <c r="DH1403" s="40"/>
      <c r="DI1403" s="40"/>
      <c r="DJ1403" s="40"/>
      <c r="DK1403" s="40"/>
      <c r="DL1403" s="40"/>
      <c r="DM1403" s="40"/>
      <c r="DN1403" s="40"/>
      <c r="DO1403" s="40"/>
      <c r="DP1403" s="40"/>
      <c r="DQ1403" s="40"/>
      <c r="DR1403" s="40"/>
      <c r="DS1403" s="40"/>
      <c r="DT1403" s="40"/>
      <c r="DU1403" s="40"/>
      <c r="DV1403" s="40"/>
      <c r="DW1403" s="40"/>
      <c r="DX1403" s="40"/>
      <c r="DY1403" s="40"/>
      <c r="DZ1403" s="40"/>
      <c r="EA1403" s="40"/>
      <c r="EB1403" s="40"/>
      <c r="EC1403" s="40"/>
      <c r="ED1403" s="40"/>
      <c r="EE1403" s="40"/>
      <c r="EF1403" s="40"/>
      <c r="EG1403" s="40"/>
      <c r="EH1403" s="40"/>
      <c r="EI1403" s="40"/>
      <c r="EJ1403" s="40"/>
      <c r="EK1403" s="40"/>
      <c r="EL1403" s="40"/>
      <c r="EM1403" s="40"/>
      <c r="EN1403" s="40"/>
      <c r="EO1403" s="40"/>
      <c r="EP1403" s="40"/>
      <c r="EQ1403" s="40"/>
      <c r="ER1403" s="40"/>
      <c r="ES1403" s="40"/>
      <c r="ET1403" s="40"/>
      <c r="EU1403" s="40"/>
      <c r="EV1403" s="40"/>
      <c r="EW1403" s="40"/>
      <c r="EX1403" s="40"/>
      <c r="EY1403" s="40"/>
      <c r="EZ1403" s="40"/>
      <c r="FA1403" s="40"/>
      <c r="FB1403" s="40"/>
      <c r="FC1403" s="40"/>
      <c r="FD1403" s="40"/>
      <c r="FE1403" s="40"/>
      <c r="FF1403" s="40"/>
      <c r="FG1403" s="40"/>
      <c r="FH1403" s="40"/>
      <c r="FI1403" s="40"/>
      <c r="FJ1403" s="40"/>
      <c r="FK1403" s="40"/>
      <c r="FL1403" s="40"/>
      <c r="FM1403" s="40"/>
      <c r="FN1403" s="40"/>
      <c r="FO1403" s="40"/>
      <c r="FP1403" s="40"/>
      <c r="FQ1403" s="40"/>
      <c r="FR1403" s="40"/>
      <c r="FS1403" s="40"/>
      <c r="FT1403" s="40"/>
      <c r="FU1403" s="40"/>
      <c r="FV1403" s="40"/>
      <c r="FW1403" s="40"/>
      <c r="FX1403" s="40"/>
      <c r="FY1403" s="40"/>
      <c r="FZ1403" s="40"/>
      <c r="GA1403" s="40"/>
      <c r="GB1403" s="40"/>
      <c r="GC1403" s="40"/>
      <c r="GD1403" s="40"/>
      <c r="GE1403" s="40"/>
      <c r="GF1403" s="40"/>
      <c r="GG1403" s="40"/>
      <c r="GH1403" s="40"/>
      <c r="GI1403" s="40"/>
      <c r="GJ1403" s="40"/>
      <c r="GK1403" s="40"/>
      <c r="GL1403" s="40"/>
      <c r="GM1403" s="40"/>
      <c r="GN1403" s="40"/>
      <c r="GO1403" s="40"/>
      <c r="GP1403" s="40"/>
      <c r="GQ1403" s="40"/>
      <c r="GR1403" s="40"/>
      <c r="GS1403" s="40"/>
    </row>
    <row r="1404" spans="1:201" x14ac:dyDescent="0.2">
      <c r="A1404" s="40"/>
      <c r="B1404" s="40"/>
      <c r="C1404" s="40"/>
      <c r="D1404" s="40"/>
      <c r="E1404" s="40"/>
      <c r="F1404" s="40"/>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c r="CV1404" s="40"/>
      <c r="CW1404" s="40"/>
      <c r="CX1404" s="40"/>
      <c r="CY1404" s="40"/>
      <c r="CZ1404" s="40"/>
      <c r="DA1404" s="40"/>
      <c r="DB1404" s="40"/>
      <c r="DC1404" s="40"/>
      <c r="DD1404" s="40"/>
      <c r="DE1404" s="40"/>
      <c r="DF1404" s="40"/>
      <c r="DG1404" s="40"/>
      <c r="DH1404" s="40"/>
      <c r="DI1404" s="40"/>
      <c r="DJ1404" s="40"/>
      <c r="DK1404" s="40"/>
      <c r="DL1404" s="40"/>
      <c r="DM1404" s="40"/>
      <c r="DN1404" s="40"/>
      <c r="DO1404" s="40"/>
      <c r="DP1404" s="40"/>
      <c r="DQ1404" s="40"/>
      <c r="DR1404" s="40"/>
      <c r="DS1404" s="40"/>
      <c r="DT1404" s="40"/>
      <c r="DU1404" s="40"/>
      <c r="DV1404" s="40"/>
      <c r="DW1404" s="40"/>
      <c r="DX1404" s="40"/>
      <c r="DY1404" s="40"/>
      <c r="DZ1404" s="40"/>
      <c r="EA1404" s="40"/>
      <c r="EB1404" s="40"/>
      <c r="EC1404" s="40"/>
      <c r="ED1404" s="40"/>
      <c r="EE1404" s="40"/>
      <c r="EF1404" s="40"/>
      <c r="EG1404" s="40"/>
      <c r="EH1404" s="40"/>
      <c r="EI1404" s="40"/>
      <c r="EJ1404" s="40"/>
      <c r="EK1404" s="40"/>
      <c r="EL1404" s="40"/>
      <c r="EM1404" s="40"/>
      <c r="EN1404" s="40"/>
      <c r="EO1404" s="40"/>
      <c r="EP1404" s="40"/>
      <c r="EQ1404" s="40"/>
      <c r="ER1404" s="40"/>
      <c r="ES1404" s="40"/>
      <c r="ET1404" s="40"/>
      <c r="EU1404" s="40"/>
      <c r="EV1404" s="40"/>
      <c r="EW1404" s="40"/>
      <c r="EX1404" s="40"/>
      <c r="EY1404" s="40"/>
      <c r="EZ1404" s="40"/>
      <c r="FA1404" s="40"/>
      <c r="FB1404" s="40"/>
      <c r="FC1404" s="40"/>
      <c r="FD1404" s="40"/>
      <c r="FE1404" s="40"/>
      <c r="FF1404" s="40"/>
      <c r="FG1404" s="40"/>
      <c r="FH1404" s="40"/>
      <c r="FI1404" s="40"/>
      <c r="FJ1404" s="40"/>
      <c r="FK1404" s="40"/>
      <c r="FL1404" s="40"/>
      <c r="FM1404" s="40"/>
      <c r="FN1404" s="40"/>
      <c r="FO1404" s="40"/>
      <c r="FP1404" s="40"/>
      <c r="FQ1404" s="40"/>
      <c r="FR1404" s="40"/>
      <c r="FS1404" s="40"/>
      <c r="FT1404" s="40"/>
      <c r="FU1404" s="40"/>
      <c r="FV1404" s="40"/>
      <c r="FW1404" s="40"/>
      <c r="FX1404" s="40"/>
      <c r="FY1404" s="40"/>
      <c r="FZ1404" s="40"/>
      <c r="GA1404" s="40"/>
      <c r="GB1404" s="40"/>
      <c r="GC1404" s="40"/>
      <c r="GD1404" s="40"/>
      <c r="GE1404" s="40"/>
      <c r="GF1404" s="40"/>
      <c r="GG1404" s="40"/>
      <c r="GH1404" s="40"/>
      <c r="GI1404" s="40"/>
      <c r="GJ1404" s="40"/>
      <c r="GK1404" s="40"/>
      <c r="GL1404" s="40"/>
      <c r="GM1404" s="40"/>
      <c r="GN1404" s="40"/>
      <c r="GO1404" s="40"/>
      <c r="GP1404" s="40"/>
      <c r="GQ1404" s="40"/>
      <c r="GR1404" s="40"/>
      <c r="GS1404" s="40"/>
    </row>
    <row r="1405" spans="1:201" x14ac:dyDescent="0.2">
      <c r="A1405" s="40"/>
      <c r="B1405" s="40"/>
      <c r="C1405" s="40"/>
      <c r="D1405" s="40"/>
      <c r="E1405" s="40"/>
      <c r="F1405" s="40"/>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c r="CV1405" s="40"/>
      <c r="CW1405" s="40"/>
      <c r="CX1405" s="40"/>
      <c r="CY1405" s="40"/>
      <c r="CZ1405" s="40"/>
      <c r="DA1405" s="40"/>
      <c r="DB1405" s="40"/>
      <c r="DC1405" s="40"/>
      <c r="DD1405" s="40"/>
      <c r="DE1405" s="40"/>
      <c r="DF1405" s="40"/>
      <c r="DG1405" s="40"/>
      <c r="DH1405" s="40"/>
      <c r="DI1405" s="40"/>
      <c r="DJ1405" s="40"/>
      <c r="DK1405" s="40"/>
      <c r="DL1405" s="40"/>
      <c r="DM1405" s="40"/>
      <c r="DN1405" s="40"/>
      <c r="DO1405" s="40"/>
      <c r="DP1405" s="40"/>
      <c r="DQ1405" s="40"/>
      <c r="DR1405" s="40"/>
      <c r="DS1405" s="40"/>
      <c r="DT1405" s="40"/>
      <c r="DU1405" s="40"/>
      <c r="DV1405" s="40"/>
      <c r="DW1405" s="40"/>
      <c r="DX1405" s="40"/>
      <c r="DY1405" s="40"/>
      <c r="DZ1405" s="40"/>
      <c r="EA1405" s="40"/>
      <c r="EB1405" s="40"/>
      <c r="EC1405" s="40"/>
      <c r="ED1405" s="40"/>
      <c r="EE1405" s="40"/>
      <c r="EF1405" s="40"/>
      <c r="EG1405" s="40"/>
      <c r="EH1405" s="40"/>
      <c r="EI1405" s="40"/>
      <c r="EJ1405" s="40"/>
      <c r="EK1405" s="40"/>
      <c r="EL1405" s="40"/>
      <c r="EM1405" s="40"/>
      <c r="EN1405" s="40"/>
      <c r="EO1405" s="40"/>
      <c r="EP1405" s="40"/>
      <c r="EQ1405" s="40"/>
      <c r="ER1405" s="40"/>
      <c r="ES1405" s="40"/>
      <c r="ET1405" s="40"/>
      <c r="EU1405" s="40"/>
      <c r="EV1405" s="40"/>
      <c r="EW1405" s="40"/>
      <c r="EX1405" s="40"/>
      <c r="EY1405" s="40"/>
      <c r="EZ1405" s="40"/>
      <c r="FA1405" s="40"/>
      <c r="FB1405" s="40"/>
      <c r="FC1405" s="40"/>
      <c r="FD1405" s="40"/>
      <c r="FE1405" s="40"/>
      <c r="FF1405" s="40"/>
      <c r="FG1405" s="40"/>
      <c r="FH1405" s="40"/>
      <c r="FI1405" s="40"/>
      <c r="FJ1405" s="40"/>
      <c r="FK1405" s="40"/>
      <c r="FL1405" s="40"/>
      <c r="FM1405" s="40"/>
      <c r="FN1405" s="40"/>
      <c r="FO1405" s="40"/>
      <c r="FP1405" s="40"/>
      <c r="FQ1405" s="40"/>
      <c r="FR1405" s="40"/>
      <c r="FS1405" s="40"/>
      <c r="FT1405" s="40"/>
      <c r="FU1405" s="40"/>
      <c r="FV1405" s="40"/>
      <c r="FW1405" s="40"/>
      <c r="FX1405" s="40"/>
      <c r="FY1405" s="40"/>
      <c r="FZ1405" s="40"/>
      <c r="GA1405" s="40"/>
      <c r="GB1405" s="40"/>
      <c r="GC1405" s="40"/>
      <c r="GD1405" s="40"/>
      <c r="GE1405" s="40"/>
      <c r="GF1405" s="40"/>
      <c r="GG1405" s="40"/>
      <c r="GH1405" s="40"/>
      <c r="GI1405" s="40"/>
      <c r="GJ1405" s="40"/>
      <c r="GK1405" s="40"/>
      <c r="GL1405" s="40"/>
      <c r="GM1405" s="40"/>
      <c r="GN1405" s="40"/>
      <c r="GO1405" s="40"/>
      <c r="GP1405" s="40"/>
      <c r="GQ1405" s="40"/>
      <c r="GR1405" s="40"/>
      <c r="GS1405" s="40"/>
    </row>
    <row r="1406" spans="1:201" x14ac:dyDescent="0.2">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c r="FM1406" s="40"/>
      <c r="FN1406" s="40"/>
      <c r="FO1406" s="40"/>
      <c r="FP1406" s="40"/>
      <c r="FQ1406" s="40"/>
      <c r="FR1406" s="40"/>
      <c r="FS1406" s="40"/>
      <c r="FT1406" s="40"/>
      <c r="FU1406" s="40"/>
      <c r="FV1406" s="40"/>
      <c r="FW1406" s="40"/>
      <c r="FX1406" s="40"/>
      <c r="FY1406" s="40"/>
      <c r="FZ1406" s="40"/>
      <c r="GA1406" s="40"/>
      <c r="GB1406" s="40"/>
      <c r="GC1406" s="40"/>
      <c r="GD1406" s="40"/>
      <c r="GE1406" s="40"/>
      <c r="GF1406" s="40"/>
      <c r="GG1406" s="40"/>
      <c r="GH1406" s="40"/>
      <c r="GI1406" s="40"/>
      <c r="GJ1406" s="40"/>
      <c r="GK1406" s="40"/>
      <c r="GL1406" s="40"/>
      <c r="GM1406" s="40"/>
      <c r="GN1406" s="40"/>
      <c r="GO1406" s="40"/>
      <c r="GP1406" s="40"/>
      <c r="GQ1406" s="40"/>
      <c r="GR1406" s="40"/>
      <c r="GS1406" s="40"/>
    </row>
    <row r="1407" spans="1:201" x14ac:dyDescent="0.2">
      <c r="A1407" s="40"/>
      <c r="B1407" s="40"/>
      <c r="C1407" s="40"/>
      <c r="D1407" s="40"/>
      <c r="E1407" s="40"/>
      <c r="F1407" s="40"/>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c r="CV1407" s="40"/>
      <c r="CW1407" s="40"/>
      <c r="CX1407" s="40"/>
      <c r="CY1407" s="40"/>
      <c r="CZ1407" s="40"/>
      <c r="DA1407" s="40"/>
      <c r="DB1407" s="40"/>
      <c r="DC1407" s="40"/>
      <c r="DD1407" s="40"/>
      <c r="DE1407" s="40"/>
      <c r="DF1407" s="40"/>
      <c r="DG1407" s="40"/>
      <c r="DH1407" s="40"/>
      <c r="DI1407" s="40"/>
      <c r="DJ1407" s="40"/>
      <c r="DK1407" s="40"/>
      <c r="DL1407" s="40"/>
      <c r="DM1407" s="40"/>
      <c r="DN1407" s="40"/>
      <c r="DO1407" s="40"/>
      <c r="DP1407" s="40"/>
      <c r="DQ1407" s="40"/>
      <c r="DR1407" s="40"/>
      <c r="DS1407" s="40"/>
      <c r="DT1407" s="40"/>
      <c r="DU1407" s="40"/>
      <c r="DV1407" s="40"/>
      <c r="DW1407" s="40"/>
      <c r="DX1407" s="40"/>
      <c r="DY1407" s="40"/>
      <c r="DZ1407" s="40"/>
      <c r="EA1407" s="40"/>
      <c r="EB1407" s="40"/>
      <c r="EC1407" s="40"/>
      <c r="ED1407" s="40"/>
      <c r="EE1407" s="40"/>
      <c r="EF1407" s="40"/>
      <c r="EG1407" s="40"/>
      <c r="EH1407" s="40"/>
      <c r="EI1407" s="40"/>
      <c r="EJ1407" s="40"/>
      <c r="EK1407" s="40"/>
      <c r="EL1407" s="40"/>
      <c r="EM1407" s="40"/>
      <c r="EN1407" s="40"/>
      <c r="EO1407" s="40"/>
      <c r="EP1407" s="40"/>
      <c r="EQ1407" s="40"/>
      <c r="ER1407" s="40"/>
      <c r="ES1407" s="40"/>
      <c r="ET1407" s="40"/>
      <c r="EU1407" s="40"/>
      <c r="EV1407" s="40"/>
      <c r="EW1407" s="40"/>
      <c r="EX1407" s="40"/>
      <c r="EY1407" s="40"/>
      <c r="EZ1407" s="40"/>
      <c r="FA1407" s="40"/>
      <c r="FB1407" s="40"/>
      <c r="FC1407" s="40"/>
      <c r="FD1407" s="40"/>
      <c r="FE1407" s="40"/>
      <c r="FF1407" s="40"/>
      <c r="FG1407" s="40"/>
      <c r="FH1407" s="40"/>
      <c r="FI1407" s="40"/>
      <c r="FJ1407" s="40"/>
      <c r="FK1407" s="40"/>
      <c r="FL1407" s="40"/>
      <c r="FM1407" s="40"/>
      <c r="FN1407" s="40"/>
      <c r="FO1407" s="40"/>
      <c r="FP1407" s="40"/>
      <c r="FQ1407" s="40"/>
      <c r="FR1407" s="40"/>
      <c r="FS1407" s="40"/>
      <c r="FT1407" s="40"/>
      <c r="FU1407" s="40"/>
      <c r="FV1407" s="40"/>
      <c r="FW1407" s="40"/>
      <c r="FX1407" s="40"/>
      <c r="FY1407" s="40"/>
      <c r="FZ1407" s="40"/>
      <c r="GA1407" s="40"/>
      <c r="GB1407" s="40"/>
      <c r="GC1407" s="40"/>
      <c r="GD1407" s="40"/>
      <c r="GE1407" s="40"/>
      <c r="GF1407" s="40"/>
      <c r="GG1407" s="40"/>
      <c r="GH1407" s="40"/>
      <c r="GI1407" s="40"/>
      <c r="GJ1407" s="40"/>
      <c r="GK1407" s="40"/>
      <c r="GL1407" s="40"/>
      <c r="GM1407" s="40"/>
      <c r="GN1407" s="40"/>
      <c r="GO1407" s="40"/>
      <c r="GP1407" s="40"/>
      <c r="GQ1407" s="40"/>
      <c r="GR1407" s="40"/>
      <c r="GS1407" s="40"/>
    </row>
    <row r="1408" spans="1:201" x14ac:dyDescent="0.2">
      <c r="A1408" s="40"/>
      <c r="B1408" s="40"/>
      <c r="C1408" s="40"/>
      <c r="D1408" s="40"/>
      <c r="E1408" s="40"/>
      <c r="F1408" s="40"/>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c r="CV1408" s="40"/>
      <c r="CW1408" s="40"/>
      <c r="CX1408" s="40"/>
      <c r="CY1408" s="40"/>
      <c r="CZ1408" s="40"/>
      <c r="DA1408" s="40"/>
      <c r="DB1408" s="40"/>
      <c r="DC1408" s="40"/>
      <c r="DD1408" s="40"/>
      <c r="DE1408" s="40"/>
      <c r="DF1408" s="40"/>
      <c r="DG1408" s="40"/>
      <c r="DH1408" s="40"/>
      <c r="DI1408" s="40"/>
      <c r="DJ1408" s="40"/>
      <c r="DK1408" s="40"/>
      <c r="DL1408" s="40"/>
      <c r="DM1408" s="40"/>
      <c r="DN1408" s="40"/>
      <c r="DO1408" s="40"/>
      <c r="DP1408" s="40"/>
      <c r="DQ1408" s="40"/>
      <c r="DR1408" s="40"/>
      <c r="DS1408" s="40"/>
      <c r="DT1408" s="40"/>
      <c r="DU1408" s="40"/>
      <c r="DV1408" s="40"/>
      <c r="DW1408" s="40"/>
      <c r="DX1408" s="40"/>
      <c r="DY1408" s="40"/>
      <c r="DZ1408" s="40"/>
      <c r="EA1408" s="40"/>
      <c r="EB1408" s="40"/>
      <c r="EC1408" s="40"/>
      <c r="ED1408" s="40"/>
      <c r="EE1408" s="40"/>
      <c r="EF1408" s="40"/>
      <c r="EG1408" s="40"/>
      <c r="EH1408" s="40"/>
      <c r="EI1408" s="40"/>
      <c r="EJ1408" s="40"/>
      <c r="EK1408" s="40"/>
      <c r="EL1408" s="40"/>
      <c r="EM1408" s="40"/>
      <c r="EN1408" s="40"/>
      <c r="EO1408" s="40"/>
      <c r="EP1408" s="40"/>
      <c r="EQ1408" s="40"/>
      <c r="ER1408" s="40"/>
      <c r="ES1408" s="40"/>
      <c r="ET1408" s="40"/>
      <c r="EU1408" s="40"/>
      <c r="EV1408" s="40"/>
      <c r="EW1408" s="40"/>
      <c r="EX1408" s="40"/>
      <c r="EY1408" s="40"/>
      <c r="EZ1408" s="40"/>
      <c r="FA1408" s="40"/>
      <c r="FB1408" s="40"/>
      <c r="FC1408" s="40"/>
      <c r="FD1408" s="40"/>
      <c r="FE1408" s="40"/>
      <c r="FF1408" s="40"/>
      <c r="FG1408" s="40"/>
      <c r="FH1408" s="40"/>
      <c r="FI1408" s="40"/>
      <c r="FJ1408" s="40"/>
      <c r="FK1408" s="40"/>
      <c r="FL1408" s="40"/>
      <c r="FM1408" s="40"/>
      <c r="FN1408" s="40"/>
      <c r="FO1408" s="40"/>
      <c r="FP1408" s="40"/>
      <c r="FQ1408" s="40"/>
      <c r="FR1408" s="40"/>
      <c r="FS1408" s="40"/>
      <c r="FT1408" s="40"/>
      <c r="FU1408" s="40"/>
      <c r="FV1408" s="40"/>
      <c r="FW1408" s="40"/>
      <c r="FX1408" s="40"/>
      <c r="FY1408" s="40"/>
      <c r="FZ1408" s="40"/>
      <c r="GA1408" s="40"/>
      <c r="GB1408" s="40"/>
      <c r="GC1408" s="40"/>
      <c r="GD1408" s="40"/>
      <c r="GE1408" s="40"/>
      <c r="GF1408" s="40"/>
      <c r="GG1408" s="40"/>
      <c r="GH1408" s="40"/>
      <c r="GI1408" s="40"/>
      <c r="GJ1408" s="40"/>
      <c r="GK1408" s="40"/>
      <c r="GL1408" s="40"/>
      <c r="GM1408" s="40"/>
      <c r="GN1408" s="40"/>
      <c r="GO1408" s="40"/>
      <c r="GP1408" s="40"/>
      <c r="GQ1408" s="40"/>
      <c r="GR1408" s="40"/>
      <c r="GS1408" s="40"/>
    </row>
    <row r="1409" spans="1:201" x14ac:dyDescent="0.2">
      <c r="A1409" s="40"/>
      <c r="B1409" s="40"/>
      <c r="C1409" s="40"/>
      <c r="D1409" s="40"/>
      <c r="E1409" s="40"/>
      <c r="F1409" s="40"/>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c r="CV1409" s="40"/>
      <c r="CW1409" s="40"/>
      <c r="CX1409" s="40"/>
      <c r="CY1409" s="40"/>
      <c r="CZ1409" s="40"/>
      <c r="DA1409" s="40"/>
      <c r="DB1409" s="40"/>
      <c r="DC1409" s="40"/>
      <c r="DD1409" s="40"/>
      <c r="DE1409" s="40"/>
      <c r="DF1409" s="40"/>
      <c r="DG1409" s="40"/>
      <c r="DH1409" s="40"/>
      <c r="DI1409" s="40"/>
      <c r="DJ1409" s="40"/>
      <c r="DK1409" s="40"/>
      <c r="DL1409" s="40"/>
      <c r="DM1409" s="40"/>
      <c r="DN1409" s="40"/>
      <c r="DO1409" s="40"/>
      <c r="DP1409" s="40"/>
      <c r="DQ1409" s="40"/>
      <c r="DR1409" s="40"/>
      <c r="DS1409" s="40"/>
      <c r="DT1409" s="40"/>
      <c r="DU1409" s="40"/>
      <c r="DV1409" s="40"/>
      <c r="DW1409" s="40"/>
      <c r="DX1409" s="40"/>
      <c r="DY1409" s="40"/>
      <c r="DZ1409" s="40"/>
      <c r="EA1409" s="40"/>
      <c r="EB1409" s="40"/>
      <c r="EC1409" s="40"/>
      <c r="ED1409" s="40"/>
      <c r="EE1409" s="40"/>
      <c r="EF1409" s="40"/>
      <c r="EG1409" s="40"/>
      <c r="EH1409" s="40"/>
      <c r="EI1409" s="40"/>
      <c r="EJ1409" s="40"/>
      <c r="EK1409" s="40"/>
      <c r="EL1409" s="40"/>
      <c r="EM1409" s="40"/>
      <c r="EN1409" s="40"/>
      <c r="EO1409" s="40"/>
      <c r="EP1409" s="40"/>
      <c r="EQ1409" s="40"/>
      <c r="ER1409" s="40"/>
      <c r="ES1409" s="40"/>
      <c r="ET1409" s="40"/>
      <c r="EU1409" s="40"/>
      <c r="EV1409" s="40"/>
      <c r="EW1409" s="40"/>
      <c r="EX1409" s="40"/>
      <c r="EY1409" s="40"/>
      <c r="EZ1409" s="40"/>
      <c r="FA1409" s="40"/>
      <c r="FB1409" s="40"/>
      <c r="FC1409" s="40"/>
      <c r="FD1409" s="40"/>
      <c r="FE1409" s="40"/>
      <c r="FF1409" s="40"/>
      <c r="FG1409" s="40"/>
      <c r="FH1409" s="40"/>
      <c r="FI1409" s="40"/>
      <c r="FJ1409" s="40"/>
      <c r="FK1409" s="40"/>
      <c r="FL1409" s="40"/>
      <c r="FM1409" s="40"/>
      <c r="FN1409" s="40"/>
      <c r="FO1409" s="40"/>
      <c r="FP1409" s="40"/>
      <c r="FQ1409" s="40"/>
      <c r="FR1409" s="40"/>
      <c r="FS1409" s="40"/>
      <c r="FT1409" s="40"/>
      <c r="FU1409" s="40"/>
      <c r="FV1409" s="40"/>
      <c r="FW1409" s="40"/>
      <c r="FX1409" s="40"/>
      <c r="FY1409" s="40"/>
      <c r="FZ1409" s="40"/>
      <c r="GA1409" s="40"/>
      <c r="GB1409" s="40"/>
      <c r="GC1409" s="40"/>
      <c r="GD1409" s="40"/>
      <c r="GE1409" s="40"/>
      <c r="GF1409" s="40"/>
      <c r="GG1409" s="40"/>
      <c r="GH1409" s="40"/>
      <c r="GI1409" s="40"/>
      <c r="GJ1409" s="40"/>
      <c r="GK1409" s="40"/>
      <c r="GL1409" s="40"/>
      <c r="GM1409" s="40"/>
      <c r="GN1409" s="40"/>
      <c r="GO1409" s="40"/>
      <c r="GP1409" s="40"/>
      <c r="GQ1409" s="40"/>
      <c r="GR1409" s="40"/>
      <c r="GS1409" s="40"/>
    </row>
    <row r="1410" spans="1:201" x14ac:dyDescent="0.2">
      <c r="A1410" s="40"/>
      <c r="B1410" s="40"/>
      <c r="C1410" s="40"/>
      <c r="D1410" s="40"/>
      <c r="E1410" s="40"/>
      <c r="F1410" s="40"/>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c r="FM1410" s="40"/>
      <c r="FN1410" s="40"/>
      <c r="FO1410" s="40"/>
      <c r="FP1410" s="40"/>
      <c r="FQ1410" s="40"/>
      <c r="FR1410" s="40"/>
      <c r="FS1410" s="40"/>
      <c r="FT1410" s="40"/>
      <c r="FU1410" s="40"/>
      <c r="FV1410" s="40"/>
      <c r="FW1410" s="40"/>
      <c r="FX1410" s="40"/>
      <c r="FY1410" s="40"/>
      <c r="FZ1410" s="40"/>
      <c r="GA1410" s="40"/>
      <c r="GB1410" s="40"/>
      <c r="GC1410" s="40"/>
      <c r="GD1410" s="40"/>
      <c r="GE1410" s="40"/>
      <c r="GF1410" s="40"/>
      <c r="GG1410" s="40"/>
      <c r="GH1410" s="40"/>
      <c r="GI1410" s="40"/>
      <c r="GJ1410" s="40"/>
      <c r="GK1410" s="40"/>
      <c r="GL1410" s="40"/>
      <c r="GM1410" s="40"/>
      <c r="GN1410" s="40"/>
      <c r="GO1410" s="40"/>
      <c r="GP1410" s="40"/>
      <c r="GQ1410" s="40"/>
      <c r="GR1410" s="40"/>
      <c r="GS1410" s="40"/>
    </row>
    <row r="1411" spans="1:201" x14ac:dyDescent="0.2">
      <c r="A1411" s="40"/>
      <c r="B1411" s="40"/>
      <c r="C1411" s="40"/>
      <c r="D1411" s="40"/>
      <c r="E1411" s="40"/>
      <c r="F1411" s="40"/>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c r="CV1411" s="40"/>
      <c r="CW1411" s="40"/>
      <c r="CX1411" s="40"/>
      <c r="CY1411" s="40"/>
      <c r="CZ1411" s="40"/>
      <c r="DA1411" s="40"/>
      <c r="DB1411" s="40"/>
      <c r="DC1411" s="40"/>
      <c r="DD1411" s="40"/>
      <c r="DE1411" s="40"/>
      <c r="DF1411" s="40"/>
      <c r="DG1411" s="40"/>
      <c r="DH1411" s="40"/>
      <c r="DI1411" s="40"/>
      <c r="DJ1411" s="40"/>
      <c r="DK1411" s="40"/>
      <c r="DL1411" s="40"/>
      <c r="DM1411" s="40"/>
      <c r="DN1411" s="40"/>
      <c r="DO1411" s="40"/>
      <c r="DP1411" s="40"/>
      <c r="DQ1411" s="40"/>
      <c r="DR1411" s="40"/>
      <c r="DS1411" s="40"/>
      <c r="DT1411" s="40"/>
      <c r="DU1411" s="40"/>
      <c r="DV1411" s="40"/>
      <c r="DW1411" s="40"/>
      <c r="DX1411" s="40"/>
      <c r="DY1411" s="40"/>
      <c r="DZ1411" s="40"/>
      <c r="EA1411" s="40"/>
      <c r="EB1411" s="40"/>
      <c r="EC1411" s="40"/>
      <c r="ED1411" s="40"/>
      <c r="EE1411" s="40"/>
      <c r="EF1411" s="40"/>
      <c r="EG1411" s="40"/>
      <c r="EH1411" s="40"/>
      <c r="EI1411" s="40"/>
      <c r="EJ1411" s="40"/>
      <c r="EK1411" s="40"/>
      <c r="EL1411" s="40"/>
      <c r="EM1411" s="40"/>
      <c r="EN1411" s="40"/>
      <c r="EO1411" s="40"/>
      <c r="EP1411" s="40"/>
      <c r="EQ1411" s="40"/>
      <c r="ER1411" s="40"/>
      <c r="ES1411" s="40"/>
      <c r="ET1411" s="40"/>
      <c r="EU1411" s="40"/>
      <c r="EV1411" s="40"/>
      <c r="EW1411" s="40"/>
      <c r="EX1411" s="40"/>
      <c r="EY1411" s="40"/>
      <c r="EZ1411" s="40"/>
      <c r="FA1411" s="40"/>
      <c r="FB1411" s="40"/>
      <c r="FC1411" s="40"/>
      <c r="FD1411" s="40"/>
      <c r="FE1411" s="40"/>
      <c r="FF1411" s="40"/>
      <c r="FG1411" s="40"/>
      <c r="FH1411" s="40"/>
      <c r="FI1411" s="40"/>
      <c r="FJ1411" s="40"/>
      <c r="FK1411" s="40"/>
      <c r="FL1411" s="40"/>
      <c r="FM1411" s="40"/>
      <c r="FN1411" s="40"/>
      <c r="FO1411" s="40"/>
      <c r="FP1411" s="40"/>
      <c r="FQ1411" s="40"/>
      <c r="FR1411" s="40"/>
      <c r="FS1411" s="40"/>
      <c r="FT1411" s="40"/>
      <c r="FU1411" s="40"/>
      <c r="FV1411" s="40"/>
      <c r="FW1411" s="40"/>
      <c r="FX1411" s="40"/>
      <c r="FY1411" s="40"/>
      <c r="FZ1411" s="40"/>
      <c r="GA1411" s="40"/>
      <c r="GB1411" s="40"/>
      <c r="GC1411" s="40"/>
      <c r="GD1411" s="40"/>
      <c r="GE1411" s="40"/>
      <c r="GF1411" s="40"/>
      <c r="GG1411" s="40"/>
      <c r="GH1411" s="40"/>
      <c r="GI1411" s="40"/>
      <c r="GJ1411" s="40"/>
      <c r="GK1411" s="40"/>
      <c r="GL1411" s="40"/>
      <c r="GM1411" s="40"/>
      <c r="GN1411" s="40"/>
      <c r="GO1411" s="40"/>
      <c r="GP1411" s="40"/>
      <c r="GQ1411" s="40"/>
      <c r="GR1411" s="40"/>
      <c r="GS1411" s="40"/>
    </row>
    <row r="1412" spans="1:201" x14ac:dyDescent="0.2">
      <c r="A1412" s="40"/>
      <c r="B1412" s="40"/>
      <c r="C1412" s="40"/>
      <c r="D1412" s="40"/>
      <c r="E1412" s="40"/>
      <c r="F1412" s="40"/>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c r="CV1412" s="40"/>
      <c r="CW1412" s="40"/>
      <c r="CX1412" s="40"/>
      <c r="CY1412" s="40"/>
      <c r="CZ1412" s="40"/>
      <c r="DA1412" s="40"/>
      <c r="DB1412" s="40"/>
      <c r="DC1412" s="40"/>
      <c r="DD1412" s="40"/>
      <c r="DE1412" s="40"/>
      <c r="DF1412" s="40"/>
      <c r="DG1412" s="40"/>
      <c r="DH1412" s="40"/>
      <c r="DI1412" s="40"/>
      <c r="DJ1412" s="40"/>
      <c r="DK1412" s="40"/>
      <c r="DL1412" s="40"/>
      <c r="DM1412" s="40"/>
      <c r="DN1412" s="40"/>
      <c r="DO1412" s="40"/>
      <c r="DP1412" s="40"/>
      <c r="DQ1412" s="40"/>
      <c r="DR1412" s="40"/>
      <c r="DS1412" s="40"/>
      <c r="DT1412" s="40"/>
      <c r="DU1412" s="40"/>
      <c r="DV1412" s="40"/>
      <c r="DW1412" s="40"/>
      <c r="DX1412" s="40"/>
      <c r="DY1412" s="40"/>
      <c r="DZ1412" s="40"/>
      <c r="EA1412" s="40"/>
      <c r="EB1412" s="40"/>
      <c r="EC1412" s="40"/>
      <c r="ED1412" s="40"/>
      <c r="EE1412" s="40"/>
      <c r="EF1412" s="40"/>
      <c r="EG1412" s="40"/>
      <c r="EH1412" s="40"/>
      <c r="EI1412" s="40"/>
      <c r="EJ1412" s="40"/>
      <c r="EK1412" s="40"/>
      <c r="EL1412" s="40"/>
      <c r="EM1412" s="40"/>
      <c r="EN1412" s="40"/>
      <c r="EO1412" s="40"/>
      <c r="EP1412" s="40"/>
      <c r="EQ1412" s="40"/>
      <c r="ER1412" s="40"/>
      <c r="ES1412" s="40"/>
      <c r="ET1412" s="40"/>
      <c r="EU1412" s="40"/>
      <c r="EV1412" s="40"/>
      <c r="EW1412" s="40"/>
      <c r="EX1412" s="40"/>
      <c r="EY1412" s="40"/>
      <c r="EZ1412" s="40"/>
      <c r="FA1412" s="40"/>
      <c r="FB1412" s="40"/>
      <c r="FC1412" s="40"/>
      <c r="FD1412" s="40"/>
      <c r="FE1412" s="40"/>
      <c r="FF1412" s="40"/>
      <c r="FG1412" s="40"/>
      <c r="FH1412" s="40"/>
      <c r="FI1412" s="40"/>
      <c r="FJ1412" s="40"/>
      <c r="FK1412" s="40"/>
      <c r="FL1412" s="40"/>
      <c r="FM1412" s="40"/>
      <c r="FN1412" s="40"/>
      <c r="FO1412" s="40"/>
      <c r="FP1412" s="40"/>
      <c r="FQ1412" s="40"/>
      <c r="FR1412" s="40"/>
      <c r="FS1412" s="40"/>
      <c r="FT1412" s="40"/>
      <c r="FU1412" s="40"/>
      <c r="FV1412" s="40"/>
      <c r="FW1412" s="40"/>
      <c r="FX1412" s="40"/>
      <c r="FY1412" s="40"/>
      <c r="FZ1412" s="40"/>
      <c r="GA1412" s="40"/>
      <c r="GB1412" s="40"/>
      <c r="GC1412" s="40"/>
      <c r="GD1412" s="40"/>
      <c r="GE1412" s="40"/>
      <c r="GF1412" s="40"/>
      <c r="GG1412" s="40"/>
      <c r="GH1412" s="40"/>
      <c r="GI1412" s="40"/>
      <c r="GJ1412" s="40"/>
      <c r="GK1412" s="40"/>
      <c r="GL1412" s="40"/>
      <c r="GM1412" s="40"/>
      <c r="GN1412" s="40"/>
      <c r="GO1412" s="40"/>
      <c r="GP1412" s="40"/>
      <c r="GQ1412" s="40"/>
      <c r="GR1412" s="40"/>
      <c r="GS1412" s="40"/>
    </row>
    <row r="1413" spans="1:201" x14ac:dyDescent="0.2">
      <c r="A1413" s="40"/>
      <c r="B1413" s="40"/>
      <c r="C1413" s="40"/>
      <c r="D1413" s="40"/>
      <c r="E1413" s="40"/>
      <c r="F1413" s="40"/>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c r="CV1413" s="40"/>
      <c r="CW1413" s="40"/>
      <c r="CX1413" s="40"/>
      <c r="CY1413" s="40"/>
      <c r="CZ1413" s="40"/>
      <c r="DA1413" s="40"/>
      <c r="DB1413" s="40"/>
      <c r="DC1413" s="40"/>
      <c r="DD1413" s="40"/>
      <c r="DE1413" s="40"/>
      <c r="DF1413" s="40"/>
      <c r="DG1413" s="40"/>
      <c r="DH1413" s="40"/>
      <c r="DI1413" s="40"/>
      <c r="DJ1413" s="40"/>
      <c r="DK1413" s="40"/>
      <c r="DL1413" s="40"/>
      <c r="DM1413" s="40"/>
      <c r="DN1413" s="40"/>
      <c r="DO1413" s="40"/>
      <c r="DP1413" s="40"/>
      <c r="DQ1413" s="40"/>
      <c r="DR1413" s="40"/>
      <c r="DS1413" s="40"/>
      <c r="DT1413" s="40"/>
      <c r="DU1413" s="40"/>
      <c r="DV1413" s="40"/>
      <c r="DW1413" s="40"/>
      <c r="DX1413" s="40"/>
      <c r="DY1413" s="40"/>
      <c r="DZ1413" s="40"/>
      <c r="EA1413" s="40"/>
      <c r="EB1413" s="40"/>
      <c r="EC1413" s="40"/>
      <c r="ED1413" s="40"/>
      <c r="EE1413" s="40"/>
      <c r="EF1413" s="40"/>
      <c r="EG1413" s="40"/>
      <c r="EH1413" s="40"/>
      <c r="EI1413" s="40"/>
      <c r="EJ1413" s="40"/>
      <c r="EK1413" s="40"/>
      <c r="EL1413" s="40"/>
      <c r="EM1413" s="40"/>
      <c r="EN1413" s="40"/>
      <c r="EO1413" s="40"/>
      <c r="EP1413" s="40"/>
      <c r="EQ1413" s="40"/>
      <c r="ER1413" s="40"/>
      <c r="ES1413" s="40"/>
      <c r="ET1413" s="40"/>
      <c r="EU1413" s="40"/>
      <c r="EV1413" s="40"/>
      <c r="EW1413" s="40"/>
      <c r="EX1413" s="40"/>
      <c r="EY1413" s="40"/>
      <c r="EZ1413" s="40"/>
      <c r="FA1413" s="40"/>
      <c r="FB1413" s="40"/>
      <c r="FC1413" s="40"/>
      <c r="FD1413" s="40"/>
      <c r="FE1413" s="40"/>
      <c r="FF1413" s="40"/>
      <c r="FG1413" s="40"/>
      <c r="FH1413" s="40"/>
      <c r="FI1413" s="40"/>
      <c r="FJ1413" s="40"/>
      <c r="FK1413" s="40"/>
      <c r="FL1413" s="40"/>
      <c r="FM1413" s="40"/>
      <c r="FN1413" s="40"/>
      <c r="FO1413" s="40"/>
      <c r="FP1413" s="40"/>
      <c r="FQ1413" s="40"/>
      <c r="FR1413" s="40"/>
      <c r="FS1413" s="40"/>
      <c r="FT1413" s="40"/>
      <c r="FU1413" s="40"/>
      <c r="FV1413" s="40"/>
      <c r="FW1413" s="40"/>
      <c r="FX1413" s="40"/>
      <c r="FY1413" s="40"/>
      <c r="FZ1413" s="40"/>
      <c r="GA1413" s="40"/>
      <c r="GB1413" s="40"/>
      <c r="GC1413" s="40"/>
      <c r="GD1413" s="40"/>
      <c r="GE1413" s="40"/>
      <c r="GF1413" s="40"/>
      <c r="GG1413" s="40"/>
      <c r="GH1413" s="40"/>
      <c r="GI1413" s="40"/>
      <c r="GJ1413" s="40"/>
      <c r="GK1413" s="40"/>
      <c r="GL1413" s="40"/>
      <c r="GM1413" s="40"/>
      <c r="GN1413" s="40"/>
      <c r="GO1413" s="40"/>
      <c r="GP1413" s="40"/>
      <c r="GQ1413" s="40"/>
      <c r="GR1413" s="40"/>
      <c r="GS1413" s="40"/>
    </row>
    <row r="1414" spans="1:201" x14ac:dyDescent="0.2">
      <c r="A1414" s="40"/>
      <c r="B1414" s="40"/>
      <c r="C1414" s="40"/>
      <c r="D1414" s="40"/>
      <c r="E1414" s="40"/>
      <c r="F1414" s="40"/>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c r="CV1414" s="40"/>
      <c r="CW1414" s="40"/>
      <c r="CX1414" s="40"/>
      <c r="CY1414" s="40"/>
      <c r="CZ1414" s="40"/>
      <c r="DA1414" s="40"/>
      <c r="DB1414" s="40"/>
      <c r="DC1414" s="40"/>
      <c r="DD1414" s="40"/>
      <c r="DE1414" s="40"/>
      <c r="DF1414" s="40"/>
      <c r="DG1414" s="40"/>
      <c r="DH1414" s="40"/>
      <c r="DI1414" s="40"/>
      <c r="DJ1414" s="40"/>
      <c r="DK1414" s="40"/>
      <c r="DL1414" s="40"/>
      <c r="DM1414" s="40"/>
      <c r="DN1414" s="40"/>
      <c r="DO1414" s="40"/>
      <c r="DP1414" s="40"/>
      <c r="DQ1414" s="40"/>
      <c r="DR1414" s="40"/>
      <c r="DS1414" s="40"/>
      <c r="DT1414" s="40"/>
      <c r="DU1414" s="40"/>
      <c r="DV1414" s="40"/>
      <c r="DW1414" s="40"/>
      <c r="DX1414" s="40"/>
      <c r="DY1414" s="40"/>
      <c r="DZ1414" s="40"/>
      <c r="EA1414" s="40"/>
      <c r="EB1414" s="40"/>
      <c r="EC1414" s="40"/>
      <c r="ED1414" s="40"/>
      <c r="EE1414" s="40"/>
      <c r="EF1414" s="40"/>
      <c r="EG1414" s="40"/>
      <c r="EH1414" s="40"/>
      <c r="EI1414" s="40"/>
      <c r="EJ1414" s="40"/>
      <c r="EK1414" s="40"/>
      <c r="EL1414" s="40"/>
      <c r="EM1414" s="40"/>
      <c r="EN1414" s="40"/>
      <c r="EO1414" s="40"/>
      <c r="EP1414" s="40"/>
      <c r="EQ1414" s="40"/>
      <c r="ER1414" s="40"/>
      <c r="ES1414" s="40"/>
      <c r="ET1414" s="40"/>
      <c r="EU1414" s="40"/>
      <c r="EV1414" s="40"/>
      <c r="EW1414" s="40"/>
      <c r="EX1414" s="40"/>
      <c r="EY1414" s="40"/>
      <c r="EZ1414" s="40"/>
      <c r="FA1414" s="40"/>
      <c r="FB1414" s="40"/>
      <c r="FC1414" s="40"/>
      <c r="FD1414" s="40"/>
      <c r="FE1414" s="40"/>
      <c r="FF1414" s="40"/>
      <c r="FG1414" s="40"/>
      <c r="FH1414" s="40"/>
      <c r="FI1414" s="40"/>
      <c r="FJ1414" s="40"/>
      <c r="FK1414" s="40"/>
      <c r="FL1414" s="40"/>
      <c r="FM1414" s="40"/>
      <c r="FN1414" s="40"/>
      <c r="FO1414" s="40"/>
      <c r="FP1414" s="40"/>
      <c r="FQ1414" s="40"/>
      <c r="FR1414" s="40"/>
      <c r="FS1414" s="40"/>
      <c r="FT1414" s="40"/>
      <c r="FU1414" s="40"/>
      <c r="FV1414" s="40"/>
      <c r="FW1414" s="40"/>
      <c r="FX1414" s="40"/>
      <c r="FY1414" s="40"/>
      <c r="FZ1414" s="40"/>
      <c r="GA1414" s="40"/>
      <c r="GB1414" s="40"/>
      <c r="GC1414" s="40"/>
      <c r="GD1414" s="40"/>
      <c r="GE1414" s="40"/>
      <c r="GF1414" s="40"/>
      <c r="GG1414" s="40"/>
      <c r="GH1414" s="40"/>
      <c r="GI1414" s="40"/>
      <c r="GJ1414" s="40"/>
      <c r="GK1414" s="40"/>
      <c r="GL1414" s="40"/>
      <c r="GM1414" s="40"/>
      <c r="GN1414" s="40"/>
      <c r="GO1414" s="40"/>
      <c r="GP1414" s="40"/>
      <c r="GQ1414" s="40"/>
      <c r="GR1414" s="40"/>
      <c r="GS1414" s="40"/>
    </row>
    <row r="1415" spans="1:201" x14ac:dyDescent="0.2">
      <c r="A1415" s="40"/>
      <c r="B1415" s="40"/>
      <c r="C1415" s="40"/>
      <c r="D1415" s="40"/>
      <c r="E1415" s="40"/>
      <c r="F1415" s="40"/>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c r="CV1415" s="40"/>
      <c r="CW1415" s="40"/>
      <c r="CX1415" s="40"/>
      <c r="CY1415" s="40"/>
      <c r="CZ1415" s="40"/>
      <c r="DA1415" s="40"/>
      <c r="DB1415" s="40"/>
      <c r="DC1415" s="40"/>
      <c r="DD1415" s="40"/>
      <c r="DE1415" s="40"/>
      <c r="DF1415" s="40"/>
      <c r="DG1415" s="40"/>
      <c r="DH1415" s="40"/>
      <c r="DI1415" s="40"/>
      <c r="DJ1415" s="40"/>
      <c r="DK1415" s="40"/>
      <c r="DL1415" s="40"/>
      <c r="DM1415" s="40"/>
      <c r="DN1415" s="40"/>
      <c r="DO1415" s="40"/>
      <c r="DP1415" s="40"/>
      <c r="DQ1415" s="40"/>
      <c r="DR1415" s="40"/>
      <c r="DS1415" s="40"/>
      <c r="DT1415" s="40"/>
      <c r="DU1415" s="40"/>
      <c r="DV1415" s="40"/>
      <c r="DW1415" s="40"/>
      <c r="DX1415" s="40"/>
      <c r="DY1415" s="40"/>
      <c r="DZ1415" s="40"/>
      <c r="EA1415" s="40"/>
      <c r="EB1415" s="40"/>
      <c r="EC1415" s="40"/>
      <c r="ED1415" s="40"/>
      <c r="EE1415" s="40"/>
      <c r="EF1415" s="40"/>
      <c r="EG1415" s="40"/>
      <c r="EH1415" s="40"/>
      <c r="EI1415" s="40"/>
      <c r="EJ1415" s="40"/>
      <c r="EK1415" s="40"/>
      <c r="EL1415" s="40"/>
      <c r="EM1415" s="40"/>
      <c r="EN1415" s="40"/>
      <c r="EO1415" s="40"/>
      <c r="EP1415" s="40"/>
      <c r="EQ1415" s="40"/>
      <c r="ER1415" s="40"/>
      <c r="ES1415" s="40"/>
      <c r="ET1415" s="40"/>
      <c r="EU1415" s="40"/>
      <c r="EV1415" s="40"/>
      <c r="EW1415" s="40"/>
      <c r="EX1415" s="40"/>
      <c r="EY1415" s="40"/>
      <c r="EZ1415" s="40"/>
      <c r="FA1415" s="40"/>
      <c r="FB1415" s="40"/>
      <c r="FC1415" s="40"/>
      <c r="FD1415" s="40"/>
      <c r="FE1415" s="40"/>
      <c r="FF1415" s="40"/>
      <c r="FG1415" s="40"/>
      <c r="FH1415" s="40"/>
      <c r="FI1415" s="40"/>
      <c r="FJ1415" s="40"/>
      <c r="FK1415" s="40"/>
      <c r="FL1415" s="40"/>
      <c r="FM1415" s="40"/>
      <c r="FN1415" s="40"/>
      <c r="FO1415" s="40"/>
      <c r="FP1415" s="40"/>
      <c r="FQ1415" s="40"/>
      <c r="FR1415" s="40"/>
      <c r="FS1415" s="40"/>
      <c r="FT1415" s="40"/>
      <c r="FU1415" s="40"/>
      <c r="FV1415" s="40"/>
      <c r="FW1415" s="40"/>
      <c r="FX1415" s="40"/>
      <c r="FY1415" s="40"/>
      <c r="FZ1415" s="40"/>
      <c r="GA1415" s="40"/>
      <c r="GB1415" s="40"/>
      <c r="GC1415" s="40"/>
      <c r="GD1415" s="40"/>
      <c r="GE1415" s="40"/>
      <c r="GF1415" s="40"/>
      <c r="GG1415" s="40"/>
      <c r="GH1415" s="40"/>
      <c r="GI1415" s="40"/>
      <c r="GJ1415" s="40"/>
      <c r="GK1415" s="40"/>
      <c r="GL1415" s="40"/>
      <c r="GM1415" s="40"/>
      <c r="GN1415" s="40"/>
      <c r="GO1415" s="40"/>
      <c r="GP1415" s="40"/>
      <c r="GQ1415" s="40"/>
      <c r="GR1415" s="40"/>
      <c r="GS1415" s="40"/>
    </row>
    <row r="1416" spans="1:201" x14ac:dyDescent="0.2">
      <c r="A1416" s="40"/>
      <c r="B1416" s="40"/>
      <c r="C1416" s="40"/>
      <c r="D1416" s="40"/>
      <c r="E1416" s="40"/>
      <c r="F1416" s="40"/>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c r="CV1416" s="40"/>
      <c r="CW1416" s="40"/>
      <c r="CX1416" s="40"/>
      <c r="CY1416" s="40"/>
      <c r="CZ1416" s="40"/>
      <c r="DA1416" s="40"/>
      <c r="DB1416" s="40"/>
      <c r="DC1416" s="40"/>
      <c r="DD1416" s="40"/>
      <c r="DE1416" s="40"/>
      <c r="DF1416" s="40"/>
      <c r="DG1416" s="40"/>
      <c r="DH1416" s="40"/>
      <c r="DI1416" s="40"/>
      <c r="DJ1416" s="40"/>
      <c r="DK1416" s="40"/>
      <c r="DL1416" s="40"/>
      <c r="DM1416" s="40"/>
      <c r="DN1416" s="40"/>
      <c r="DO1416" s="40"/>
      <c r="DP1416" s="40"/>
      <c r="DQ1416" s="40"/>
      <c r="DR1416" s="40"/>
      <c r="DS1416" s="40"/>
      <c r="DT1416" s="40"/>
      <c r="DU1416" s="40"/>
      <c r="DV1416" s="40"/>
      <c r="DW1416" s="40"/>
      <c r="DX1416" s="40"/>
      <c r="DY1416" s="40"/>
      <c r="DZ1416" s="40"/>
      <c r="EA1416" s="40"/>
      <c r="EB1416" s="40"/>
      <c r="EC1416" s="40"/>
      <c r="ED1416" s="40"/>
      <c r="EE1416" s="40"/>
      <c r="EF1416" s="40"/>
      <c r="EG1416" s="40"/>
      <c r="EH1416" s="40"/>
      <c r="EI1416" s="40"/>
      <c r="EJ1416" s="40"/>
      <c r="EK1416" s="40"/>
      <c r="EL1416" s="40"/>
      <c r="EM1416" s="40"/>
      <c r="EN1416" s="40"/>
      <c r="EO1416" s="40"/>
      <c r="EP1416" s="40"/>
      <c r="EQ1416" s="40"/>
      <c r="ER1416" s="40"/>
      <c r="ES1416" s="40"/>
      <c r="ET1416" s="40"/>
      <c r="EU1416" s="40"/>
      <c r="EV1416" s="40"/>
      <c r="EW1416" s="40"/>
      <c r="EX1416" s="40"/>
      <c r="EY1416" s="40"/>
      <c r="EZ1416" s="40"/>
      <c r="FA1416" s="40"/>
      <c r="FB1416" s="40"/>
      <c r="FC1416" s="40"/>
      <c r="FD1416" s="40"/>
      <c r="FE1416" s="40"/>
      <c r="FF1416" s="40"/>
      <c r="FG1416" s="40"/>
      <c r="FH1416" s="40"/>
      <c r="FI1416" s="40"/>
      <c r="FJ1416" s="40"/>
      <c r="FK1416" s="40"/>
      <c r="FL1416" s="40"/>
      <c r="FM1416" s="40"/>
      <c r="FN1416" s="40"/>
      <c r="FO1416" s="40"/>
      <c r="FP1416" s="40"/>
      <c r="FQ1416" s="40"/>
      <c r="FR1416" s="40"/>
      <c r="FS1416" s="40"/>
      <c r="FT1416" s="40"/>
      <c r="FU1416" s="40"/>
      <c r="FV1416" s="40"/>
      <c r="FW1416" s="40"/>
      <c r="FX1416" s="40"/>
      <c r="FY1416" s="40"/>
      <c r="FZ1416" s="40"/>
      <c r="GA1416" s="40"/>
      <c r="GB1416" s="40"/>
      <c r="GC1416" s="40"/>
      <c r="GD1416" s="40"/>
      <c r="GE1416" s="40"/>
      <c r="GF1416" s="40"/>
      <c r="GG1416" s="40"/>
      <c r="GH1416" s="40"/>
      <c r="GI1416" s="40"/>
      <c r="GJ1416" s="40"/>
      <c r="GK1416" s="40"/>
      <c r="GL1416" s="40"/>
      <c r="GM1416" s="40"/>
      <c r="GN1416" s="40"/>
      <c r="GO1416" s="40"/>
      <c r="GP1416" s="40"/>
      <c r="GQ1416" s="40"/>
      <c r="GR1416" s="40"/>
      <c r="GS1416" s="40"/>
    </row>
    <row r="1417" spans="1:201" x14ac:dyDescent="0.2">
      <c r="A1417" s="40"/>
      <c r="B1417" s="40"/>
      <c r="C1417" s="40"/>
      <c r="D1417" s="40"/>
      <c r="E1417" s="40"/>
      <c r="F1417" s="40"/>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c r="CV1417" s="40"/>
      <c r="CW1417" s="40"/>
      <c r="CX1417" s="40"/>
      <c r="CY1417" s="40"/>
      <c r="CZ1417" s="40"/>
      <c r="DA1417" s="40"/>
      <c r="DB1417" s="40"/>
      <c r="DC1417" s="40"/>
      <c r="DD1417" s="40"/>
      <c r="DE1417" s="40"/>
      <c r="DF1417" s="40"/>
      <c r="DG1417" s="40"/>
      <c r="DH1417" s="40"/>
      <c r="DI1417" s="40"/>
      <c r="DJ1417" s="40"/>
      <c r="DK1417" s="40"/>
      <c r="DL1417" s="40"/>
      <c r="DM1417" s="40"/>
      <c r="DN1417" s="40"/>
      <c r="DO1417" s="40"/>
      <c r="DP1417" s="40"/>
      <c r="DQ1417" s="40"/>
      <c r="DR1417" s="40"/>
      <c r="DS1417" s="40"/>
      <c r="DT1417" s="40"/>
      <c r="DU1417" s="40"/>
      <c r="DV1417" s="40"/>
      <c r="DW1417" s="40"/>
      <c r="DX1417" s="40"/>
      <c r="DY1417" s="40"/>
      <c r="DZ1417" s="40"/>
      <c r="EA1417" s="40"/>
      <c r="EB1417" s="40"/>
      <c r="EC1417" s="40"/>
      <c r="ED1417" s="40"/>
      <c r="EE1417" s="40"/>
      <c r="EF1417" s="40"/>
      <c r="EG1417" s="40"/>
      <c r="EH1417" s="40"/>
      <c r="EI1417" s="40"/>
      <c r="EJ1417" s="40"/>
      <c r="EK1417" s="40"/>
      <c r="EL1417" s="40"/>
      <c r="EM1417" s="40"/>
      <c r="EN1417" s="40"/>
      <c r="EO1417" s="40"/>
      <c r="EP1417" s="40"/>
      <c r="EQ1417" s="40"/>
      <c r="ER1417" s="40"/>
      <c r="ES1417" s="40"/>
      <c r="ET1417" s="40"/>
      <c r="EU1417" s="40"/>
      <c r="EV1417" s="40"/>
      <c r="EW1417" s="40"/>
      <c r="EX1417" s="40"/>
      <c r="EY1417" s="40"/>
      <c r="EZ1417" s="40"/>
      <c r="FA1417" s="40"/>
      <c r="FB1417" s="40"/>
      <c r="FC1417" s="40"/>
      <c r="FD1417" s="40"/>
      <c r="FE1417" s="40"/>
      <c r="FF1417" s="40"/>
      <c r="FG1417" s="40"/>
      <c r="FH1417" s="40"/>
      <c r="FI1417" s="40"/>
      <c r="FJ1417" s="40"/>
      <c r="FK1417" s="40"/>
      <c r="FL1417" s="40"/>
      <c r="FM1417" s="40"/>
      <c r="FN1417" s="40"/>
      <c r="FO1417" s="40"/>
      <c r="FP1417" s="40"/>
      <c r="FQ1417" s="40"/>
      <c r="FR1417" s="40"/>
      <c r="FS1417" s="40"/>
      <c r="FT1417" s="40"/>
      <c r="FU1417" s="40"/>
      <c r="FV1417" s="40"/>
      <c r="FW1417" s="40"/>
      <c r="FX1417" s="40"/>
      <c r="FY1417" s="40"/>
      <c r="FZ1417" s="40"/>
      <c r="GA1417" s="40"/>
      <c r="GB1417" s="40"/>
      <c r="GC1417" s="40"/>
      <c r="GD1417" s="40"/>
      <c r="GE1417" s="40"/>
      <c r="GF1417" s="40"/>
      <c r="GG1417" s="40"/>
      <c r="GH1417" s="40"/>
      <c r="GI1417" s="40"/>
      <c r="GJ1417" s="40"/>
      <c r="GK1417" s="40"/>
      <c r="GL1417" s="40"/>
      <c r="GM1417" s="40"/>
      <c r="GN1417" s="40"/>
      <c r="GO1417" s="40"/>
      <c r="GP1417" s="40"/>
      <c r="GQ1417" s="40"/>
      <c r="GR1417" s="40"/>
      <c r="GS1417" s="40"/>
    </row>
    <row r="1418" spans="1:201" x14ac:dyDescent="0.2">
      <c r="A1418" s="40"/>
      <c r="B1418" s="40"/>
      <c r="C1418" s="40"/>
      <c r="D1418" s="40"/>
      <c r="E1418" s="40"/>
      <c r="F1418" s="40"/>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c r="CV1418" s="40"/>
      <c r="CW1418" s="40"/>
      <c r="CX1418" s="40"/>
      <c r="CY1418" s="40"/>
      <c r="CZ1418" s="40"/>
      <c r="DA1418" s="40"/>
      <c r="DB1418" s="40"/>
      <c r="DC1418" s="40"/>
      <c r="DD1418" s="40"/>
      <c r="DE1418" s="40"/>
      <c r="DF1418" s="40"/>
      <c r="DG1418" s="40"/>
      <c r="DH1418" s="40"/>
      <c r="DI1418" s="40"/>
      <c r="DJ1418" s="40"/>
      <c r="DK1418" s="40"/>
      <c r="DL1418" s="40"/>
      <c r="DM1418" s="40"/>
      <c r="DN1418" s="40"/>
      <c r="DO1418" s="40"/>
      <c r="DP1418" s="40"/>
      <c r="DQ1418" s="40"/>
      <c r="DR1418" s="40"/>
      <c r="DS1418" s="40"/>
      <c r="DT1418" s="40"/>
      <c r="DU1418" s="40"/>
      <c r="DV1418" s="40"/>
      <c r="DW1418" s="40"/>
      <c r="DX1418" s="40"/>
      <c r="DY1418" s="40"/>
      <c r="DZ1418" s="40"/>
      <c r="EA1418" s="40"/>
      <c r="EB1418" s="40"/>
      <c r="EC1418" s="40"/>
      <c r="ED1418" s="40"/>
      <c r="EE1418" s="40"/>
      <c r="EF1418" s="40"/>
      <c r="EG1418" s="40"/>
      <c r="EH1418" s="40"/>
      <c r="EI1418" s="40"/>
      <c r="EJ1418" s="40"/>
      <c r="EK1418" s="40"/>
      <c r="EL1418" s="40"/>
      <c r="EM1418" s="40"/>
      <c r="EN1418" s="40"/>
      <c r="EO1418" s="40"/>
      <c r="EP1418" s="40"/>
      <c r="EQ1418" s="40"/>
      <c r="ER1418" s="40"/>
      <c r="ES1418" s="40"/>
      <c r="ET1418" s="40"/>
      <c r="EU1418" s="40"/>
      <c r="EV1418" s="40"/>
      <c r="EW1418" s="40"/>
      <c r="EX1418" s="40"/>
      <c r="EY1418" s="40"/>
      <c r="EZ1418" s="40"/>
      <c r="FA1418" s="40"/>
      <c r="FB1418" s="40"/>
      <c r="FC1418" s="40"/>
      <c r="FD1418" s="40"/>
      <c r="FE1418" s="40"/>
      <c r="FF1418" s="40"/>
      <c r="FG1418" s="40"/>
      <c r="FH1418" s="40"/>
      <c r="FI1418" s="40"/>
      <c r="FJ1418" s="40"/>
      <c r="FK1418" s="40"/>
      <c r="FL1418" s="40"/>
      <c r="FM1418" s="40"/>
      <c r="FN1418" s="40"/>
      <c r="FO1418" s="40"/>
      <c r="FP1418" s="40"/>
      <c r="FQ1418" s="40"/>
      <c r="FR1418" s="40"/>
      <c r="FS1418" s="40"/>
      <c r="FT1418" s="40"/>
      <c r="FU1418" s="40"/>
      <c r="FV1418" s="40"/>
      <c r="FW1418" s="40"/>
      <c r="FX1418" s="40"/>
      <c r="FY1418" s="40"/>
      <c r="FZ1418" s="40"/>
      <c r="GA1418" s="40"/>
      <c r="GB1418" s="40"/>
      <c r="GC1418" s="40"/>
      <c r="GD1418" s="40"/>
      <c r="GE1418" s="40"/>
      <c r="GF1418" s="40"/>
      <c r="GG1418" s="40"/>
      <c r="GH1418" s="40"/>
      <c r="GI1418" s="40"/>
      <c r="GJ1418" s="40"/>
      <c r="GK1418" s="40"/>
      <c r="GL1418" s="40"/>
      <c r="GM1418" s="40"/>
      <c r="GN1418" s="40"/>
      <c r="GO1418" s="40"/>
      <c r="GP1418" s="40"/>
      <c r="GQ1418" s="40"/>
      <c r="GR1418" s="40"/>
      <c r="GS1418" s="40"/>
    </row>
    <row r="1419" spans="1:201" x14ac:dyDescent="0.2">
      <c r="A1419" s="40"/>
      <c r="B1419" s="40"/>
      <c r="C1419" s="40"/>
      <c r="D1419" s="40"/>
      <c r="E1419" s="40"/>
      <c r="F1419" s="40"/>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c r="CV1419" s="40"/>
      <c r="CW1419" s="40"/>
      <c r="CX1419" s="40"/>
      <c r="CY1419" s="40"/>
      <c r="CZ1419" s="40"/>
      <c r="DA1419" s="40"/>
      <c r="DB1419" s="40"/>
      <c r="DC1419" s="40"/>
      <c r="DD1419" s="40"/>
      <c r="DE1419" s="40"/>
      <c r="DF1419" s="40"/>
      <c r="DG1419" s="40"/>
      <c r="DH1419" s="40"/>
      <c r="DI1419" s="40"/>
      <c r="DJ1419" s="40"/>
      <c r="DK1419" s="40"/>
      <c r="DL1419" s="40"/>
      <c r="DM1419" s="40"/>
      <c r="DN1419" s="40"/>
      <c r="DO1419" s="40"/>
      <c r="DP1419" s="40"/>
      <c r="DQ1419" s="40"/>
      <c r="DR1419" s="40"/>
      <c r="DS1419" s="40"/>
      <c r="DT1419" s="40"/>
      <c r="DU1419" s="40"/>
      <c r="DV1419" s="40"/>
      <c r="DW1419" s="40"/>
      <c r="DX1419" s="40"/>
      <c r="DY1419" s="40"/>
      <c r="DZ1419" s="40"/>
      <c r="EA1419" s="40"/>
      <c r="EB1419" s="40"/>
      <c r="EC1419" s="40"/>
      <c r="ED1419" s="40"/>
      <c r="EE1419" s="40"/>
      <c r="EF1419" s="40"/>
      <c r="EG1419" s="40"/>
      <c r="EH1419" s="40"/>
      <c r="EI1419" s="40"/>
      <c r="EJ1419" s="40"/>
      <c r="EK1419" s="40"/>
      <c r="EL1419" s="40"/>
      <c r="EM1419" s="40"/>
      <c r="EN1419" s="40"/>
      <c r="EO1419" s="40"/>
      <c r="EP1419" s="40"/>
      <c r="EQ1419" s="40"/>
      <c r="ER1419" s="40"/>
      <c r="ES1419" s="40"/>
      <c r="ET1419" s="40"/>
      <c r="EU1419" s="40"/>
      <c r="EV1419" s="40"/>
      <c r="EW1419" s="40"/>
      <c r="EX1419" s="40"/>
      <c r="EY1419" s="40"/>
      <c r="EZ1419" s="40"/>
      <c r="FA1419" s="40"/>
      <c r="FB1419" s="40"/>
      <c r="FC1419" s="40"/>
      <c r="FD1419" s="40"/>
      <c r="FE1419" s="40"/>
      <c r="FF1419" s="40"/>
      <c r="FG1419" s="40"/>
      <c r="FH1419" s="40"/>
      <c r="FI1419" s="40"/>
      <c r="FJ1419" s="40"/>
      <c r="FK1419" s="40"/>
      <c r="FL1419" s="40"/>
      <c r="FM1419" s="40"/>
      <c r="FN1419" s="40"/>
      <c r="FO1419" s="40"/>
      <c r="FP1419" s="40"/>
      <c r="FQ1419" s="40"/>
      <c r="FR1419" s="40"/>
      <c r="FS1419" s="40"/>
      <c r="FT1419" s="40"/>
      <c r="FU1419" s="40"/>
      <c r="FV1419" s="40"/>
      <c r="FW1419" s="40"/>
      <c r="FX1419" s="40"/>
      <c r="FY1419" s="40"/>
      <c r="FZ1419" s="40"/>
      <c r="GA1419" s="40"/>
      <c r="GB1419" s="40"/>
      <c r="GC1419" s="40"/>
      <c r="GD1419" s="40"/>
      <c r="GE1419" s="40"/>
      <c r="GF1419" s="40"/>
      <c r="GG1419" s="40"/>
      <c r="GH1419" s="40"/>
      <c r="GI1419" s="40"/>
      <c r="GJ1419" s="40"/>
      <c r="GK1419" s="40"/>
      <c r="GL1419" s="40"/>
      <c r="GM1419" s="40"/>
      <c r="GN1419" s="40"/>
      <c r="GO1419" s="40"/>
      <c r="GP1419" s="40"/>
      <c r="GQ1419" s="40"/>
      <c r="GR1419" s="40"/>
      <c r="GS1419" s="40"/>
    </row>
    <row r="1420" spans="1:201" x14ac:dyDescent="0.2">
      <c r="A1420" s="40"/>
      <c r="B1420" s="40"/>
      <c r="C1420" s="40"/>
      <c r="D1420" s="40"/>
      <c r="E1420" s="40"/>
      <c r="F1420" s="40"/>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c r="CV1420" s="40"/>
      <c r="CW1420" s="40"/>
      <c r="CX1420" s="40"/>
      <c r="CY1420" s="40"/>
      <c r="CZ1420" s="40"/>
      <c r="DA1420" s="40"/>
      <c r="DB1420" s="40"/>
      <c r="DC1420" s="40"/>
      <c r="DD1420" s="40"/>
      <c r="DE1420" s="40"/>
      <c r="DF1420" s="40"/>
      <c r="DG1420" s="40"/>
      <c r="DH1420" s="40"/>
      <c r="DI1420" s="40"/>
      <c r="DJ1420" s="40"/>
      <c r="DK1420" s="40"/>
      <c r="DL1420" s="40"/>
      <c r="DM1420" s="40"/>
      <c r="DN1420" s="40"/>
      <c r="DO1420" s="40"/>
      <c r="DP1420" s="40"/>
      <c r="DQ1420" s="40"/>
      <c r="DR1420" s="40"/>
      <c r="DS1420" s="40"/>
      <c r="DT1420" s="40"/>
      <c r="DU1420" s="40"/>
      <c r="DV1420" s="40"/>
      <c r="DW1420" s="40"/>
      <c r="DX1420" s="40"/>
      <c r="DY1420" s="40"/>
      <c r="DZ1420" s="40"/>
      <c r="EA1420" s="40"/>
      <c r="EB1420" s="40"/>
      <c r="EC1420" s="40"/>
      <c r="ED1420" s="40"/>
      <c r="EE1420" s="40"/>
      <c r="EF1420" s="40"/>
      <c r="EG1420" s="40"/>
      <c r="EH1420" s="40"/>
      <c r="EI1420" s="40"/>
      <c r="EJ1420" s="40"/>
      <c r="EK1420" s="40"/>
      <c r="EL1420" s="40"/>
      <c r="EM1420" s="40"/>
      <c r="EN1420" s="40"/>
      <c r="EO1420" s="40"/>
      <c r="EP1420" s="40"/>
      <c r="EQ1420" s="40"/>
      <c r="ER1420" s="40"/>
      <c r="ES1420" s="40"/>
      <c r="ET1420" s="40"/>
      <c r="EU1420" s="40"/>
      <c r="EV1420" s="40"/>
      <c r="EW1420" s="40"/>
      <c r="EX1420" s="40"/>
      <c r="EY1420" s="40"/>
      <c r="EZ1420" s="40"/>
      <c r="FA1420" s="40"/>
      <c r="FB1420" s="40"/>
      <c r="FC1420" s="40"/>
      <c r="FD1420" s="40"/>
      <c r="FE1420" s="40"/>
      <c r="FF1420" s="40"/>
      <c r="FG1420" s="40"/>
      <c r="FH1420" s="40"/>
      <c r="FI1420" s="40"/>
      <c r="FJ1420" s="40"/>
      <c r="FK1420" s="40"/>
      <c r="FL1420" s="40"/>
      <c r="FM1420" s="40"/>
      <c r="FN1420" s="40"/>
      <c r="FO1420" s="40"/>
      <c r="FP1420" s="40"/>
      <c r="FQ1420" s="40"/>
      <c r="FR1420" s="40"/>
      <c r="FS1420" s="40"/>
      <c r="FT1420" s="40"/>
      <c r="FU1420" s="40"/>
      <c r="FV1420" s="40"/>
      <c r="FW1420" s="40"/>
      <c r="FX1420" s="40"/>
      <c r="FY1420" s="40"/>
      <c r="FZ1420" s="40"/>
      <c r="GA1420" s="40"/>
      <c r="GB1420" s="40"/>
      <c r="GC1420" s="40"/>
      <c r="GD1420" s="40"/>
      <c r="GE1420" s="40"/>
      <c r="GF1420" s="40"/>
      <c r="GG1420" s="40"/>
      <c r="GH1420" s="40"/>
      <c r="GI1420" s="40"/>
      <c r="GJ1420" s="40"/>
      <c r="GK1420" s="40"/>
      <c r="GL1420" s="40"/>
      <c r="GM1420" s="40"/>
      <c r="GN1420" s="40"/>
      <c r="GO1420" s="40"/>
      <c r="GP1420" s="40"/>
      <c r="GQ1420" s="40"/>
      <c r="GR1420" s="40"/>
      <c r="GS1420" s="40"/>
    </row>
    <row r="1421" spans="1:201" x14ac:dyDescent="0.2">
      <c r="A1421" s="40"/>
      <c r="B1421" s="40"/>
      <c r="C1421" s="40"/>
      <c r="D1421" s="40"/>
      <c r="E1421" s="40"/>
      <c r="F1421" s="40"/>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c r="CV1421" s="40"/>
      <c r="CW1421" s="40"/>
      <c r="CX1421" s="40"/>
      <c r="CY1421" s="40"/>
      <c r="CZ1421" s="40"/>
      <c r="DA1421" s="40"/>
      <c r="DB1421" s="40"/>
      <c r="DC1421" s="40"/>
      <c r="DD1421" s="40"/>
      <c r="DE1421" s="40"/>
      <c r="DF1421" s="40"/>
      <c r="DG1421" s="40"/>
      <c r="DH1421" s="40"/>
      <c r="DI1421" s="40"/>
      <c r="DJ1421" s="40"/>
      <c r="DK1421" s="40"/>
      <c r="DL1421" s="40"/>
      <c r="DM1421" s="40"/>
      <c r="DN1421" s="40"/>
      <c r="DO1421" s="40"/>
      <c r="DP1421" s="40"/>
      <c r="DQ1421" s="40"/>
      <c r="DR1421" s="40"/>
      <c r="DS1421" s="40"/>
      <c r="DT1421" s="40"/>
      <c r="DU1421" s="40"/>
      <c r="DV1421" s="40"/>
      <c r="DW1421" s="40"/>
      <c r="DX1421" s="40"/>
      <c r="DY1421" s="40"/>
      <c r="DZ1421" s="40"/>
      <c r="EA1421" s="40"/>
      <c r="EB1421" s="40"/>
      <c r="EC1421" s="40"/>
      <c r="ED1421" s="40"/>
      <c r="EE1421" s="40"/>
      <c r="EF1421" s="40"/>
      <c r="EG1421" s="40"/>
      <c r="EH1421" s="40"/>
      <c r="EI1421" s="40"/>
      <c r="EJ1421" s="40"/>
      <c r="EK1421" s="40"/>
      <c r="EL1421" s="40"/>
      <c r="EM1421" s="40"/>
      <c r="EN1421" s="40"/>
      <c r="EO1421" s="40"/>
      <c r="EP1421" s="40"/>
      <c r="EQ1421" s="40"/>
      <c r="ER1421" s="40"/>
      <c r="ES1421" s="40"/>
      <c r="ET1421" s="40"/>
      <c r="EU1421" s="40"/>
      <c r="EV1421" s="40"/>
      <c r="EW1421" s="40"/>
      <c r="EX1421" s="40"/>
      <c r="EY1421" s="40"/>
      <c r="EZ1421" s="40"/>
      <c r="FA1421" s="40"/>
      <c r="FB1421" s="40"/>
      <c r="FC1421" s="40"/>
      <c r="FD1421" s="40"/>
      <c r="FE1421" s="40"/>
      <c r="FF1421" s="40"/>
      <c r="FG1421" s="40"/>
      <c r="FH1421" s="40"/>
      <c r="FI1421" s="40"/>
      <c r="FJ1421" s="40"/>
      <c r="FK1421" s="40"/>
      <c r="FL1421" s="40"/>
      <c r="FM1421" s="40"/>
      <c r="FN1421" s="40"/>
      <c r="FO1421" s="40"/>
      <c r="FP1421" s="40"/>
      <c r="FQ1421" s="40"/>
      <c r="FR1421" s="40"/>
      <c r="FS1421" s="40"/>
      <c r="FT1421" s="40"/>
      <c r="FU1421" s="40"/>
      <c r="FV1421" s="40"/>
      <c r="FW1421" s="40"/>
      <c r="FX1421" s="40"/>
      <c r="FY1421" s="40"/>
      <c r="FZ1421" s="40"/>
      <c r="GA1421" s="40"/>
      <c r="GB1421" s="40"/>
      <c r="GC1421" s="40"/>
      <c r="GD1421" s="40"/>
      <c r="GE1421" s="40"/>
      <c r="GF1421" s="40"/>
      <c r="GG1421" s="40"/>
      <c r="GH1421" s="40"/>
      <c r="GI1421" s="40"/>
      <c r="GJ1421" s="40"/>
      <c r="GK1421" s="40"/>
      <c r="GL1421" s="40"/>
      <c r="GM1421" s="40"/>
      <c r="GN1421" s="40"/>
      <c r="GO1421" s="40"/>
      <c r="GP1421" s="40"/>
      <c r="GQ1421" s="40"/>
      <c r="GR1421" s="40"/>
      <c r="GS1421" s="40"/>
    </row>
    <row r="1422" spans="1:201" x14ac:dyDescent="0.2">
      <c r="A1422" s="40"/>
      <c r="B1422" s="40"/>
      <c r="C1422" s="40"/>
      <c r="D1422" s="40"/>
      <c r="E1422" s="40"/>
      <c r="F1422" s="40"/>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c r="CV1422" s="40"/>
      <c r="CW1422" s="40"/>
      <c r="CX1422" s="40"/>
      <c r="CY1422" s="40"/>
      <c r="CZ1422" s="40"/>
      <c r="DA1422" s="40"/>
      <c r="DB1422" s="40"/>
      <c r="DC1422" s="40"/>
      <c r="DD1422" s="40"/>
      <c r="DE1422" s="40"/>
      <c r="DF1422" s="40"/>
      <c r="DG1422" s="40"/>
      <c r="DH1422" s="40"/>
      <c r="DI1422" s="40"/>
      <c r="DJ1422" s="40"/>
      <c r="DK1422" s="40"/>
      <c r="DL1422" s="40"/>
      <c r="DM1422" s="40"/>
      <c r="DN1422" s="40"/>
      <c r="DO1422" s="40"/>
      <c r="DP1422" s="40"/>
      <c r="DQ1422" s="40"/>
      <c r="DR1422" s="40"/>
      <c r="DS1422" s="40"/>
      <c r="DT1422" s="40"/>
      <c r="DU1422" s="40"/>
      <c r="DV1422" s="40"/>
      <c r="DW1422" s="40"/>
      <c r="DX1422" s="40"/>
      <c r="DY1422" s="40"/>
      <c r="DZ1422" s="40"/>
      <c r="EA1422" s="40"/>
      <c r="EB1422" s="40"/>
      <c r="EC1422" s="40"/>
      <c r="ED1422" s="40"/>
      <c r="EE1422" s="40"/>
      <c r="EF1422" s="40"/>
      <c r="EG1422" s="40"/>
      <c r="EH1422" s="40"/>
      <c r="EI1422" s="40"/>
      <c r="EJ1422" s="40"/>
      <c r="EK1422" s="40"/>
      <c r="EL1422" s="40"/>
      <c r="EM1422" s="40"/>
      <c r="EN1422" s="40"/>
      <c r="EO1422" s="40"/>
      <c r="EP1422" s="40"/>
      <c r="EQ1422" s="40"/>
      <c r="ER1422" s="40"/>
      <c r="ES1422" s="40"/>
      <c r="ET1422" s="40"/>
      <c r="EU1422" s="40"/>
      <c r="EV1422" s="40"/>
      <c r="EW1422" s="40"/>
      <c r="EX1422" s="40"/>
      <c r="EY1422" s="40"/>
      <c r="EZ1422" s="40"/>
      <c r="FA1422" s="40"/>
      <c r="FB1422" s="40"/>
      <c r="FC1422" s="40"/>
      <c r="FD1422" s="40"/>
      <c r="FE1422" s="40"/>
      <c r="FF1422" s="40"/>
      <c r="FG1422" s="40"/>
      <c r="FH1422" s="40"/>
      <c r="FI1422" s="40"/>
      <c r="FJ1422" s="40"/>
      <c r="FK1422" s="40"/>
      <c r="FL1422" s="40"/>
      <c r="FM1422" s="40"/>
      <c r="FN1422" s="40"/>
      <c r="FO1422" s="40"/>
      <c r="FP1422" s="40"/>
      <c r="FQ1422" s="40"/>
      <c r="FR1422" s="40"/>
      <c r="FS1422" s="40"/>
      <c r="FT1422" s="40"/>
      <c r="FU1422" s="40"/>
      <c r="FV1422" s="40"/>
      <c r="FW1422" s="40"/>
      <c r="FX1422" s="40"/>
      <c r="FY1422" s="40"/>
      <c r="FZ1422" s="40"/>
      <c r="GA1422" s="40"/>
      <c r="GB1422" s="40"/>
      <c r="GC1422" s="40"/>
      <c r="GD1422" s="40"/>
      <c r="GE1422" s="40"/>
      <c r="GF1422" s="40"/>
      <c r="GG1422" s="40"/>
      <c r="GH1422" s="40"/>
      <c r="GI1422" s="40"/>
      <c r="GJ1422" s="40"/>
      <c r="GK1422" s="40"/>
      <c r="GL1422" s="40"/>
      <c r="GM1422" s="40"/>
      <c r="GN1422" s="40"/>
      <c r="GO1422" s="40"/>
      <c r="GP1422" s="40"/>
      <c r="GQ1422" s="40"/>
      <c r="GR1422" s="40"/>
      <c r="GS1422" s="40"/>
    </row>
    <row r="1423" spans="1:201" x14ac:dyDescent="0.2">
      <c r="A1423" s="40"/>
      <c r="B1423" s="40"/>
      <c r="C1423" s="40"/>
      <c r="D1423" s="40"/>
      <c r="E1423" s="40"/>
      <c r="F1423" s="40"/>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c r="CV1423" s="40"/>
      <c r="CW1423" s="40"/>
      <c r="CX1423" s="40"/>
      <c r="CY1423" s="40"/>
      <c r="CZ1423" s="40"/>
      <c r="DA1423" s="40"/>
      <c r="DB1423" s="40"/>
      <c r="DC1423" s="40"/>
      <c r="DD1423" s="40"/>
      <c r="DE1423" s="40"/>
      <c r="DF1423" s="40"/>
      <c r="DG1423" s="40"/>
      <c r="DH1423" s="40"/>
      <c r="DI1423" s="40"/>
      <c r="DJ1423" s="40"/>
      <c r="DK1423" s="40"/>
      <c r="DL1423" s="40"/>
      <c r="DM1423" s="40"/>
      <c r="DN1423" s="40"/>
      <c r="DO1423" s="40"/>
      <c r="DP1423" s="40"/>
      <c r="DQ1423" s="40"/>
      <c r="DR1423" s="40"/>
      <c r="DS1423" s="40"/>
      <c r="DT1423" s="40"/>
      <c r="DU1423" s="40"/>
      <c r="DV1423" s="40"/>
      <c r="DW1423" s="40"/>
      <c r="DX1423" s="40"/>
      <c r="DY1423" s="40"/>
      <c r="DZ1423" s="40"/>
      <c r="EA1423" s="40"/>
      <c r="EB1423" s="40"/>
      <c r="EC1423" s="40"/>
      <c r="ED1423" s="40"/>
      <c r="EE1423" s="40"/>
      <c r="EF1423" s="40"/>
      <c r="EG1423" s="40"/>
      <c r="EH1423" s="40"/>
      <c r="EI1423" s="40"/>
      <c r="EJ1423" s="40"/>
      <c r="EK1423" s="40"/>
      <c r="EL1423" s="40"/>
      <c r="EM1423" s="40"/>
      <c r="EN1423" s="40"/>
      <c r="EO1423" s="40"/>
      <c r="EP1423" s="40"/>
      <c r="EQ1423" s="40"/>
      <c r="ER1423" s="40"/>
      <c r="ES1423" s="40"/>
      <c r="ET1423" s="40"/>
      <c r="EU1423" s="40"/>
      <c r="EV1423" s="40"/>
      <c r="EW1423" s="40"/>
      <c r="EX1423" s="40"/>
      <c r="EY1423" s="40"/>
      <c r="EZ1423" s="40"/>
      <c r="FA1423" s="40"/>
      <c r="FB1423" s="40"/>
      <c r="FC1423" s="40"/>
      <c r="FD1423" s="40"/>
      <c r="FE1423" s="40"/>
      <c r="FF1423" s="40"/>
      <c r="FG1423" s="40"/>
      <c r="FH1423" s="40"/>
      <c r="FI1423" s="40"/>
      <c r="FJ1423" s="40"/>
      <c r="FK1423" s="40"/>
      <c r="FL1423" s="40"/>
      <c r="FM1423" s="40"/>
      <c r="FN1423" s="40"/>
      <c r="FO1423" s="40"/>
      <c r="FP1423" s="40"/>
      <c r="FQ1423" s="40"/>
      <c r="FR1423" s="40"/>
      <c r="FS1423" s="40"/>
      <c r="FT1423" s="40"/>
      <c r="FU1423" s="40"/>
      <c r="FV1423" s="40"/>
      <c r="FW1423" s="40"/>
      <c r="FX1423" s="40"/>
      <c r="FY1423" s="40"/>
      <c r="FZ1423" s="40"/>
      <c r="GA1423" s="40"/>
      <c r="GB1423" s="40"/>
      <c r="GC1423" s="40"/>
      <c r="GD1423" s="40"/>
      <c r="GE1423" s="40"/>
      <c r="GF1423" s="40"/>
      <c r="GG1423" s="40"/>
      <c r="GH1423" s="40"/>
      <c r="GI1423" s="40"/>
      <c r="GJ1423" s="40"/>
      <c r="GK1423" s="40"/>
      <c r="GL1423" s="40"/>
      <c r="GM1423" s="40"/>
      <c r="GN1423" s="40"/>
      <c r="GO1423" s="40"/>
      <c r="GP1423" s="40"/>
      <c r="GQ1423" s="40"/>
      <c r="GR1423" s="40"/>
      <c r="GS1423" s="40"/>
    </row>
    <row r="1424" spans="1:201" x14ac:dyDescent="0.2">
      <c r="A1424" s="40"/>
      <c r="B1424" s="40"/>
      <c r="C1424" s="40"/>
      <c r="D1424" s="40"/>
      <c r="E1424" s="40"/>
      <c r="F1424" s="40"/>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c r="CV1424" s="40"/>
      <c r="CW1424" s="40"/>
      <c r="CX1424" s="40"/>
      <c r="CY1424" s="40"/>
      <c r="CZ1424" s="40"/>
      <c r="DA1424" s="40"/>
      <c r="DB1424" s="40"/>
      <c r="DC1424" s="40"/>
      <c r="DD1424" s="40"/>
      <c r="DE1424" s="40"/>
      <c r="DF1424" s="40"/>
      <c r="DG1424" s="40"/>
      <c r="DH1424" s="40"/>
      <c r="DI1424" s="40"/>
      <c r="DJ1424" s="40"/>
      <c r="DK1424" s="40"/>
      <c r="DL1424" s="40"/>
      <c r="DM1424" s="40"/>
      <c r="DN1424" s="40"/>
      <c r="DO1424" s="40"/>
      <c r="DP1424" s="40"/>
      <c r="DQ1424" s="40"/>
      <c r="DR1424" s="40"/>
      <c r="DS1424" s="40"/>
      <c r="DT1424" s="40"/>
      <c r="DU1424" s="40"/>
      <c r="DV1424" s="40"/>
      <c r="DW1424" s="40"/>
      <c r="DX1424" s="40"/>
      <c r="DY1424" s="40"/>
      <c r="DZ1424" s="40"/>
      <c r="EA1424" s="40"/>
      <c r="EB1424" s="40"/>
      <c r="EC1424" s="40"/>
      <c r="ED1424" s="40"/>
      <c r="EE1424" s="40"/>
      <c r="EF1424" s="40"/>
      <c r="EG1424" s="40"/>
      <c r="EH1424" s="40"/>
      <c r="EI1424" s="40"/>
      <c r="EJ1424" s="40"/>
      <c r="EK1424" s="40"/>
      <c r="EL1424" s="40"/>
      <c r="EM1424" s="40"/>
      <c r="EN1424" s="40"/>
      <c r="EO1424" s="40"/>
      <c r="EP1424" s="40"/>
      <c r="EQ1424" s="40"/>
      <c r="ER1424" s="40"/>
      <c r="ES1424" s="40"/>
      <c r="ET1424" s="40"/>
      <c r="EU1424" s="40"/>
      <c r="EV1424" s="40"/>
      <c r="EW1424" s="40"/>
      <c r="EX1424" s="40"/>
      <c r="EY1424" s="40"/>
      <c r="EZ1424" s="40"/>
      <c r="FA1424" s="40"/>
      <c r="FB1424" s="40"/>
      <c r="FC1424" s="40"/>
      <c r="FD1424" s="40"/>
      <c r="FE1424" s="40"/>
      <c r="FF1424" s="40"/>
      <c r="FG1424" s="40"/>
      <c r="FH1424" s="40"/>
      <c r="FI1424" s="40"/>
      <c r="FJ1424" s="40"/>
      <c r="FK1424" s="40"/>
      <c r="FL1424" s="40"/>
      <c r="FM1424" s="40"/>
      <c r="FN1424" s="40"/>
      <c r="FO1424" s="40"/>
      <c r="FP1424" s="40"/>
      <c r="FQ1424" s="40"/>
      <c r="FR1424" s="40"/>
      <c r="FS1424" s="40"/>
      <c r="FT1424" s="40"/>
      <c r="FU1424" s="40"/>
      <c r="FV1424" s="40"/>
      <c r="FW1424" s="40"/>
      <c r="FX1424" s="40"/>
      <c r="FY1424" s="40"/>
      <c r="FZ1424" s="40"/>
      <c r="GA1424" s="40"/>
      <c r="GB1424" s="40"/>
      <c r="GC1424" s="40"/>
      <c r="GD1424" s="40"/>
      <c r="GE1424" s="40"/>
      <c r="GF1424" s="40"/>
      <c r="GG1424" s="40"/>
      <c r="GH1424" s="40"/>
      <c r="GI1424" s="40"/>
      <c r="GJ1424" s="40"/>
      <c r="GK1424" s="40"/>
      <c r="GL1424" s="40"/>
      <c r="GM1424" s="40"/>
      <c r="GN1424" s="40"/>
      <c r="GO1424" s="40"/>
      <c r="GP1424" s="40"/>
      <c r="GQ1424" s="40"/>
      <c r="GR1424" s="40"/>
      <c r="GS1424" s="40"/>
    </row>
    <row r="1425" spans="1:201" x14ac:dyDescent="0.2">
      <c r="A1425" s="40"/>
      <c r="B1425" s="40"/>
      <c r="C1425" s="40"/>
      <c r="D1425" s="40"/>
      <c r="E1425" s="40"/>
      <c r="F1425" s="40"/>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c r="CV1425" s="40"/>
      <c r="CW1425" s="40"/>
      <c r="CX1425" s="40"/>
      <c r="CY1425" s="40"/>
      <c r="CZ1425" s="40"/>
      <c r="DA1425" s="40"/>
      <c r="DB1425" s="40"/>
      <c r="DC1425" s="40"/>
      <c r="DD1425" s="40"/>
      <c r="DE1425" s="40"/>
      <c r="DF1425" s="40"/>
      <c r="DG1425" s="40"/>
      <c r="DH1425" s="40"/>
      <c r="DI1425" s="40"/>
      <c r="DJ1425" s="40"/>
      <c r="DK1425" s="40"/>
      <c r="DL1425" s="40"/>
      <c r="DM1425" s="40"/>
      <c r="DN1425" s="40"/>
      <c r="DO1425" s="40"/>
      <c r="DP1425" s="40"/>
      <c r="DQ1425" s="40"/>
      <c r="DR1425" s="40"/>
      <c r="DS1425" s="40"/>
      <c r="DT1425" s="40"/>
      <c r="DU1425" s="40"/>
      <c r="DV1425" s="40"/>
      <c r="DW1425" s="40"/>
      <c r="DX1425" s="40"/>
      <c r="DY1425" s="40"/>
      <c r="DZ1425" s="40"/>
      <c r="EA1425" s="40"/>
      <c r="EB1425" s="40"/>
      <c r="EC1425" s="40"/>
      <c r="ED1425" s="40"/>
      <c r="EE1425" s="40"/>
      <c r="EF1425" s="40"/>
      <c r="EG1425" s="40"/>
      <c r="EH1425" s="40"/>
      <c r="EI1425" s="40"/>
      <c r="EJ1425" s="40"/>
      <c r="EK1425" s="40"/>
      <c r="EL1425" s="40"/>
      <c r="EM1425" s="40"/>
      <c r="EN1425" s="40"/>
      <c r="EO1425" s="40"/>
      <c r="EP1425" s="40"/>
      <c r="EQ1425" s="40"/>
      <c r="ER1425" s="40"/>
      <c r="ES1425" s="40"/>
      <c r="ET1425" s="40"/>
      <c r="EU1425" s="40"/>
      <c r="EV1425" s="40"/>
      <c r="EW1425" s="40"/>
      <c r="EX1425" s="40"/>
      <c r="EY1425" s="40"/>
      <c r="EZ1425" s="40"/>
      <c r="FA1425" s="40"/>
      <c r="FB1425" s="40"/>
      <c r="FC1425" s="40"/>
      <c r="FD1425" s="40"/>
      <c r="FE1425" s="40"/>
      <c r="FF1425" s="40"/>
      <c r="FG1425" s="40"/>
      <c r="FH1425" s="40"/>
      <c r="FI1425" s="40"/>
      <c r="FJ1425" s="40"/>
      <c r="FK1425" s="40"/>
      <c r="FL1425" s="40"/>
      <c r="FM1425" s="40"/>
      <c r="FN1425" s="40"/>
      <c r="FO1425" s="40"/>
      <c r="FP1425" s="40"/>
      <c r="FQ1425" s="40"/>
      <c r="FR1425" s="40"/>
      <c r="FS1425" s="40"/>
      <c r="FT1425" s="40"/>
      <c r="FU1425" s="40"/>
      <c r="FV1425" s="40"/>
      <c r="FW1425" s="40"/>
      <c r="FX1425" s="40"/>
      <c r="FY1425" s="40"/>
      <c r="FZ1425" s="40"/>
      <c r="GA1425" s="40"/>
      <c r="GB1425" s="40"/>
      <c r="GC1425" s="40"/>
      <c r="GD1425" s="40"/>
      <c r="GE1425" s="40"/>
      <c r="GF1425" s="40"/>
      <c r="GG1425" s="40"/>
      <c r="GH1425" s="40"/>
      <c r="GI1425" s="40"/>
      <c r="GJ1425" s="40"/>
      <c r="GK1425" s="40"/>
      <c r="GL1425" s="40"/>
      <c r="GM1425" s="40"/>
      <c r="GN1425" s="40"/>
      <c r="GO1425" s="40"/>
      <c r="GP1425" s="40"/>
      <c r="GQ1425" s="40"/>
      <c r="GR1425" s="40"/>
      <c r="GS1425" s="40"/>
    </row>
    <row r="1426" spans="1:201" x14ac:dyDescent="0.2">
      <c r="A1426" s="40"/>
      <c r="B1426" s="40"/>
      <c r="C1426" s="40"/>
      <c r="D1426" s="40"/>
      <c r="E1426" s="40"/>
      <c r="F1426" s="40"/>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c r="CV1426" s="40"/>
      <c r="CW1426" s="40"/>
      <c r="CX1426" s="40"/>
      <c r="CY1426" s="40"/>
      <c r="CZ1426" s="40"/>
      <c r="DA1426" s="40"/>
      <c r="DB1426" s="40"/>
      <c r="DC1426" s="40"/>
      <c r="DD1426" s="40"/>
      <c r="DE1426" s="40"/>
      <c r="DF1426" s="40"/>
      <c r="DG1426" s="40"/>
      <c r="DH1426" s="40"/>
      <c r="DI1426" s="40"/>
      <c r="DJ1426" s="40"/>
      <c r="DK1426" s="40"/>
      <c r="DL1426" s="40"/>
      <c r="DM1426" s="40"/>
      <c r="DN1426" s="40"/>
      <c r="DO1426" s="40"/>
      <c r="DP1426" s="40"/>
      <c r="DQ1426" s="40"/>
      <c r="DR1426" s="40"/>
      <c r="DS1426" s="40"/>
      <c r="DT1426" s="40"/>
      <c r="DU1426" s="40"/>
      <c r="DV1426" s="40"/>
      <c r="DW1426" s="40"/>
      <c r="DX1426" s="40"/>
      <c r="DY1426" s="40"/>
      <c r="DZ1426" s="40"/>
      <c r="EA1426" s="40"/>
      <c r="EB1426" s="40"/>
      <c r="EC1426" s="40"/>
      <c r="ED1426" s="40"/>
      <c r="EE1426" s="40"/>
      <c r="EF1426" s="40"/>
      <c r="EG1426" s="40"/>
      <c r="EH1426" s="40"/>
      <c r="EI1426" s="40"/>
      <c r="EJ1426" s="40"/>
      <c r="EK1426" s="40"/>
      <c r="EL1426" s="40"/>
      <c r="EM1426" s="40"/>
      <c r="EN1426" s="40"/>
      <c r="EO1426" s="40"/>
      <c r="EP1426" s="40"/>
      <c r="EQ1426" s="40"/>
      <c r="ER1426" s="40"/>
      <c r="ES1426" s="40"/>
      <c r="ET1426" s="40"/>
      <c r="EU1426" s="40"/>
      <c r="EV1426" s="40"/>
      <c r="EW1426" s="40"/>
      <c r="EX1426" s="40"/>
      <c r="EY1426" s="40"/>
      <c r="EZ1426" s="40"/>
      <c r="FA1426" s="40"/>
      <c r="FB1426" s="40"/>
      <c r="FC1426" s="40"/>
      <c r="FD1426" s="40"/>
      <c r="FE1426" s="40"/>
      <c r="FF1426" s="40"/>
      <c r="FG1426" s="40"/>
      <c r="FH1426" s="40"/>
      <c r="FI1426" s="40"/>
      <c r="FJ1426" s="40"/>
      <c r="FK1426" s="40"/>
      <c r="FL1426" s="40"/>
      <c r="FM1426" s="40"/>
      <c r="FN1426" s="40"/>
      <c r="FO1426" s="40"/>
      <c r="FP1426" s="40"/>
      <c r="FQ1426" s="40"/>
      <c r="FR1426" s="40"/>
      <c r="FS1426" s="40"/>
      <c r="FT1426" s="40"/>
      <c r="FU1426" s="40"/>
      <c r="FV1426" s="40"/>
      <c r="FW1426" s="40"/>
      <c r="FX1426" s="40"/>
      <c r="FY1426" s="40"/>
      <c r="FZ1426" s="40"/>
      <c r="GA1426" s="40"/>
      <c r="GB1426" s="40"/>
      <c r="GC1426" s="40"/>
      <c r="GD1426" s="40"/>
      <c r="GE1426" s="40"/>
      <c r="GF1426" s="40"/>
      <c r="GG1426" s="40"/>
      <c r="GH1426" s="40"/>
      <c r="GI1426" s="40"/>
      <c r="GJ1426" s="40"/>
      <c r="GK1426" s="40"/>
      <c r="GL1426" s="40"/>
      <c r="GM1426" s="40"/>
      <c r="GN1426" s="40"/>
      <c r="GO1426" s="40"/>
      <c r="GP1426" s="40"/>
      <c r="GQ1426" s="40"/>
      <c r="GR1426" s="40"/>
      <c r="GS1426" s="40"/>
    </row>
    <row r="1427" spans="1:201" x14ac:dyDescent="0.2">
      <c r="A1427" s="40"/>
      <c r="B1427" s="40"/>
      <c r="C1427" s="40"/>
      <c r="D1427" s="40"/>
      <c r="E1427" s="40"/>
      <c r="F1427" s="40"/>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c r="CV1427" s="40"/>
      <c r="CW1427" s="40"/>
      <c r="CX1427" s="40"/>
      <c r="CY1427" s="40"/>
      <c r="CZ1427" s="40"/>
      <c r="DA1427" s="40"/>
      <c r="DB1427" s="40"/>
      <c r="DC1427" s="40"/>
      <c r="DD1427" s="40"/>
      <c r="DE1427" s="40"/>
      <c r="DF1427" s="40"/>
      <c r="DG1427" s="40"/>
      <c r="DH1427" s="40"/>
      <c r="DI1427" s="40"/>
      <c r="DJ1427" s="40"/>
      <c r="DK1427" s="40"/>
      <c r="DL1427" s="40"/>
      <c r="DM1427" s="40"/>
      <c r="DN1427" s="40"/>
      <c r="DO1427" s="40"/>
      <c r="DP1427" s="40"/>
      <c r="DQ1427" s="40"/>
      <c r="DR1427" s="40"/>
      <c r="DS1427" s="40"/>
      <c r="DT1427" s="40"/>
      <c r="DU1427" s="40"/>
      <c r="DV1427" s="40"/>
      <c r="DW1427" s="40"/>
      <c r="DX1427" s="40"/>
      <c r="DY1427" s="40"/>
      <c r="DZ1427" s="40"/>
      <c r="EA1427" s="40"/>
      <c r="EB1427" s="40"/>
      <c r="EC1427" s="40"/>
      <c r="ED1427" s="40"/>
      <c r="EE1427" s="40"/>
      <c r="EF1427" s="40"/>
      <c r="EG1427" s="40"/>
      <c r="EH1427" s="40"/>
      <c r="EI1427" s="40"/>
      <c r="EJ1427" s="40"/>
      <c r="EK1427" s="40"/>
      <c r="EL1427" s="40"/>
      <c r="EM1427" s="40"/>
      <c r="EN1427" s="40"/>
      <c r="EO1427" s="40"/>
      <c r="EP1427" s="40"/>
      <c r="EQ1427" s="40"/>
      <c r="ER1427" s="40"/>
      <c r="ES1427" s="40"/>
      <c r="ET1427" s="40"/>
      <c r="EU1427" s="40"/>
      <c r="EV1427" s="40"/>
      <c r="EW1427" s="40"/>
      <c r="EX1427" s="40"/>
      <c r="EY1427" s="40"/>
      <c r="EZ1427" s="40"/>
      <c r="FA1427" s="40"/>
      <c r="FB1427" s="40"/>
      <c r="FC1427" s="40"/>
      <c r="FD1427" s="40"/>
      <c r="FE1427" s="40"/>
      <c r="FF1427" s="40"/>
      <c r="FG1427" s="40"/>
      <c r="FH1427" s="40"/>
      <c r="FI1427" s="40"/>
      <c r="FJ1427" s="40"/>
      <c r="FK1427" s="40"/>
      <c r="FL1427" s="40"/>
      <c r="FM1427" s="40"/>
      <c r="FN1427" s="40"/>
      <c r="FO1427" s="40"/>
      <c r="FP1427" s="40"/>
      <c r="FQ1427" s="40"/>
      <c r="FR1427" s="40"/>
      <c r="FS1427" s="40"/>
      <c r="FT1427" s="40"/>
      <c r="FU1427" s="40"/>
      <c r="FV1427" s="40"/>
      <c r="FW1427" s="40"/>
      <c r="FX1427" s="40"/>
      <c r="FY1427" s="40"/>
      <c r="FZ1427" s="40"/>
      <c r="GA1427" s="40"/>
      <c r="GB1427" s="40"/>
      <c r="GC1427" s="40"/>
      <c r="GD1427" s="40"/>
      <c r="GE1427" s="40"/>
      <c r="GF1427" s="40"/>
      <c r="GG1427" s="40"/>
      <c r="GH1427" s="40"/>
      <c r="GI1427" s="40"/>
      <c r="GJ1427" s="40"/>
      <c r="GK1427" s="40"/>
      <c r="GL1427" s="40"/>
      <c r="GM1427" s="40"/>
      <c r="GN1427" s="40"/>
      <c r="GO1427" s="40"/>
      <c r="GP1427" s="40"/>
      <c r="GQ1427" s="40"/>
      <c r="GR1427" s="40"/>
      <c r="GS1427" s="40"/>
    </row>
    <row r="1428" spans="1:201" x14ac:dyDescent="0.2">
      <c r="A1428" s="40"/>
      <c r="B1428" s="40"/>
      <c r="C1428" s="40"/>
      <c r="D1428" s="40"/>
      <c r="E1428" s="40"/>
      <c r="F1428" s="40"/>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c r="CV1428" s="40"/>
      <c r="CW1428" s="40"/>
      <c r="CX1428" s="40"/>
      <c r="CY1428" s="40"/>
      <c r="CZ1428" s="40"/>
      <c r="DA1428" s="40"/>
      <c r="DB1428" s="40"/>
      <c r="DC1428" s="40"/>
      <c r="DD1428" s="40"/>
      <c r="DE1428" s="40"/>
      <c r="DF1428" s="40"/>
      <c r="DG1428" s="40"/>
      <c r="DH1428" s="40"/>
      <c r="DI1428" s="40"/>
      <c r="DJ1428" s="40"/>
      <c r="DK1428" s="40"/>
      <c r="DL1428" s="40"/>
      <c r="DM1428" s="40"/>
      <c r="DN1428" s="40"/>
      <c r="DO1428" s="40"/>
      <c r="DP1428" s="40"/>
      <c r="DQ1428" s="40"/>
      <c r="DR1428" s="40"/>
      <c r="DS1428" s="40"/>
      <c r="DT1428" s="40"/>
      <c r="DU1428" s="40"/>
      <c r="DV1428" s="40"/>
      <c r="DW1428" s="40"/>
      <c r="DX1428" s="40"/>
      <c r="DY1428" s="40"/>
      <c r="DZ1428" s="40"/>
      <c r="EA1428" s="40"/>
      <c r="EB1428" s="40"/>
      <c r="EC1428" s="40"/>
      <c r="ED1428" s="40"/>
      <c r="EE1428" s="40"/>
      <c r="EF1428" s="40"/>
      <c r="EG1428" s="40"/>
      <c r="EH1428" s="40"/>
      <c r="EI1428" s="40"/>
      <c r="EJ1428" s="40"/>
      <c r="EK1428" s="40"/>
      <c r="EL1428" s="40"/>
      <c r="EM1428" s="40"/>
      <c r="EN1428" s="40"/>
      <c r="EO1428" s="40"/>
      <c r="EP1428" s="40"/>
      <c r="EQ1428" s="40"/>
      <c r="ER1428" s="40"/>
      <c r="ES1428" s="40"/>
      <c r="ET1428" s="40"/>
      <c r="EU1428" s="40"/>
      <c r="EV1428" s="40"/>
      <c r="EW1428" s="40"/>
      <c r="EX1428" s="40"/>
      <c r="EY1428" s="40"/>
      <c r="EZ1428" s="40"/>
      <c r="FA1428" s="40"/>
      <c r="FB1428" s="40"/>
      <c r="FC1428" s="40"/>
      <c r="FD1428" s="40"/>
      <c r="FE1428" s="40"/>
      <c r="FF1428" s="40"/>
      <c r="FG1428" s="40"/>
      <c r="FH1428" s="40"/>
      <c r="FI1428" s="40"/>
      <c r="FJ1428" s="40"/>
      <c r="FK1428" s="40"/>
      <c r="FL1428" s="40"/>
      <c r="FM1428" s="40"/>
      <c r="FN1428" s="40"/>
      <c r="FO1428" s="40"/>
      <c r="FP1428" s="40"/>
      <c r="FQ1428" s="40"/>
      <c r="FR1428" s="40"/>
      <c r="FS1428" s="40"/>
      <c r="FT1428" s="40"/>
      <c r="FU1428" s="40"/>
      <c r="FV1428" s="40"/>
      <c r="FW1428" s="40"/>
      <c r="FX1428" s="40"/>
      <c r="FY1428" s="40"/>
      <c r="FZ1428" s="40"/>
      <c r="GA1428" s="40"/>
      <c r="GB1428" s="40"/>
      <c r="GC1428" s="40"/>
      <c r="GD1428" s="40"/>
      <c r="GE1428" s="40"/>
      <c r="GF1428" s="40"/>
      <c r="GG1428" s="40"/>
      <c r="GH1428" s="40"/>
      <c r="GI1428" s="40"/>
      <c r="GJ1428" s="40"/>
      <c r="GK1428" s="40"/>
      <c r="GL1428" s="40"/>
      <c r="GM1428" s="40"/>
      <c r="GN1428" s="40"/>
      <c r="GO1428" s="40"/>
      <c r="GP1428" s="40"/>
      <c r="GQ1428" s="40"/>
      <c r="GR1428" s="40"/>
      <c r="GS1428" s="40"/>
    </row>
    <row r="1429" spans="1:201" x14ac:dyDescent="0.2">
      <c r="A1429" s="40"/>
      <c r="B1429" s="40"/>
      <c r="C1429" s="40"/>
      <c r="D1429" s="40"/>
      <c r="E1429" s="40"/>
      <c r="F1429" s="40"/>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c r="CV1429" s="40"/>
      <c r="CW1429" s="40"/>
      <c r="CX1429" s="40"/>
      <c r="CY1429" s="40"/>
      <c r="CZ1429" s="40"/>
      <c r="DA1429" s="40"/>
      <c r="DB1429" s="40"/>
      <c r="DC1429" s="40"/>
      <c r="DD1429" s="40"/>
      <c r="DE1429" s="40"/>
      <c r="DF1429" s="40"/>
      <c r="DG1429" s="40"/>
      <c r="DH1429" s="40"/>
      <c r="DI1429" s="40"/>
      <c r="DJ1429" s="40"/>
      <c r="DK1429" s="40"/>
      <c r="DL1429" s="40"/>
      <c r="DM1429" s="40"/>
      <c r="DN1429" s="40"/>
      <c r="DO1429" s="40"/>
      <c r="DP1429" s="40"/>
      <c r="DQ1429" s="40"/>
      <c r="DR1429" s="40"/>
      <c r="DS1429" s="40"/>
      <c r="DT1429" s="40"/>
      <c r="DU1429" s="40"/>
      <c r="DV1429" s="40"/>
      <c r="DW1429" s="40"/>
      <c r="DX1429" s="40"/>
      <c r="DY1429" s="40"/>
      <c r="DZ1429" s="40"/>
      <c r="EA1429" s="40"/>
      <c r="EB1429" s="40"/>
      <c r="EC1429" s="40"/>
      <c r="ED1429" s="40"/>
      <c r="EE1429" s="40"/>
      <c r="EF1429" s="40"/>
      <c r="EG1429" s="40"/>
      <c r="EH1429" s="40"/>
      <c r="EI1429" s="40"/>
      <c r="EJ1429" s="40"/>
      <c r="EK1429" s="40"/>
      <c r="EL1429" s="40"/>
      <c r="EM1429" s="40"/>
      <c r="EN1429" s="40"/>
      <c r="EO1429" s="40"/>
      <c r="EP1429" s="40"/>
      <c r="EQ1429" s="40"/>
      <c r="ER1429" s="40"/>
      <c r="ES1429" s="40"/>
      <c r="ET1429" s="40"/>
      <c r="EU1429" s="40"/>
      <c r="EV1429" s="40"/>
      <c r="EW1429" s="40"/>
      <c r="EX1429" s="40"/>
      <c r="EY1429" s="40"/>
      <c r="EZ1429" s="40"/>
      <c r="FA1429" s="40"/>
      <c r="FB1429" s="40"/>
      <c r="FC1429" s="40"/>
      <c r="FD1429" s="40"/>
      <c r="FE1429" s="40"/>
      <c r="FF1429" s="40"/>
      <c r="FG1429" s="40"/>
      <c r="FH1429" s="40"/>
      <c r="FI1429" s="40"/>
      <c r="FJ1429" s="40"/>
      <c r="FK1429" s="40"/>
      <c r="FL1429" s="40"/>
      <c r="FM1429" s="40"/>
      <c r="FN1429" s="40"/>
      <c r="FO1429" s="40"/>
      <c r="FP1429" s="40"/>
      <c r="FQ1429" s="40"/>
      <c r="FR1429" s="40"/>
      <c r="FS1429" s="40"/>
      <c r="FT1429" s="40"/>
      <c r="FU1429" s="40"/>
      <c r="FV1429" s="40"/>
      <c r="FW1429" s="40"/>
      <c r="FX1429" s="40"/>
      <c r="FY1429" s="40"/>
      <c r="FZ1429" s="40"/>
      <c r="GA1429" s="40"/>
      <c r="GB1429" s="40"/>
      <c r="GC1429" s="40"/>
      <c r="GD1429" s="40"/>
      <c r="GE1429" s="40"/>
      <c r="GF1429" s="40"/>
      <c r="GG1429" s="40"/>
      <c r="GH1429" s="40"/>
      <c r="GI1429" s="40"/>
      <c r="GJ1429" s="40"/>
      <c r="GK1429" s="40"/>
      <c r="GL1429" s="40"/>
      <c r="GM1429" s="40"/>
      <c r="GN1429" s="40"/>
      <c r="GO1429" s="40"/>
      <c r="GP1429" s="40"/>
      <c r="GQ1429" s="40"/>
      <c r="GR1429" s="40"/>
      <c r="GS1429" s="40"/>
    </row>
    <row r="1430" spans="1:201" x14ac:dyDescent="0.2">
      <c r="A1430" s="40"/>
      <c r="B1430" s="40"/>
      <c r="C1430" s="40"/>
      <c r="D1430" s="40"/>
      <c r="E1430" s="40"/>
      <c r="F1430" s="40"/>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c r="CV1430" s="40"/>
      <c r="CW1430" s="40"/>
      <c r="CX1430" s="40"/>
      <c r="CY1430" s="40"/>
      <c r="CZ1430" s="40"/>
      <c r="DA1430" s="40"/>
      <c r="DB1430" s="40"/>
      <c r="DC1430" s="40"/>
      <c r="DD1430" s="40"/>
      <c r="DE1430" s="40"/>
      <c r="DF1430" s="40"/>
      <c r="DG1430" s="40"/>
      <c r="DH1430" s="40"/>
      <c r="DI1430" s="40"/>
      <c r="DJ1430" s="40"/>
      <c r="DK1430" s="40"/>
      <c r="DL1430" s="40"/>
      <c r="DM1430" s="40"/>
      <c r="DN1430" s="40"/>
      <c r="DO1430" s="40"/>
      <c r="DP1430" s="40"/>
      <c r="DQ1430" s="40"/>
      <c r="DR1430" s="40"/>
      <c r="DS1430" s="40"/>
      <c r="DT1430" s="40"/>
      <c r="DU1430" s="40"/>
      <c r="DV1430" s="40"/>
      <c r="DW1430" s="40"/>
      <c r="DX1430" s="40"/>
      <c r="DY1430" s="40"/>
      <c r="DZ1430" s="40"/>
      <c r="EA1430" s="40"/>
      <c r="EB1430" s="40"/>
      <c r="EC1430" s="40"/>
      <c r="ED1430" s="40"/>
      <c r="EE1430" s="40"/>
      <c r="EF1430" s="40"/>
      <c r="EG1430" s="40"/>
      <c r="EH1430" s="40"/>
      <c r="EI1430" s="40"/>
      <c r="EJ1430" s="40"/>
      <c r="EK1430" s="40"/>
      <c r="EL1430" s="40"/>
      <c r="EM1430" s="40"/>
      <c r="EN1430" s="40"/>
      <c r="EO1430" s="40"/>
      <c r="EP1430" s="40"/>
      <c r="EQ1430" s="40"/>
      <c r="ER1430" s="40"/>
      <c r="ES1430" s="40"/>
      <c r="ET1430" s="40"/>
      <c r="EU1430" s="40"/>
      <c r="EV1430" s="40"/>
      <c r="EW1430" s="40"/>
      <c r="EX1430" s="40"/>
      <c r="EY1430" s="40"/>
      <c r="EZ1430" s="40"/>
      <c r="FA1430" s="40"/>
      <c r="FB1430" s="40"/>
      <c r="FC1430" s="40"/>
      <c r="FD1430" s="40"/>
      <c r="FE1430" s="40"/>
      <c r="FF1430" s="40"/>
      <c r="FG1430" s="40"/>
      <c r="FH1430" s="40"/>
      <c r="FI1430" s="40"/>
      <c r="FJ1430" s="40"/>
      <c r="FK1430" s="40"/>
      <c r="FL1430" s="40"/>
      <c r="FM1430" s="40"/>
      <c r="FN1430" s="40"/>
      <c r="FO1430" s="40"/>
      <c r="FP1430" s="40"/>
      <c r="FQ1430" s="40"/>
      <c r="FR1430" s="40"/>
      <c r="FS1430" s="40"/>
      <c r="FT1430" s="40"/>
      <c r="FU1430" s="40"/>
      <c r="FV1430" s="40"/>
      <c r="FW1430" s="40"/>
      <c r="FX1430" s="40"/>
      <c r="FY1430" s="40"/>
      <c r="FZ1430" s="40"/>
      <c r="GA1430" s="40"/>
      <c r="GB1430" s="40"/>
      <c r="GC1430" s="40"/>
      <c r="GD1430" s="40"/>
      <c r="GE1430" s="40"/>
      <c r="GF1430" s="40"/>
      <c r="GG1430" s="40"/>
      <c r="GH1430" s="40"/>
      <c r="GI1430" s="40"/>
      <c r="GJ1430" s="40"/>
      <c r="GK1430" s="40"/>
      <c r="GL1430" s="40"/>
      <c r="GM1430" s="40"/>
      <c r="GN1430" s="40"/>
      <c r="GO1430" s="40"/>
      <c r="GP1430" s="40"/>
      <c r="GQ1430" s="40"/>
      <c r="GR1430" s="40"/>
      <c r="GS1430" s="40"/>
    </row>
    <row r="1431" spans="1:201" x14ac:dyDescent="0.2">
      <c r="A1431" s="40"/>
      <c r="B1431" s="40"/>
      <c r="C1431" s="40"/>
      <c r="D1431" s="40"/>
      <c r="E1431" s="40"/>
      <c r="F1431" s="40"/>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c r="CV1431" s="40"/>
      <c r="CW1431" s="40"/>
      <c r="CX1431" s="40"/>
      <c r="CY1431" s="40"/>
      <c r="CZ1431" s="40"/>
      <c r="DA1431" s="40"/>
      <c r="DB1431" s="40"/>
      <c r="DC1431" s="40"/>
      <c r="DD1431" s="40"/>
      <c r="DE1431" s="40"/>
      <c r="DF1431" s="40"/>
      <c r="DG1431" s="40"/>
      <c r="DH1431" s="40"/>
      <c r="DI1431" s="40"/>
      <c r="DJ1431" s="40"/>
      <c r="DK1431" s="40"/>
      <c r="DL1431" s="40"/>
      <c r="DM1431" s="40"/>
      <c r="DN1431" s="40"/>
      <c r="DO1431" s="40"/>
      <c r="DP1431" s="40"/>
      <c r="DQ1431" s="40"/>
      <c r="DR1431" s="40"/>
      <c r="DS1431" s="40"/>
      <c r="DT1431" s="40"/>
      <c r="DU1431" s="40"/>
      <c r="DV1431" s="40"/>
      <c r="DW1431" s="40"/>
      <c r="DX1431" s="40"/>
      <c r="DY1431" s="40"/>
      <c r="DZ1431" s="40"/>
      <c r="EA1431" s="40"/>
      <c r="EB1431" s="40"/>
      <c r="EC1431" s="40"/>
      <c r="ED1431" s="40"/>
      <c r="EE1431" s="40"/>
      <c r="EF1431" s="40"/>
      <c r="EG1431" s="40"/>
      <c r="EH1431" s="40"/>
      <c r="EI1431" s="40"/>
      <c r="EJ1431" s="40"/>
      <c r="EK1431" s="40"/>
      <c r="EL1431" s="40"/>
      <c r="EM1431" s="40"/>
      <c r="EN1431" s="40"/>
      <c r="EO1431" s="40"/>
      <c r="EP1431" s="40"/>
      <c r="EQ1431" s="40"/>
      <c r="ER1431" s="40"/>
      <c r="ES1431" s="40"/>
      <c r="ET1431" s="40"/>
      <c r="EU1431" s="40"/>
      <c r="EV1431" s="40"/>
      <c r="EW1431" s="40"/>
      <c r="EX1431" s="40"/>
      <c r="EY1431" s="40"/>
      <c r="EZ1431" s="40"/>
      <c r="FA1431" s="40"/>
      <c r="FB1431" s="40"/>
      <c r="FC1431" s="40"/>
      <c r="FD1431" s="40"/>
      <c r="FE1431" s="40"/>
      <c r="FF1431" s="40"/>
      <c r="FG1431" s="40"/>
      <c r="FH1431" s="40"/>
      <c r="FI1431" s="40"/>
      <c r="FJ1431" s="40"/>
      <c r="FK1431" s="40"/>
      <c r="FL1431" s="40"/>
      <c r="FM1431" s="40"/>
      <c r="FN1431" s="40"/>
      <c r="FO1431" s="40"/>
      <c r="FP1431" s="40"/>
      <c r="FQ1431" s="40"/>
      <c r="FR1431" s="40"/>
      <c r="FS1431" s="40"/>
      <c r="FT1431" s="40"/>
      <c r="FU1431" s="40"/>
      <c r="FV1431" s="40"/>
      <c r="FW1431" s="40"/>
      <c r="FX1431" s="40"/>
      <c r="FY1431" s="40"/>
      <c r="FZ1431" s="40"/>
      <c r="GA1431" s="40"/>
      <c r="GB1431" s="40"/>
      <c r="GC1431" s="40"/>
      <c r="GD1431" s="40"/>
      <c r="GE1431" s="40"/>
      <c r="GF1431" s="40"/>
      <c r="GG1431" s="40"/>
      <c r="GH1431" s="40"/>
      <c r="GI1431" s="40"/>
      <c r="GJ1431" s="40"/>
      <c r="GK1431" s="40"/>
      <c r="GL1431" s="40"/>
      <c r="GM1431" s="40"/>
      <c r="GN1431" s="40"/>
      <c r="GO1431" s="40"/>
      <c r="GP1431" s="40"/>
      <c r="GQ1431" s="40"/>
      <c r="GR1431" s="40"/>
      <c r="GS1431" s="40"/>
    </row>
    <row r="1432" spans="1:201" x14ac:dyDescent="0.2">
      <c r="A1432" s="40"/>
      <c r="B1432" s="40"/>
      <c r="C1432" s="40"/>
      <c r="D1432" s="40"/>
      <c r="E1432" s="40"/>
      <c r="F1432" s="40"/>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c r="FM1432" s="40"/>
      <c r="FN1432" s="40"/>
      <c r="FO1432" s="40"/>
      <c r="FP1432" s="40"/>
      <c r="FQ1432" s="40"/>
      <c r="FR1432" s="40"/>
      <c r="FS1432" s="40"/>
      <c r="FT1432" s="40"/>
      <c r="FU1432" s="40"/>
      <c r="FV1432" s="40"/>
      <c r="FW1432" s="40"/>
      <c r="FX1432" s="40"/>
      <c r="FY1432" s="40"/>
      <c r="FZ1432" s="40"/>
      <c r="GA1432" s="40"/>
      <c r="GB1432" s="40"/>
      <c r="GC1432" s="40"/>
      <c r="GD1432" s="40"/>
      <c r="GE1432" s="40"/>
      <c r="GF1432" s="40"/>
      <c r="GG1432" s="40"/>
      <c r="GH1432" s="40"/>
      <c r="GI1432" s="40"/>
      <c r="GJ1432" s="40"/>
      <c r="GK1432" s="40"/>
      <c r="GL1432" s="40"/>
      <c r="GM1432" s="40"/>
      <c r="GN1432" s="40"/>
      <c r="GO1432" s="40"/>
      <c r="GP1432" s="40"/>
      <c r="GQ1432" s="40"/>
      <c r="GR1432" s="40"/>
      <c r="GS1432" s="40"/>
    </row>
    <row r="1433" spans="1:201" x14ac:dyDescent="0.2">
      <c r="A1433" s="40"/>
      <c r="B1433" s="40"/>
      <c r="C1433" s="40"/>
      <c r="D1433" s="40"/>
      <c r="E1433" s="40"/>
      <c r="F1433" s="40"/>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c r="CV1433" s="40"/>
      <c r="CW1433" s="40"/>
      <c r="CX1433" s="40"/>
      <c r="CY1433" s="40"/>
      <c r="CZ1433" s="40"/>
      <c r="DA1433" s="40"/>
      <c r="DB1433" s="40"/>
      <c r="DC1433" s="40"/>
      <c r="DD1433" s="40"/>
      <c r="DE1433" s="40"/>
      <c r="DF1433" s="40"/>
      <c r="DG1433" s="40"/>
      <c r="DH1433" s="40"/>
      <c r="DI1433" s="40"/>
      <c r="DJ1433" s="40"/>
      <c r="DK1433" s="40"/>
      <c r="DL1433" s="40"/>
      <c r="DM1433" s="40"/>
      <c r="DN1433" s="40"/>
      <c r="DO1433" s="40"/>
      <c r="DP1433" s="40"/>
      <c r="DQ1433" s="40"/>
      <c r="DR1433" s="40"/>
      <c r="DS1433" s="40"/>
      <c r="DT1433" s="40"/>
      <c r="DU1433" s="40"/>
      <c r="DV1433" s="40"/>
      <c r="DW1433" s="40"/>
      <c r="DX1433" s="40"/>
      <c r="DY1433" s="40"/>
      <c r="DZ1433" s="40"/>
      <c r="EA1433" s="40"/>
      <c r="EB1433" s="40"/>
      <c r="EC1433" s="40"/>
      <c r="ED1433" s="40"/>
      <c r="EE1433" s="40"/>
      <c r="EF1433" s="40"/>
      <c r="EG1433" s="40"/>
      <c r="EH1433" s="40"/>
      <c r="EI1433" s="40"/>
      <c r="EJ1433" s="40"/>
      <c r="EK1433" s="40"/>
      <c r="EL1433" s="40"/>
      <c r="EM1433" s="40"/>
      <c r="EN1433" s="40"/>
      <c r="EO1433" s="40"/>
      <c r="EP1433" s="40"/>
      <c r="EQ1433" s="40"/>
      <c r="ER1433" s="40"/>
      <c r="ES1433" s="40"/>
      <c r="ET1433" s="40"/>
      <c r="EU1433" s="40"/>
      <c r="EV1433" s="40"/>
      <c r="EW1433" s="40"/>
      <c r="EX1433" s="40"/>
      <c r="EY1433" s="40"/>
      <c r="EZ1433" s="40"/>
      <c r="FA1433" s="40"/>
      <c r="FB1433" s="40"/>
      <c r="FC1433" s="40"/>
      <c r="FD1433" s="40"/>
      <c r="FE1433" s="40"/>
      <c r="FF1433" s="40"/>
      <c r="FG1433" s="40"/>
      <c r="FH1433" s="40"/>
      <c r="FI1433" s="40"/>
      <c r="FJ1433" s="40"/>
      <c r="FK1433" s="40"/>
      <c r="FL1433" s="40"/>
      <c r="FM1433" s="40"/>
      <c r="FN1433" s="40"/>
      <c r="FO1433" s="40"/>
      <c r="FP1433" s="40"/>
      <c r="FQ1433" s="40"/>
      <c r="FR1433" s="40"/>
      <c r="FS1433" s="40"/>
      <c r="FT1433" s="40"/>
      <c r="FU1433" s="40"/>
      <c r="FV1433" s="40"/>
      <c r="FW1433" s="40"/>
      <c r="FX1433" s="40"/>
      <c r="FY1433" s="40"/>
      <c r="FZ1433" s="40"/>
      <c r="GA1433" s="40"/>
      <c r="GB1433" s="40"/>
      <c r="GC1433" s="40"/>
      <c r="GD1433" s="40"/>
      <c r="GE1433" s="40"/>
      <c r="GF1433" s="40"/>
      <c r="GG1433" s="40"/>
      <c r="GH1433" s="40"/>
      <c r="GI1433" s="40"/>
      <c r="GJ1433" s="40"/>
      <c r="GK1433" s="40"/>
      <c r="GL1433" s="40"/>
      <c r="GM1433" s="40"/>
      <c r="GN1433" s="40"/>
      <c r="GO1433" s="40"/>
      <c r="GP1433" s="40"/>
      <c r="GQ1433" s="40"/>
      <c r="GR1433" s="40"/>
      <c r="GS1433" s="40"/>
    </row>
    <row r="1434" spans="1:201" x14ac:dyDescent="0.2">
      <c r="A1434" s="40"/>
      <c r="B1434" s="40"/>
      <c r="C1434" s="40"/>
      <c r="D1434" s="40"/>
      <c r="E1434" s="40"/>
      <c r="F1434" s="40"/>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c r="CV1434" s="40"/>
      <c r="CW1434" s="40"/>
      <c r="CX1434" s="40"/>
      <c r="CY1434" s="40"/>
      <c r="CZ1434" s="40"/>
      <c r="DA1434" s="40"/>
      <c r="DB1434" s="40"/>
      <c r="DC1434" s="40"/>
      <c r="DD1434" s="40"/>
      <c r="DE1434" s="40"/>
      <c r="DF1434" s="40"/>
      <c r="DG1434" s="40"/>
      <c r="DH1434" s="40"/>
      <c r="DI1434" s="40"/>
      <c r="DJ1434" s="40"/>
      <c r="DK1434" s="40"/>
      <c r="DL1434" s="40"/>
      <c r="DM1434" s="40"/>
      <c r="DN1434" s="40"/>
      <c r="DO1434" s="40"/>
      <c r="DP1434" s="40"/>
      <c r="DQ1434" s="40"/>
      <c r="DR1434" s="40"/>
      <c r="DS1434" s="40"/>
      <c r="DT1434" s="40"/>
      <c r="DU1434" s="40"/>
      <c r="DV1434" s="40"/>
      <c r="DW1434" s="40"/>
      <c r="DX1434" s="40"/>
      <c r="DY1434" s="40"/>
      <c r="DZ1434" s="40"/>
      <c r="EA1434" s="40"/>
      <c r="EB1434" s="40"/>
      <c r="EC1434" s="40"/>
      <c r="ED1434" s="40"/>
      <c r="EE1434" s="40"/>
      <c r="EF1434" s="40"/>
      <c r="EG1434" s="40"/>
      <c r="EH1434" s="40"/>
      <c r="EI1434" s="40"/>
      <c r="EJ1434" s="40"/>
      <c r="EK1434" s="40"/>
      <c r="EL1434" s="40"/>
      <c r="EM1434" s="40"/>
      <c r="EN1434" s="40"/>
      <c r="EO1434" s="40"/>
      <c r="EP1434" s="40"/>
      <c r="EQ1434" s="40"/>
      <c r="ER1434" s="40"/>
      <c r="ES1434" s="40"/>
      <c r="ET1434" s="40"/>
      <c r="EU1434" s="40"/>
      <c r="EV1434" s="40"/>
      <c r="EW1434" s="40"/>
      <c r="EX1434" s="40"/>
      <c r="EY1434" s="40"/>
      <c r="EZ1434" s="40"/>
      <c r="FA1434" s="40"/>
      <c r="FB1434" s="40"/>
      <c r="FC1434" s="40"/>
      <c r="FD1434" s="40"/>
      <c r="FE1434" s="40"/>
      <c r="FF1434" s="40"/>
      <c r="FG1434" s="40"/>
      <c r="FH1434" s="40"/>
      <c r="FI1434" s="40"/>
      <c r="FJ1434" s="40"/>
      <c r="FK1434" s="40"/>
      <c r="FL1434" s="40"/>
      <c r="FM1434" s="40"/>
      <c r="FN1434" s="40"/>
      <c r="FO1434" s="40"/>
      <c r="FP1434" s="40"/>
      <c r="FQ1434" s="40"/>
      <c r="FR1434" s="40"/>
      <c r="FS1434" s="40"/>
      <c r="FT1434" s="40"/>
      <c r="FU1434" s="40"/>
      <c r="FV1434" s="40"/>
      <c r="FW1434" s="40"/>
      <c r="FX1434" s="40"/>
      <c r="FY1434" s="40"/>
      <c r="FZ1434" s="40"/>
      <c r="GA1434" s="40"/>
      <c r="GB1434" s="40"/>
      <c r="GC1434" s="40"/>
      <c r="GD1434" s="40"/>
      <c r="GE1434" s="40"/>
      <c r="GF1434" s="40"/>
      <c r="GG1434" s="40"/>
      <c r="GH1434" s="40"/>
      <c r="GI1434" s="40"/>
      <c r="GJ1434" s="40"/>
      <c r="GK1434" s="40"/>
      <c r="GL1434" s="40"/>
      <c r="GM1434" s="40"/>
      <c r="GN1434" s="40"/>
      <c r="GO1434" s="40"/>
      <c r="GP1434" s="40"/>
      <c r="GQ1434" s="40"/>
      <c r="GR1434" s="40"/>
      <c r="GS1434" s="40"/>
    </row>
    <row r="1435" spans="1:201" x14ac:dyDescent="0.2">
      <c r="A1435" s="40"/>
      <c r="B1435" s="40"/>
      <c r="C1435" s="40"/>
      <c r="D1435" s="40"/>
      <c r="E1435" s="40"/>
      <c r="F1435" s="40"/>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c r="CV1435" s="40"/>
      <c r="CW1435" s="40"/>
      <c r="CX1435" s="40"/>
      <c r="CY1435" s="40"/>
      <c r="CZ1435" s="40"/>
      <c r="DA1435" s="40"/>
      <c r="DB1435" s="40"/>
      <c r="DC1435" s="40"/>
      <c r="DD1435" s="40"/>
      <c r="DE1435" s="40"/>
      <c r="DF1435" s="40"/>
      <c r="DG1435" s="40"/>
      <c r="DH1435" s="40"/>
      <c r="DI1435" s="40"/>
      <c r="DJ1435" s="40"/>
      <c r="DK1435" s="40"/>
      <c r="DL1435" s="40"/>
      <c r="DM1435" s="40"/>
      <c r="DN1435" s="40"/>
      <c r="DO1435" s="40"/>
      <c r="DP1435" s="40"/>
      <c r="DQ1435" s="40"/>
      <c r="DR1435" s="40"/>
      <c r="DS1435" s="40"/>
      <c r="DT1435" s="40"/>
      <c r="DU1435" s="40"/>
      <c r="DV1435" s="40"/>
      <c r="DW1435" s="40"/>
      <c r="DX1435" s="40"/>
      <c r="DY1435" s="40"/>
      <c r="DZ1435" s="40"/>
      <c r="EA1435" s="40"/>
      <c r="EB1435" s="40"/>
      <c r="EC1435" s="40"/>
      <c r="ED1435" s="40"/>
      <c r="EE1435" s="40"/>
      <c r="EF1435" s="40"/>
      <c r="EG1435" s="40"/>
      <c r="EH1435" s="40"/>
      <c r="EI1435" s="40"/>
      <c r="EJ1435" s="40"/>
      <c r="EK1435" s="40"/>
      <c r="EL1435" s="40"/>
      <c r="EM1435" s="40"/>
      <c r="EN1435" s="40"/>
      <c r="EO1435" s="40"/>
      <c r="EP1435" s="40"/>
      <c r="EQ1435" s="40"/>
      <c r="ER1435" s="40"/>
      <c r="ES1435" s="40"/>
      <c r="ET1435" s="40"/>
      <c r="EU1435" s="40"/>
      <c r="EV1435" s="40"/>
      <c r="EW1435" s="40"/>
      <c r="EX1435" s="40"/>
      <c r="EY1435" s="40"/>
      <c r="EZ1435" s="40"/>
      <c r="FA1435" s="40"/>
      <c r="FB1435" s="40"/>
      <c r="FC1435" s="40"/>
      <c r="FD1435" s="40"/>
      <c r="FE1435" s="40"/>
      <c r="FF1435" s="40"/>
      <c r="FG1435" s="40"/>
      <c r="FH1435" s="40"/>
      <c r="FI1435" s="40"/>
      <c r="FJ1435" s="40"/>
      <c r="FK1435" s="40"/>
      <c r="FL1435" s="40"/>
      <c r="FM1435" s="40"/>
      <c r="FN1435" s="40"/>
      <c r="FO1435" s="40"/>
      <c r="FP1435" s="40"/>
      <c r="FQ1435" s="40"/>
      <c r="FR1435" s="40"/>
      <c r="FS1435" s="40"/>
      <c r="FT1435" s="40"/>
      <c r="FU1435" s="40"/>
      <c r="FV1435" s="40"/>
      <c r="FW1435" s="40"/>
      <c r="FX1435" s="40"/>
      <c r="FY1435" s="40"/>
      <c r="FZ1435" s="40"/>
      <c r="GA1435" s="40"/>
      <c r="GB1435" s="40"/>
      <c r="GC1435" s="40"/>
      <c r="GD1435" s="40"/>
      <c r="GE1435" s="40"/>
      <c r="GF1435" s="40"/>
      <c r="GG1435" s="40"/>
      <c r="GH1435" s="40"/>
      <c r="GI1435" s="40"/>
      <c r="GJ1435" s="40"/>
      <c r="GK1435" s="40"/>
      <c r="GL1435" s="40"/>
      <c r="GM1435" s="40"/>
      <c r="GN1435" s="40"/>
      <c r="GO1435" s="40"/>
      <c r="GP1435" s="40"/>
      <c r="GQ1435" s="40"/>
      <c r="GR1435" s="40"/>
      <c r="GS1435" s="40"/>
    </row>
    <row r="1436" spans="1:201" x14ac:dyDescent="0.2">
      <c r="A1436" s="40"/>
      <c r="B1436" s="40"/>
      <c r="C1436" s="40"/>
      <c r="D1436" s="40"/>
      <c r="E1436" s="40"/>
      <c r="F1436" s="40"/>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c r="CV1436" s="40"/>
      <c r="CW1436" s="40"/>
      <c r="CX1436" s="40"/>
      <c r="CY1436" s="40"/>
      <c r="CZ1436" s="40"/>
      <c r="DA1436" s="40"/>
      <c r="DB1436" s="40"/>
      <c r="DC1436" s="40"/>
      <c r="DD1436" s="40"/>
      <c r="DE1436" s="40"/>
      <c r="DF1436" s="40"/>
      <c r="DG1436" s="40"/>
      <c r="DH1436" s="40"/>
      <c r="DI1436" s="40"/>
      <c r="DJ1436" s="40"/>
      <c r="DK1436" s="40"/>
      <c r="DL1436" s="40"/>
      <c r="DM1436" s="40"/>
      <c r="DN1436" s="40"/>
      <c r="DO1436" s="40"/>
      <c r="DP1436" s="40"/>
      <c r="DQ1436" s="40"/>
      <c r="DR1436" s="40"/>
      <c r="DS1436" s="40"/>
      <c r="DT1436" s="40"/>
      <c r="DU1436" s="40"/>
      <c r="DV1436" s="40"/>
      <c r="DW1436" s="40"/>
      <c r="DX1436" s="40"/>
      <c r="DY1436" s="40"/>
      <c r="DZ1436" s="40"/>
      <c r="EA1436" s="40"/>
      <c r="EB1436" s="40"/>
      <c r="EC1436" s="40"/>
      <c r="ED1436" s="40"/>
      <c r="EE1436" s="40"/>
      <c r="EF1436" s="40"/>
      <c r="EG1436" s="40"/>
      <c r="EH1436" s="40"/>
      <c r="EI1436" s="40"/>
      <c r="EJ1436" s="40"/>
      <c r="EK1436" s="40"/>
      <c r="EL1436" s="40"/>
      <c r="EM1436" s="40"/>
      <c r="EN1436" s="40"/>
      <c r="EO1436" s="40"/>
      <c r="EP1436" s="40"/>
      <c r="EQ1436" s="40"/>
      <c r="ER1436" s="40"/>
      <c r="ES1436" s="40"/>
      <c r="ET1436" s="40"/>
      <c r="EU1436" s="40"/>
      <c r="EV1436" s="40"/>
      <c r="EW1436" s="40"/>
      <c r="EX1436" s="40"/>
      <c r="EY1436" s="40"/>
      <c r="EZ1436" s="40"/>
      <c r="FA1436" s="40"/>
      <c r="FB1436" s="40"/>
      <c r="FC1436" s="40"/>
      <c r="FD1436" s="40"/>
      <c r="FE1436" s="40"/>
      <c r="FF1436" s="40"/>
      <c r="FG1436" s="40"/>
      <c r="FH1436" s="40"/>
      <c r="FI1436" s="40"/>
      <c r="FJ1436" s="40"/>
      <c r="FK1436" s="40"/>
      <c r="FL1436" s="40"/>
      <c r="FM1436" s="40"/>
      <c r="FN1436" s="40"/>
      <c r="FO1436" s="40"/>
      <c r="FP1436" s="40"/>
      <c r="FQ1436" s="40"/>
      <c r="FR1436" s="40"/>
      <c r="FS1436" s="40"/>
      <c r="FT1436" s="40"/>
      <c r="FU1436" s="40"/>
      <c r="FV1436" s="40"/>
      <c r="FW1436" s="40"/>
      <c r="FX1436" s="40"/>
      <c r="FY1436" s="40"/>
      <c r="FZ1436" s="40"/>
      <c r="GA1436" s="40"/>
      <c r="GB1436" s="40"/>
      <c r="GC1436" s="40"/>
      <c r="GD1436" s="40"/>
      <c r="GE1436" s="40"/>
      <c r="GF1436" s="40"/>
      <c r="GG1436" s="40"/>
      <c r="GH1436" s="40"/>
      <c r="GI1436" s="40"/>
      <c r="GJ1436" s="40"/>
      <c r="GK1436" s="40"/>
      <c r="GL1436" s="40"/>
      <c r="GM1436" s="40"/>
      <c r="GN1436" s="40"/>
      <c r="GO1436" s="40"/>
      <c r="GP1436" s="40"/>
      <c r="GQ1436" s="40"/>
      <c r="GR1436" s="40"/>
      <c r="GS1436" s="40"/>
    </row>
    <row r="1437" spans="1:201" x14ac:dyDescent="0.2">
      <c r="A1437" s="40"/>
      <c r="B1437" s="40"/>
      <c r="C1437" s="40"/>
      <c r="D1437" s="40"/>
      <c r="E1437" s="40"/>
      <c r="F1437" s="40"/>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c r="CV1437" s="40"/>
      <c r="CW1437" s="40"/>
      <c r="CX1437" s="40"/>
      <c r="CY1437" s="40"/>
      <c r="CZ1437" s="40"/>
      <c r="DA1437" s="40"/>
      <c r="DB1437" s="40"/>
      <c r="DC1437" s="40"/>
      <c r="DD1437" s="40"/>
      <c r="DE1437" s="40"/>
      <c r="DF1437" s="40"/>
      <c r="DG1437" s="40"/>
      <c r="DH1437" s="40"/>
      <c r="DI1437" s="40"/>
      <c r="DJ1437" s="40"/>
      <c r="DK1437" s="40"/>
      <c r="DL1437" s="40"/>
      <c r="DM1437" s="40"/>
      <c r="DN1437" s="40"/>
      <c r="DO1437" s="40"/>
      <c r="DP1437" s="40"/>
      <c r="DQ1437" s="40"/>
      <c r="DR1437" s="40"/>
      <c r="DS1437" s="40"/>
      <c r="DT1437" s="40"/>
      <c r="DU1437" s="40"/>
      <c r="DV1437" s="40"/>
      <c r="DW1437" s="40"/>
      <c r="DX1437" s="40"/>
      <c r="DY1437" s="40"/>
      <c r="DZ1437" s="40"/>
      <c r="EA1437" s="40"/>
      <c r="EB1437" s="40"/>
      <c r="EC1437" s="40"/>
      <c r="ED1437" s="40"/>
      <c r="EE1437" s="40"/>
      <c r="EF1437" s="40"/>
      <c r="EG1437" s="40"/>
      <c r="EH1437" s="40"/>
      <c r="EI1437" s="40"/>
      <c r="EJ1437" s="40"/>
      <c r="EK1437" s="40"/>
      <c r="EL1437" s="40"/>
      <c r="EM1437" s="40"/>
      <c r="EN1437" s="40"/>
      <c r="EO1437" s="40"/>
      <c r="EP1437" s="40"/>
      <c r="EQ1437" s="40"/>
      <c r="ER1437" s="40"/>
      <c r="ES1437" s="40"/>
      <c r="ET1437" s="40"/>
      <c r="EU1437" s="40"/>
      <c r="EV1437" s="40"/>
      <c r="EW1437" s="40"/>
      <c r="EX1437" s="40"/>
      <c r="EY1437" s="40"/>
      <c r="EZ1437" s="40"/>
      <c r="FA1437" s="40"/>
      <c r="FB1437" s="40"/>
      <c r="FC1437" s="40"/>
      <c r="FD1437" s="40"/>
      <c r="FE1437" s="40"/>
      <c r="FF1437" s="40"/>
      <c r="FG1437" s="40"/>
      <c r="FH1437" s="40"/>
      <c r="FI1437" s="40"/>
      <c r="FJ1437" s="40"/>
      <c r="FK1437" s="40"/>
      <c r="FL1437" s="40"/>
      <c r="FM1437" s="40"/>
      <c r="FN1437" s="40"/>
      <c r="FO1437" s="40"/>
      <c r="FP1437" s="40"/>
      <c r="FQ1437" s="40"/>
      <c r="FR1437" s="40"/>
      <c r="FS1437" s="40"/>
      <c r="FT1437" s="40"/>
      <c r="FU1437" s="40"/>
      <c r="FV1437" s="40"/>
      <c r="FW1437" s="40"/>
      <c r="FX1437" s="40"/>
      <c r="FY1437" s="40"/>
      <c r="FZ1437" s="40"/>
      <c r="GA1437" s="40"/>
      <c r="GB1437" s="40"/>
      <c r="GC1437" s="40"/>
      <c r="GD1437" s="40"/>
      <c r="GE1437" s="40"/>
      <c r="GF1437" s="40"/>
      <c r="GG1437" s="40"/>
      <c r="GH1437" s="40"/>
      <c r="GI1437" s="40"/>
      <c r="GJ1437" s="40"/>
      <c r="GK1437" s="40"/>
      <c r="GL1437" s="40"/>
      <c r="GM1437" s="40"/>
      <c r="GN1437" s="40"/>
      <c r="GO1437" s="40"/>
      <c r="GP1437" s="40"/>
      <c r="GQ1437" s="40"/>
      <c r="GR1437" s="40"/>
      <c r="GS1437" s="40"/>
    </row>
    <row r="1438" spans="1:201" x14ac:dyDescent="0.2">
      <c r="A1438" s="40"/>
      <c r="B1438" s="40"/>
      <c r="C1438" s="40"/>
      <c r="D1438" s="40"/>
      <c r="E1438" s="40"/>
      <c r="F1438" s="40"/>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c r="CV1438" s="40"/>
      <c r="CW1438" s="40"/>
      <c r="CX1438" s="40"/>
      <c r="CY1438" s="40"/>
      <c r="CZ1438" s="40"/>
      <c r="DA1438" s="40"/>
      <c r="DB1438" s="40"/>
      <c r="DC1438" s="40"/>
      <c r="DD1438" s="40"/>
      <c r="DE1438" s="40"/>
      <c r="DF1438" s="40"/>
      <c r="DG1438" s="40"/>
      <c r="DH1438" s="40"/>
      <c r="DI1438" s="40"/>
      <c r="DJ1438" s="40"/>
      <c r="DK1438" s="40"/>
      <c r="DL1438" s="40"/>
      <c r="DM1438" s="40"/>
      <c r="DN1438" s="40"/>
      <c r="DO1438" s="40"/>
      <c r="DP1438" s="40"/>
      <c r="DQ1438" s="40"/>
      <c r="DR1438" s="40"/>
      <c r="DS1438" s="40"/>
      <c r="DT1438" s="40"/>
      <c r="DU1438" s="40"/>
      <c r="DV1438" s="40"/>
      <c r="DW1438" s="40"/>
      <c r="DX1438" s="40"/>
      <c r="DY1438" s="40"/>
      <c r="DZ1438" s="40"/>
      <c r="EA1438" s="40"/>
      <c r="EB1438" s="40"/>
      <c r="EC1438" s="40"/>
      <c r="ED1438" s="40"/>
      <c r="EE1438" s="40"/>
      <c r="EF1438" s="40"/>
      <c r="EG1438" s="40"/>
      <c r="EH1438" s="40"/>
      <c r="EI1438" s="40"/>
      <c r="EJ1438" s="40"/>
      <c r="EK1438" s="40"/>
      <c r="EL1438" s="40"/>
      <c r="EM1438" s="40"/>
      <c r="EN1438" s="40"/>
      <c r="EO1438" s="40"/>
      <c r="EP1438" s="40"/>
      <c r="EQ1438" s="40"/>
      <c r="ER1438" s="40"/>
      <c r="ES1438" s="40"/>
      <c r="ET1438" s="40"/>
      <c r="EU1438" s="40"/>
      <c r="EV1438" s="40"/>
      <c r="EW1438" s="40"/>
      <c r="EX1438" s="40"/>
      <c r="EY1438" s="40"/>
      <c r="EZ1438" s="40"/>
      <c r="FA1438" s="40"/>
      <c r="FB1438" s="40"/>
      <c r="FC1438" s="40"/>
      <c r="FD1438" s="40"/>
      <c r="FE1438" s="40"/>
      <c r="FF1438" s="40"/>
      <c r="FG1438" s="40"/>
      <c r="FH1438" s="40"/>
      <c r="FI1438" s="40"/>
      <c r="FJ1438" s="40"/>
      <c r="FK1438" s="40"/>
      <c r="FL1438" s="40"/>
      <c r="FM1438" s="40"/>
      <c r="FN1438" s="40"/>
      <c r="FO1438" s="40"/>
      <c r="FP1438" s="40"/>
      <c r="FQ1438" s="40"/>
      <c r="FR1438" s="40"/>
      <c r="FS1438" s="40"/>
      <c r="FT1438" s="40"/>
      <c r="FU1438" s="40"/>
      <c r="FV1438" s="40"/>
      <c r="FW1438" s="40"/>
      <c r="FX1438" s="40"/>
      <c r="FY1438" s="40"/>
      <c r="FZ1438" s="40"/>
      <c r="GA1438" s="40"/>
      <c r="GB1438" s="40"/>
      <c r="GC1438" s="40"/>
      <c r="GD1438" s="40"/>
      <c r="GE1438" s="40"/>
      <c r="GF1438" s="40"/>
      <c r="GG1438" s="40"/>
      <c r="GH1438" s="40"/>
      <c r="GI1438" s="40"/>
      <c r="GJ1438" s="40"/>
      <c r="GK1438" s="40"/>
      <c r="GL1438" s="40"/>
      <c r="GM1438" s="40"/>
      <c r="GN1438" s="40"/>
      <c r="GO1438" s="40"/>
      <c r="GP1438" s="40"/>
      <c r="GQ1438" s="40"/>
      <c r="GR1438" s="40"/>
      <c r="GS1438" s="40"/>
    </row>
    <row r="1439" spans="1:201" x14ac:dyDescent="0.2">
      <c r="A1439" s="40"/>
      <c r="B1439" s="40"/>
      <c r="C1439" s="40"/>
      <c r="D1439" s="40"/>
      <c r="E1439" s="40"/>
      <c r="F1439" s="40"/>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c r="CV1439" s="40"/>
      <c r="CW1439" s="40"/>
      <c r="CX1439" s="40"/>
      <c r="CY1439" s="40"/>
      <c r="CZ1439" s="40"/>
      <c r="DA1439" s="40"/>
      <c r="DB1439" s="40"/>
      <c r="DC1439" s="40"/>
      <c r="DD1439" s="40"/>
      <c r="DE1439" s="40"/>
      <c r="DF1439" s="40"/>
      <c r="DG1439" s="40"/>
      <c r="DH1439" s="40"/>
      <c r="DI1439" s="40"/>
      <c r="DJ1439" s="40"/>
      <c r="DK1439" s="40"/>
      <c r="DL1439" s="40"/>
      <c r="DM1439" s="40"/>
      <c r="DN1439" s="40"/>
      <c r="DO1439" s="40"/>
      <c r="DP1439" s="40"/>
      <c r="DQ1439" s="40"/>
      <c r="DR1439" s="40"/>
      <c r="DS1439" s="40"/>
      <c r="DT1439" s="40"/>
      <c r="DU1439" s="40"/>
      <c r="DV1439" s="40"/>
      <c r="DW1439" s="40"/>
      <c r="DX1439" s="40"/>
      <c r="DY1439" s="40"/>
      <c r="DZ1439" s="40"/>
      <c r="EA1439" s="40"/>
      <c r="EB1439" s="40"/>
      <c r="EC1439" s="40"/>
      <c r="ED1439" s="40"/>
      <c r="EE1439" s="40"/>
      <c r="EF1439" s="40"/>
      <c r="EG1439" s="40"/>
      <c r="EH1439" s="40"/>
      <c r="EI1439" s="40"/>
      <c r="EJ1439" s="40"/>
      <c r="EK1439" s="40"/>
      <c r="EL1439" s="40"/>
      <c r="EM1439" s="40"/>
      <c r="EN1439" s="40"/>
      <c r="EO1439" s="40"/>
      <c r="EP1439" s="40"/>
      <c r="EQ1439" s="40"/>
      <c r="ER1439" s="40"/>
      <c r="ES1439" s="40"/>
      <c r="ET1439" s="40"/>
      <c r="EU1439" s="40"/>
      <c r="EV1439" s="40"/>
      <c r="EW1439" s="40"/>
      <c r="EX1439" s="40"/>
      <c r="EY1439" s="40"/>
      <c r="EZ1439" s="40"/>
      <c r="FA1439" s="40"/>
      <c r="FB1439" s="40"/>
      <c r="FC1439" s="40"/>
      <c r="FD1439" s="40"/>
      <c r="FE1439" s="40"/>
      <c r="FF1439" s="40"/>
      <c r="FG1439" s="40"/>
      <c r="FH1439" s="40"/>
      <c r="FI1439" s="40"/>
      <c r="FJ1439" s="40"/>
      <c r="FK1439" s="40"/>
      <c r="FL1439" s="40"/>
      <c r="FM1439" s="40"/>
      <c r="FN1439" s="40"/>
      <c r="FO1439" s="40"/>
      <c r="FP1439" s="40"/>
      <c r="FQ1439" s="40"/>
      <c r="FR1439" s="40"/>
      <c r="FS1439" s="40"/>
      <c r="FT1439" s="40"/>
      <c r="FU1439" s="40"/>
      <c r="FV1439" s="40"/>
      <c r="FW1439" s="40"/>
      <c r="FX1439" s="40"/>
      <c r="FY1439" s="40"/>
      <c r="FZ1439" s="40"/>
      <c r="GA1439" s="40"/>
      <c r="GB1439" s="40"/>
      <c r="GC1439" s="40"/>
      <c r="GD1439" s="40"/>
      <c r="GE1439" s="40"/>
      <c r="GF1439" s="40"/>
      <c r="GG1439" s="40"/>
      <c r="GH1439" s="40"/>
      <c r="GI1439" s="40"/>
      <c r="GJ1439" s="40"/>
      <c r="GK1439" s="40"/>
      <c r="GL1439" s="40"/>
      <c r="GM1439" s="40"/>
      <c r="GN1439" s="40"/>
      <c r="GO1439" s="40"/>
      <c r="GP1439" s="40"/>
      <c r="GQ1439" s="40"/>
      <c r="GR1439" s="40"/>
      <c r="GS1439" s="40"/>
    </row>
    <row r="1440" spans="1:201" x14ac:dyDescent="0.2">
      <c r="A1440" s="40"/>
      <c r="B1440" s="40"/>
      <c r="C1440" s="40"/>
      <c r="D1440" s="40"/>
      <c r="E1440" s="40"/>
      <c r="F1440" s="40"/>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c r="FL1440" s="40"/>
      <c r="FM1440" s="40"/>
      <c r="FN1440" s="40"/>
      <c r="FO1440" s="40"/>
      <c r="FP1440" s="40"/>
      <c r="FQ1440" s="40"/>
      <c r="FR1440" s="40"/>
      <c r="FS1440" s="40"/>
      <c r="FT1440" s="40"/>
      <c r="FU1440" s="40"/>
      <c r="FV1440" s="40"/>
      <c r="FW1440" s="40"/>
      <c r="FX1440" s="40"/>
      <c r="FY1440" s="40"/>
      <c r="FZ1440" s="40"/>
      <c r="GA1440" s="40"/>
      <c r="GB1440" s="40"/>
      <c r="GC1440" s="40"/>
      <c r="GD1440" s="40"/>
      <c r="GE1440" s="40"/>
      <c r="GF1440" s="40"/>
      <c r="GG1440" s="40"/>
      <c r="GH1440" s="40"/>
      <c r="GI1440" s="40"/>
      <c r="GJ1440" s="40"/>
      <c r="GK1440" s="40"/>
      <c r="GL1440" s="40"/>
      <c r="GM1440" s="40"/>
      <c r="GN1440" s="40"/>
      <c r="GO1440" s="40"/>
      <c r="GP1440" s="40"/>
      <c r="GQ1440" s="40"/>
      <c r="GR1440" s="40"/>
      <c r="GS1440" s="40"/>
    </row>
    <row r="1441" spans="1:201" x14ac:dyDescent="0.2">
      <c r="A1441" s="40"/>
      <c r="B1441" s="40"/>
      <c r="C1441" s="40"/>
      <c r="D1441" s="40"/>
      <c r="E1441" s="40"/>
      <c r="F1441" s="40"/>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c r="CV1441" s="40"/>
      <c r="CW1441" s="40"/>
      <c r="CX1441" s="40"/>
      <c r="CY1441" s="40"/>
      <c r="CZ1441" s="40"/>
      <c r="DA1441" s="40"/>
      <c r="DB1441" s="40"/>
      <c r="DC1441" s="40"/>
      <c r="DD1441" s="40"/>
      <c r="DE1441" s="40"/>
      <c r="DF1441" s="40"/>
      <c r="DG1441" s="40"/>
      <c r="DH1441" s="40"/>
      <c r="DI1441" s="40"/>
      <c r="DJ1441" s="40"/>
      <c r="DK1441" s="40"/>
      <c r="DL1441" s="40"/>
      <c r="DM1441" s="40"/>
      <c r="DN1441" s="40"/>
      <c r="DO1441" s="40"/>
      <c r="DP1441" s="40"/>
      <c r="DQ1441" s="40"/>
      <c r="DR1441" s="40"/>
      <c r="DS1441" s="40"/>
      <c r="DT1441" s="40"/>
      <c r="DU1441" s="40"/>
      <c r="DV1441" s="40"/>
      <c r="DW1441" s="40"/>
      <c r="DX1441" s="40"/>
      <c r="DY1441" s="40"/>
      <c r="DZ1441" s="40"/>
      <c r="EA1441" s="40"/>
      <c r="EB1441" s="40"/>
      <c r="EC1441" s="40"/>
      <c r="ED1441" s="40"/>
      <c r="EE1441" s="40"/>
      <c r="EF1441" s="40"/>
      <c r="EG1441" s="40"/>
      <c r="EH1441" s="40"/>
      <c r="EI1441" s="40"/>
      <c r="EJ1441" s="40"/>
      <c r="EK1441" s="40"/>
      <c r="EL1441" s="40"/>
      <c r="EM1441" s="40"/>
      <c r="EN1441" s="40"/>
      <c r="EO1441" s="40"/>
      <c r="EP1441" s="40"/>
      <c r="EQ1441" s="40"/>
      <c r="ER1441" s="40"/>
      <c r="ES1441" s="40"/>
      <c r="ET1441" s="40"/>
      <c r="EU1441" s="40"/>
      <c r="EV1441" s="40"/>
      <c r="EW1441" s="40"/>
      <c r="EX1441" s="40"/>
      <c r="EY1441" s="40"/>
      <c r="EZ1441" s="40"/>
      <c r="FA1441" s="40"/>
      <c r="FB1441" s="40"/>
      <c r="FC1441" s="40"/>
      <c r="FD1441" s="40"/>
      <c r="FE1441" s="40"/>
      <c r="FF1441" s="40"/>
      <c r="FG1441" s="40"/>
      <c r="FH1441" s="40"/>
      <c r="FI1441" s="40"/>
      <c r="FJ1441" s="40"/>
      <c r="FK1441" s="40"/>
      <c r="FL1441" s="40"/>
      <c r="FM1441" s="40"/>
      <c r="FN1441" s="40"/>
      <c r="FO1441" s="40"/>
      <c r="FP1441" s="40"/>
      <c r="FQ1441" s="40"/>
      <c r="FR1441" s="40"/>
      <c r="FS1441" s="40"/>
      <c r="FT1441" s="40"/>
      <c r="FU1441" s="40"/>
      <c r="FV1441" s="40"/>
      <c r="FW1441" s="40"/>
      <c r="FX1441" s="40"/>
      <c r="FY1441" s="40"/>
      <c r="FZ1441" s="40"/>
      <c r="GA1441" s="40"/>
      <c r="GB1441" s="40"/>
      <c r="GC1441" s="40"/>
      <c r="GD1441" s="40"/>
      <c r="GE1441" s="40"/>
      <c r="GF1441" s="40"/>
      <c r="GG1441" s="40"/>
      <c r="GH1441" s="40"/>
      <c r="GI1441" s="40"/>
      <c r="GJ1441" s="40"/>
      <c r="GK1441" s="40"/>
      <c r="GL1441" s="40"/>
      <c r="GM1441" s="40"/>
      <c r="GN1441" s="40"/>
      <c r="GO1441" s="40"/>
      <c r="GP1441" s="40"/>
      <c r="GQ1441" s="40"/>
      <c r="GR1441" s="40"/>
      <c r="GS1441" s="40"/>
    </row>
    <row r="1442" spans="1:201" x14ac:dyDescent="0.2">
      <c r="A1442" s="40"/>
      <c r="B1442" s="40"/>
      <c r="C1442" s="40"/>
      <c r="D1442" s="40"/>
      <c r="E1442" s="40"/>
      <c r="F1442" s="40"/>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c r="CV1442" s="40"/>
      <c r="CW1442" s="40"/>
      <c r="CX1442" s="40"/>
      <c r="CY1442" s="40"/>
      <c r="CZ1442" s="40"/>
      <c r="DA1442" s="40"/>
      <c r="DB1442" s="40"/>
      <c r="DC1442" s="40"/>
      <c r="DD1442" s="40"/>
      <c r="DE1442" s="40"/>
      <c r="DF1442" s="40"/>
      <c r="DG1442" s="40"/>
      <c r="DH1442" s="40"/>
      <c r="DI1442" s="40"/>
      <c r="DJ1442" s="40"/>
      <c r="DK1442" s="40"/>
      <c r="DL1442" s="40"/>
      <c r="DM1442" s="40"/>
      <c r="DN1442" s="40"/>
      <c r="DO1442" s="40"/>
      <c r="DP1442" s="40"/>
      <c r="DQ1442" s="40"/>
      <c r="DR1442" s="40"/>
      <c r="DS1442" s="40"/>
      <c r="DT1442" s="40"/>
      <c r="DU1442" s="40"/>
      <c r="DV1442" s="40"/>
      <c r="DW1442" s="40"/>
      <c r="DX1442" s="40"/>
      <c r="DY1442" s="40"/>
      <c r="DZ1442" s="40"/>
      <c r="EA1442" s="40"/>
      <c r="EB1442" s="40"/>
      <c r="EC1442" s="40"/>
      <c r="ED1442" s="40"/>
      <c r="EE1442" s="40"/>
      <c r="EF1442" s="40"/>
      <c r="EG1442" s="40"/>
      <c r="EH1442" s="40"/>
      <c r="EI1442" s="40"/>
      <c r="EJ1442" s="40"/>
      <c r="EK1442" s="40"/>
      <c r="EL1442" s="40"/>
      <c r="EM1442" s="40"/>
      <c r="EN1442" s="40"/>
      <c r="EO1442" s="40"/>
      <c r="EP1442" s="40"/>
      <c r="EQ1442" s="40"/>
      <c r="ER1442" s="40"/>
      <c r="ES1442" s="40"/>
      <c r="ET1442" s="40"/>
      <c r="EU1442" s="40"/>
      <c r="EV1442" s="40"/>
      <c r="EW1442" s="40"/>
      <c r="EX1442" s="40"/>
      <c r="EY1442" s="40"/>
      <c r="EZ1442" s="40"/>
      <c r="FA1442" s="40"/>
      <c r="FB1442" s="40"/>
      <c r="FC1442" s="40"/>
      <c r="FD1442" s="40"/>
      <c r="FE1442" s="40"/>
      <c r="FF1442" s="40"/>
      <c r="FG1442" s="40"/>
      <c r="FH1442" s="40"/>
      <c r="FI1442" s="40"/>
      <c r="FJ1442" s="40"/>
      <c r="FK1442" s="40"/>
      <c r="FL1442" s="40"/>
      <c r="FM1442" s="40"/>
      <c r="FN1442" s="40"/>
      <c r="FO1442" s="40"/>
      <c r="FP1442" s="40"/>
      <c r="FQ1442" s="40"/>
      <c r="FR1442" s="40"/>
      <c r="FS1442" s="40"/>
      <c r="FT1442" s="40"/>
      <c r="FU1442" s="40"/>
      <c r="FV1442" s="40"/>
      <c r="FW1442" s="40"/>
      <c r="FX1442" s="40"/>
      <c r="FY1442" s="40"/>
      <c r="FZ1442" s="40"/>
      <c r="GA1442" s="40"/>
      <c r="GB1442" s="40"/>
      <c r="GC1442" s="40"/>
      <c r="GD1442" s="40"/>
      <c r="GE1442" s="40"/>
      <c r="GF1442" s="40"/>
      <c r="GG1442" s="40"/>
      <c r="GH1442" s="40"/>
      <c r="GI1442" s="40"/>
      <c r="GJ1442" s="40"/>
      <c r="GK1442" s="40"/>
      <c r="GL1442" s="40"/>
      <c r="GM1442" s="40"/>
      <c r="GN1442" s="40"/>
      <c r="GO1442" s="40"/>
      <c r="GP1442" s="40"/>
      <c r="GQ1442" s="40"/>
      <c r="GR1442" s="40"/>
      <c r="GS1442" s="40"/>
    </row>
    <row r="1443" spans="1:201" x14ac:dyDescent="0.2">
      <c r="A1443" s="40"/>
      <c r="B1443" s="40"/>
      <c r="C1443" s="40"/>
      <c r="D1443" s="40"/>
      <c r="E1443" s="40"/>
      <c r="F1443" s="40"/>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c r="CV1443" s="40"/>
      <c r="CW1443" s="40"/>
      <c r="CX1443" s="40"/>
      <c r="CY1443" s="40"/>
      <c r="CZ1443" s="40"/>
      <c r="DA1443" s="40"/>
      <c r="DB1443" s="40"/>
      <c r="DC1443" s="40"/>
      <c r="DD1443" s="40"/>
      <c r="DE1443" s="40"/>
      <c r="DF1443" s="40"/>
      <c r="DG1443" s="40"/>
      <c r="DH1443" s="40"/>
      <c r="DI1443" s="40"/>
      <c r="DJ1443" s="40"/>
      <c r="DK1443" s="40"/>
      <c r="DL1443" s="40"/>
      <c r="DM1443" s="40"/>
      <c r="DN1443" s="40"/>
      <c r="DO1443" s="40"/>
      <c r="DP1443" s="40"/>
      <c r="DQ1443" s="40"/>
      <c r="DR1443" s="40"/>
      <c r="DS1443" s="40"/>
      <c r="DT1443" s="40"/>
      <c r="DU1443" s="40"/>
      <c r="DV1443" s="40"/>
      <c r="DW1443" s="40"/>
      <c r="DX1443" s="40"/>
      <c r="DY1443" s="40"/>
      <c r="DZ1443" s="40"/>
      <c r="EA1443" s="40"/>
      <c r="EB1443" s="40"/>
      <c r="EC1443" s="40"/>
      <c r="ED1443" s="40"/>
      <c r="EE1443" s="40"/>
      <c r="EF1443" s="40"/>
      <c r="EG1443" s="40"/>
      <c r="EH1443" s="40"/>
      <c r="EI1443" s="40"/>
      <c r="EJ1443" s="40"/>
      <c r="EK1443" s="40"/>
      <c r="EL1443" s="40"/>
      <c r="EM1443" s="40"/>
      <c r="EN1443" s="40"/>
      <c r="EO1443" s="40"/>
      <c r="EP1443" s="40"/>
      <c r="EQ1443" s="40"/>
      <c r="ER1443" s="40"/>
      <c r="ES1443" s="40"/>
      <c r="ET1443" s="40"/>
      <c r="EU1443" s="40"/>
      <c r="EV1443" s="40"/>
      <c r="EW1443" s="40"/>
      <c r="EX1443" s="40"/>
      <c r="EY1443" s="40"/>
      <c r="EZ1443" s="40"/>
      <c r="FA1443" s="40"/>
      <c r="FB1443" s="40"/>
      <c r="FC1443" s="40"/>
      <c r="FD1443" s="40"/>
      <c r="FE1443" s="40"/>
      <c r="FF1443" s="40"/>
      <c r="FG1443" s="40"/>
      <c r="FH1443" s="40"/>
      <c r="FI1443" s="40"/>
      <c r="FJ1443" s="40"/>
      <c r="FK1443" s="40"/>
      <c r="FL1443" s="40"/>
      <c r="FM1443" s="40"/>
      <c r="FN1443" s="40"/>
      <c r="FO1443" s="40"/>
      <c r="FP1443" s="40"/>
      <c r="FQ1443" s="40"/>
      <c r="FR1443" s="40"/>
      <c r="FS1443" s="40"/>
      <c r="FT1443" s="40"/>
      <c r="FU1443" s="40"/>
      <c r="FV1443" s="40"/>
      <c r="FW1443" s="40"/>
      <c r="FX1443" s="40"/>
      <c r="FY1443" s="40"/>
      <c r="FZ1443" s="40"/>
      <c r="GA1443" s="40"/>
      <c r="GB1443" s="40"/>
      <c r="GC1443" s="40"/>
      <c r="GD1443" s="40"/>
      <c r="GE1443" s="40"/>
      <c r="GF1443" s="40"/>
      <c r="GG1443" s="40"/>
      <c r="GH1443" s="40"/>
      <c r="GI1443" s="40"/>
      <c r="GJ1443" s="40"/>
      <c r="GK1443" s="40"/>
      <c r="GL1443" s="40"/>
      <c r="GM1443" s="40"/>
      <c r="GN1443" s="40"/>
      <c r="GO1443" s="40"/>
      <c r="GP1443" s="40"/>
      <c r="GQ1443" s="40"/>
      <c r="GR1443" s="40"/>
      <c r="GS1443" s="40"/>
    </row>
    <row r="1444" spans="1:201" x14ac:dyDescent="0.2">
      <c r="A1444" s="40"/>
      <c r="B1444" s="40"/>
      <c r="C1444" s="40"/>
      <c r="D1444" s="40"/>
      <c r="E1444" s="40"/>
      <c r="F1444" s="40"/>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c r="CV1444" s="40"/>
      <c r="CW1444" s="40"/>
      <c r="CX1444" s="40"/>
      <c r="CY1444" s="40"/>
      <c r="CZ1444" s="40"/>
      <c r="DA1444" s="40"/>
      <c r="DB1444" s="40"/>
      <c r="DC1444" s="40"/>
      <c r="DD1444" s="40"/>
      <c r="DE1444" s="40"/>
      <c r="DF1444" s="40"/>
      <c r="DG1444" s="40"/>
      <c r="DH1444" s="40"/>
      <c r="DI1444" s="40"/>
      <c r="DJ1444" s="40"/>
      <c r="DK1444" s="40"/>
      <c r="DL1444" s="40"/>
      <c r="DM1444" s="40"/>
      <c r="DN1444" s="40"/>
      <c r="DO1444" s="40"/>
      <c r="DP1444" s="40"/>
      <c r="DQ1444" s="40"/>
      <c r="DR1444" s="40"/>
      <c r="DS1444" s="40"/>
      <c r="DT1444" s="40"/>
      <c r="DU1444" s="40"/>
      <c r="DV1444" s="40"/>
      <c r="DW1444" s="40"/>
      <c r="DX1444" s="40"/>
      <c r="DY1444" s="40"/>
      <c r="DZ1444" s="40"/>
      <c r="EA1444" s="40"/>
      <c r="EB1444" s="40"/>
      <c r="EC1444" s="40"/>
      <c r="ED1444" s="40"/>
      <c r="EE1444" s="40"/>
      <c r="EF1444" s="40"/>
      <c r="EG1444" s="40"/>
      <c r="EH1444" s="40"/>
      <c r="EI1444" s="40"/>
      <c r="EJ1444" s="40"/>
      <c r="EK1444" s="40"/>
      <c r="EL1444" s="40"/>
      <c r="EM1444" s="40"/>
      <c r="EN1444" s="40"/>
      <c r="EO1444" s="40"/>
      <c r="EP1444" s="40"/>
      <c r="EQ1444" s="40"/>
      <c r="ER1444" s="40"/>
      <c r="ES1444" s="40"/>
      <c r="ET1444" s="40"/>
      <c r="EU1444" s="40"/>
      <c r="EV1444" s="40"/>
      <c r="EW1444" s="40"/>
      <c r="EX1444" s="40"/>
      <c r="EY1444" s="40"/>
      <c r="EZ1444" s="40"/>
      <c r="FA1444" s="40"/>
      <c r="FB1444" s="40"/>
      <c r="FC1444" s="40"/>
      <c r="FD1444" s="40"/>
      <c r="FE1444" s="40"/>
      <c r="FF1444" s="40"/>
      <c r="FG1444" s="40"/>
      <c r="FH1444" s="40"/>
      <c r="FI1444" s="40"/>
      <c r="FJ1444" s="40"/>
      <c r="FK1444" s="40"/>
      <c r="FL1444" s="40"/>
      <c r="FM1444" s="40"/>
      <c r="FN1444" s="40"/>
      <c r="FO1444" s="40"/>
      <c r="FP1444" s="40"/>
      <c r="FQ1444" s="40"/>
      <c r="FR1444" s="40"/>
      <c r="FS1444" s="40"/>
      <c r="FT1444" s="40"/>
      <c r="FU1444" s="40"/>
      <c r="FV1444" s="40"/>
      <c r="FW1444" s="40"/>
      <c r="FX1444" s="40"/>
      <c r="FY1444" s="40"/>
      <c r="FZ1444" s="40"/>
      <c r="GA1444" s="40"/>
      <c r="GB1444" s="40"/>
      <c r="GC1444" s="40"/>
      <c r="GD1444" s="40"/>
      <c r="GE1444" s="40"/>
      <c r="GF1444" s="40"/>
      <c r="GG1444" s="40"/>
      <c r="GH1444" s="40"/>
      <c r="GI1444" s="40"/>
      <c r="GJ1444" s="40"/>
      <c r="GK1444" s="40"/>
      <c r="GL1444" s="40"/>
      <c r="GM1444" s="40"/>
      <c r="GN1444" s="40"/>
      <c r="GO1444" s="40"/>
      <c r="GP1444" s="40"/>
      <c r="GQ1444" s="40"/>
      <c r="GR1444" s="40"/>
      <c r="GS1444" s="40"/>
    </row>
    <row r="1445" spans="1:201" x14ac:dyDescent="0.2">
      <c r="A1445" s="40"/>
      <c r="B1445" s="40"/>
      <c r="C1445" s="40"/>
      <c r="D1445" s="40"/>
      <c r="E1445" s="40"/>
      <c r="F1445" s="40"/>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c r="CV1445" s="40"/>
      <c r="CW1445" s="40"/>
      <c r="CX1445" s="40"/>
      <c r="CY1445" s="40"/>
      <c r="CZ1445" s="40"/>
      <c r="DA1445" s="40"/>
      <c r="DB1445" s="40"/>
      <c r="DC1445" s="40"/>
      <c r="DD1445" s="40"/>
      <c r="DE1445" s="40"/>
      <c r="DF1445" s="40"/>
      <c r="DG1445" s="40"/>
      <c r="DH1445" s="40"/>
      <c r="DI1445" s="40"/>
      <c r="DJ1445" s="40"/>
      <c r="DK1445" s="40"/>
      <c r="DL1445" s="40"/>
      <c r="DM1445" s="40"/>
      <c r="DN1445" s="40"/>
      <c r="DO1445" s="40"/>
      <c r="DP1445" s="40"/>
      <c r="DQ1445" s="40"/>
      <c r="DR1445" s="40"/>
      <c r="DS1445" s="40"/>
      <c r="DT1445" s="40"/>
      <c r="DU1445" s="40"/>
      <c r="DV1445" s="40"/>
      <c r="DW1445" s="40"/>
      <c r="DX1445" s="40"/>
      <c r="DY1445" s="40"/>
      <c r="DZ1445" s="40"/>
      <c r="EA1445" s="40"/>
      <c r="EB1445" s="40"/>
      <c r="EC1445" s="40"/>
      <c r="ED1445" s="40"/>
      <c r="EE1445" s="40"/>
      <c r="EF1445" s="40"/>
      <c r="EG1445" s="40"/>
      <c r="EH1445" s="40"/>
      <c r="EI1445" s="40"/>
      <c r="EJ1445" s="40"/>
      <c r="EK1445" s="40"/>
      <c r="EL1445" s="40"/>
      <c r="EM1445" s="40"/>
      <c r="EN1445" s="40"/>
      <c r="EO1445" s="40"/>
      <c r="EP1445" s="40"/>
      <c r="EQ1445" s="40"/>
      <c r="ER1445" s="40"/>
      <c r="ES1445" s="40"/>
      <c r="ET1445" s="40"/>
      <c r="EU1445" s="40"/>
      <c r="EV1445" s="40"/>
      <c r="EW1445" s="40"/>
      <c r="EX1445" s="40"/>
      <c r="EY1445" s="40"/>
      <c r="EZ1445" s="40"/>
      <c r="FA1445" s="40"/>
      <c r="FB1445" s="40"/>
      <c r="FC1445" s="40"/>
      <c r="FD1445" s="40"/>
      <c r="FE1445" s="40"/>
      <c r="FF1445" s="40"/>
      <c r="FG1445" s="40"/>
      <c r="FH1445" s="40"/>
      <c r="FI1445" s="40"/>
      <c r="FJ1445" s="40"/>
      <c r="FK1445" s="40"/>
      <c r="FL1445" s="40"/>
      <c r="FM1445" s="40"/>
      <c r="FN1445" s="40"/>
      <c r="FO1445" s="40"/>
      <c r="FP1445" s="40"/>
      <c r="FQ1445" s="40"/>
      <c r="FR1445" s="40"/>
      <c r="FS1445" s="40"/>
      <c r="FT1445" s="40"/>
      <c r="FU1445" s="40"/>
      <c r="FV1445" s="40"/>
      <c r="FW1445" s="40"/>
      <c r="FX1445" s="40"/>
      <c r="FY1445" s="40"/>
      <c r="FZ1445" s="40"/>
      <c r="GA1445" s="40"/>
      <c r="GB1445" s="40"/>
      <c r="GC1445" s="40"/>
      <c r="GD1445" s="40"/>
      <c r="GE1445" s="40"/>
      <c r="GF1445" s="40"/>
      <c r="GG1445" s="40"/>
      <c r="GH1445" s="40"/>
      <c r="GI1445" s="40"/>
      <c r="GJ1445" s="40"/>
      <c r="GK1445" s="40"/>
      <c r="GL1445" s="40"/>
      <c r="GM1445" s="40"/>
      <c r="GN1445" s="40"/>
      <c r="GO1445" s="40"/>
      <c r="GP1445" s="40"/>
      <c r="GQ1445" s="40"/>
      <c r="GR1445" s="40"/>
      <c r="GS1445" s="40"/>
    </row>
    <row r="1446" spans="1:201" x14ac:dyDescent="0.2">
      <c r="A1446" s="40"/>
      <c r="B1446" s="40"/>
      <c r="C1446" s="40"/>
      <c r="D1446" s="40"/>
      <c r="E1446" s="40"/>
      <c r="F1446" s="40"/>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c r="CV1446" s="40"/>
      <c r="CW1446" s="40"/>
      <c r="CX1446" s="40"/>
      <c r="CY1446" s="40"/>
      <c r="CZ1446" s="40"/>
      <c r="DA1446" s="40"/>
      <c r="DB1446" s="40"/>
      <c r="DC1446" s="40"/>
      <c r="DD1446" s="40"/>
      <c r="DE1446" s="40"/>
      <c r="DF1446" s="40"/>
      <c r="DG1446" s="40"/>
      <c r="DH1446" s="40"/>
      <c r="DI1446" s="40"/>
      <c r="DJ1446" s="40"/>
      <c r="DK1446" s="40"/>
      <c r="DL1446" s="40"/>
      <c r="DM1446" s="40"/>
      <c r="DN1446" s="40"/>
      <c r="DO1446" s="40"/>
      <c r="DP1446" s="40"/>
      <c r="DQ1446" s="40"/>
      <c r="DR1446" s="40"/>
      <c r="DS1446" s="40"/>
      <c r="DT1446" s="40"/>
      <c r="DU1446" s="40"/>
      <c r="DV1446" s="40"/>
      <c r="DW1446" s="40"/>
      <c r="DX1446" s="40"/>
      <c r="DY1446" s="40"/>
      <c r="DZ1446" s="40"/>
      <c r="EA1446" s="40"/>
      <c r="EB1446" s="40"/>
      <c r="EC1446" s="40"/>
      <c r="ED1446" s="40"/>
      <c r="EE1446" s="40"/>
      <c r="EF1446" s="40"/>
      <c r="EG1446" s="40"/>
      <c r="EH1446" s="40"/>
      <c r="EI1446" s="40"/>
      <c r="EJ1446" s="40"/>
      <c r="EK1446" s="40"/>
      <c r="EL1446" s="40"/>
      <c r="EM1446" s="40"/>
      <c r="EN1446" s="40"/>
      <c r="EO1446" s="40"/>
      <c r="EP1446" s="40"/>
      <c r="EQ1446" s="40"/>
      <c r="ER1446" s="40"/>
      <c r="ES1446" s="40"/>
      <c r="ET1446" s="40"/>
      <c r="EU1446" s="40"/>
      <c r="EV1446" s="40"/>
      <c r="EW1446" s="40"/>
      <c r="EX1446" s="40"/>
      <c r="EY1446" s="40"/>
      <c r="EZ1446" s="40"/>
      <c r="FA1446" s="40"/>
      <c r="FB1446" s="40"/>
      <c r="FC1446" s="40"/>
      <c r="FD1446" s="40"/>
      <c r="FE1446" s="40"/>
      <c r="FF1446" s="40"/>
      <c r="FG1446" s="40"/>
      <c r="FH1446" s="40"/>
      <c r="FI1446" s="40"/>
      <c r="FJ1446" s="40"/>
      <c r="FK1446" s="40"/>
      <c r="FL1446" s="40"/>
      <c r="FM1446" s="40"/>
      <c r="FN1446" s="40"/>
      <c r="FO1446" s="40"/>
      <c r="FP1446" s="40"/>
      <c r="FQ1446" s="40"/>
      <c r="FR1446" s="40"/>
      <c r="FS1446" s="40"/>
      <c r="FT1446" s="40"/>
      <c r="FU1446" s="40"/>
      <c r="FV1446" s="40"/>
      <c r="FW1446" s="40"/>
      <c r="FX1446" s="40"/>
      <c r="FY1446" s="40"/>
      <c r="FZ1446" s="40"/>
      <c r="GA1446" s="40"/>
      <c r="GB1446" s="40"/>
      <c r="GC1446" s="40"/>
      <c r="GD1446" s="40"/>
      <c r="GE1446" s="40"/>
      <c r="GF1446" s="40"/>
      <c r="GG1446" s="40"/>
      <c r="GH1446" s="40"/>
      <c r="GI1446" s="40"/>
      <c r="GJ1446" s="40"/>
      <c r="GK1446" s="40"/>
      <c r="GL1446" s="40"/>
      <c r="GM1446" s="40"/>
      <c r="GN1446" s="40"/>
      <c r="GO1446" s="40"/>
      <c r="GP1446" s="40"/>
      <c r="GQ1446" s="40"/>
      <c r="GR1446" s="40"/>
      <c r="GS1446" s="40"/>
    </row>
    <row r="1447" spans="1:201" x14ac:dyDescent="0.2">
      <c r="A1447" s="40"/>
      <c r="B1447" s="40"/>
      <c r="C1447" s="40"/>
      <c r="D1447" s="40"/>
      <c r="E1447" s="40"/>
      <c r="F1447" s="40"/>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c r="CV1447" s="40"/>
      <c r="CW1447" s="40"/>
      <c r="CX1447" s="40"/>
      <c r="CY1447" s="40"/>
      <c r="CZ1447" s="40"/>
      <c r="DA1447" s="40"/>
      <c r="DB1447" s="40"/>
      <c r="DC1447" s="40"/>
      <c r="DD1447" s="40"/>
      <c r="DE1447" s="40"/>
      <c r="DF1447" s="40"/>
      <c r="DG1447" s="40"/>
      <c r="DH1447" s="40"/>
      <c r="DI1447" s="40"/>
      <c r="DJ1447" s="40"/>
      <c r="DK1447" s="40"/>
      <c r="DL1447" s="40"/>
      <c r="DM1447" s="40"/>
      <c r="DN1447" s="40"/>
      <c r="DO1447" s="40"/>
      <c r="DP1447" s="40"/>
      <c r="DQ1447" s="40"/>
      <c r="DR1447" s="40"/>
      <c r="DS1447" s="40"/>
      <c r="DT1447" s="40"/>
      <c r="DU1447" s="40"/>
      <c r="DV1447" s="40"/>
      <c r="DW1447" s="40"/>
      <c r="DX1447" s="40"/>
      <c r="DY1447" s="40"/>
      <c r="DZ1447" s="40"/>
      <c r="EA1447" s="40"/>
      <c r="EB1447" s="40"/>
      <c r="EC1447" s="40"/>
      <c r="ED1447" s="40"/>
      <c r="EE1447" s="40"/>
      <c r="EF1447" s="40"/>
      <c r="EG1447" s="40"/>
      <c r="EH1447" s="40"/>
      <c r="EI1447" s="40"/>
      <c r="EJ1447" s="40"/>
      <c r="EK1447" s="40"/>
      <c r="EL1447" s="40"/>
      <c r="EM1447" s="40"/>
      <c r="EN1447" s="40"/>
      <c r="EO1447" s="40"/>
      <c r="EP1447" s="40"/>
      <c r="EQ1447" s="40"/>
      <c r="ER1447" s="40"/>
      <c r="ES1447" s="40"/>
      <c r="ET1447" s="40"/>
      <c r="EU1447" s="40"/>
      <c r="EV1447" s="40"/>
      <c r="EW1447" s="40"/>
      <c r="EX1447" s="40"/>
      <c r="EY1447" s="40"/>
      <c r="EZ1447" s="40"/>
      <c r="FA1447" s="40"/>
      <c r="FB1447" s="40"/>
      <c r="FC1447" s="40"/>
      <c r="FD1447" s="40"/>
      <c r="FE1447" s="40"/>
      <c r="FF1447" s="40"/>
      <c r="FG1447" s="40"/>
      <c r="FH1447" s="40"/>
      <c r="FI1447" s="40"/>
      <c r="FJ1447" s="40"/>
      <c r="FK1447" s="40"/>
      <c r="FL1447" s="40"/>
      <c r="FM1447" s="40"/>
      <c r="FN1447" s="40"/>
      <c r="FO1447" s="40"/>
      <c r="FP1447" s="40"/>
      <c r="FQ1447" s="40"/>
      <c r="FR1447" s="40"/>
      <c r="FS1447" s="40"/>
      <c r="FT1447" s="40"/>
      <c r="FU1447" s="40"/>
      <c r="FV1447" s="40"/>
      <c r="FW1447" s="40"/>
      <c r="FX1447" s="40"/>
      <c r="FY1447" s="40"/>
      <c r="FZ1447" s="40"/>
      <c r="GA1447" s="40"/>
      <c r="GB1447" s="40"/>
      <c r="GC1447" s="40"/>
      <c r="GD1447" s="40"/>
      <c r="GE1447" s="40"/>
      <c r="GF1447" s="40"/>
      <c r="GG1447" s="40"/>
      <c r="GH1447" s="40"/>
      <c r="GI1447" s="40"/>
      <c r="GJ1447" s="40"/>
      <c r="GK1447" s="40"/>
      <c r="GL1447" s="40"/>
      <c r="GM1447" s="40"/>
      <c r="GN1447" s="40"/>
      <c r="GO1447" s="40"/>
      <c r="GP1447" s="40"/>
      <c r="GQ1447" s="40"/>
      <c r="GR1447" s="40"/>
      <c r="GS1447" s="40"/>
    </row>
    <row r="1448" spans="1:201" x14ac:dyDescent="0.2">
      <c r="A1448" s="40"/>
      <c r="B1448" s="40"/>
      <c r="C1448" s="40"/>
      <c r="D1448" s="40"/>
      <c r="E1448" s="40"/>
      <c r="F1448" s="40"/>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c r="CV1448" s="40"/>
      <c r="CW1448" s="40"/>
      <c r="CX1448" s="40"/>
      <c r="CY1448" s="40"/>
      <c r="CZ1448" s="40"/>
      <c r="DA1448" s="40"/>
      <c r="DB1448" s="40"/>
      <c r="DC1448" s="40"/>
      <c r="DD1448" s="40"/>
      <c r="DE1448" s="40"/>
      <c r="DF1448" s="40"/>
      <c r="DG1448" s="40"/>
      <c r="DH1448" s="40"/>
      <c r="DI1448" s="40"/>
      <c r="DJ1448" s="40"/>
      <c r="DK1448" s="40"/>
      <c r="DL1448" s="40"/>
      <c r="DM1448" s="40"/>
      <c r="DN1448" s="40"/>
      <c r="DO1448" s="40"/>
      <c r="DP1448" s="40"/>
      <c r="DQ1448" s="40"/>
      <c r="DR1448" s="40"/>
      <c r="DS1448" s="40"/>
      <c r="DT1448" s="40"/>
      <c r="DU1448" s="40"/>
      <c r="DV1448" s="40"/>
      <c r="DW1448" s="40"/>
      <c r="DX1448" s="40"/>
      <c r="DY1448" s="40"/>
      <c r="DZ1448" s="40"/>
      <c r="EA1448" s="40"/>
      <c r="EB1448" s="40"/>
      <c r="EC1448" s="40"/>
      <c r="ED1448" s="40"/>
      <c r="EE1448" s="40"/>
      <c r="EF1448" s="40"/>
      <c r="EG1448" s="40"/>
      <c r="EH1448" s="40"/>
      <c r="EI1448" s="40"/>
      <c r="EJ1448" s="40"/>
      <c r="EK1448" s="40"/>
      <c r="EL1448" s="40"/>
      <c r="EM1448" s="40"/>
      <c r="EN1448" s="40"/>
      <c r="EO1448" s="40"/>
      <c r="EP1448" s="40"/>
      <c r="EQ1448" s="40"/>
      <c r="ER1448" s="40"/>
      <c r="ES1448" s="40"/>
      <c r="ET1448" s="40"/>
      <c r="EU1448" s="40"/>
      <c r="EV1448" s="40"/>
      <c r="EW1448" s="40"/>
      <c r="EX1448" s="40"/>
      <c r="EY1448" s="40"/>
      <c r="EZ1448" s="40"/>
      <c r="FA1448" s="40"/>
      <c r="FB1448" s="40"/>
      <c r="FC1448" s="40"/>
      <c r="FD1448" s="40"/>
      <c r="FE1448" s="40"/>
      <c r="FF1448" s="40"/>
      <c r="FG1448" s="40"/>
      <c r="FH1448" s="40"/>
      <c r="FI1448" s="40"/>
      <c r="FJ1448" s="40"/>
      <c r="FK1448" s="40"/>
      <c r="FL1448" s="40"/>
      <c r="FM1448" s="40"/>
      <c r="FN1448" s="40"/>
      <c r="FO1448" s="40"/>
      <c r="FP1448" s="40"/>
      <c r="FQ1448" s="40"/>
      <c r="FR1448" s="40"/>
      <c r="FS1448" s="40"/>
      <c r="FT1448" s="40"/>
      <c r="FU1448" s="40"/>
      <c r="FV1448" s="40"/>
      <c r="FW1448" s="40"/>
      <c r="FX1448" s="40"/>
      <c r="FY1448" s="40"/>
      <c r="FZ1448" s="40"/>
      <c r="GA1448" s="40"/>
      <c r="GB1448" s="40"/>
      <c r="GC1448" s="40"/>
      <c r="GD1448" s="40"/>
      <c r="GE1448" s="40"/>
      <c r="GF1448" s="40"/>
      <c r="GG1448" s="40"/>
      <c r="GH1448" s="40"/>
      <c r="GI1448" s="40"/>
      <c r="GJ1448" s="40"/>
      <c r="GK1448" s="40"/>
      <c r="GL1448" s="40"/>
      <c r="GM1448" s="40"/>
      <c r="GN1448" s="40"/>
      <c r="GO1448" s="40"/>
      <c r="GP1448" s="40"/>
      <c r="GQ1448" s="40"/>
      <c r="GR1448" s="40"/>
      <c r="GS1448" s="40"/>
    </row>
    <row r="1449" spans="1:201" x14ac:dyDescent="0.2">
      <c r="A1449" s="40"/>
      <c r="B1449" s="40"/>
      <c r="C1449" s="40"/>
      <c r="D1449" s="40"/>
      <c r="E1449" s="40"/>
      <c r="F1449" s="40"/>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c r="CV1449" s="40"/>
      <c r="CW1449" s="40"/>
      <c r="CX1449" s="40"/>
      <c r="CY1449" s="40"/>
      <c r="CZ1449" s="40"/>
      <c r="DA1449" s="40"/>
      <c r="DB1449" s="40"/>
      <c r="DC1449" s="40"/>
      <c r="DD1449" s="40"/>
      <c r="DE1449" s="40"/>
      <c r="DF1449" s="40"/>
      <c r="DG1449" s="40"/>
      <c r="DH1449" s="40"/>
      <c r="DI1449" s="40"/>
      <c r="DJ1449" s="40"/>
      <c r="DK1449" s="40"/>
      <c r="DL1449" s="40"/>
      <c r="DM1449" s="40"/>
      <c r="DN1449" s="40"/>
      <c r="DO1449" s="40"/>
      <c r="DP1449" s="40"/>
      <c r="DQ1449" s="40"/>
      <c r="DR1449" s="40"/>
      <c r="DS1449" s="40"/>
      <c r="DT1449" s="40"/>
      <c r="DU1449" s="40"/>
      <c r="DV1449" s="40"/>
      <c r="DW1449" s="40"/>
      <c r="DX1449" s="40"/>
      <c r="DY1449" s="40"/>
      <c r="DZ1449" s="40"/>
      <c r="EA1449" s="40"/>
      <c r="EB1449" s="40"/>
      <c r="EC1449" s="40"/>
      <c r="ED1449" s="40"/>
      <c r="EE1449" s="40"/>
      <c r="EF1449" s="40"/>
      <c r="EG1449" s="40"/>
      <c r="EH1449" s="40"/>
      <c r="EI1449" s="40"/>
      <c r="EJ1449" s="40"/>
      <c r="EK1449" s="40"/>
      <c r="EL1449" s="40"/>
      <c r="EM1449" s="40"/>
      <c r="EN1449" s="40"/>
      <c r="EO1449" s="40"/>
      <c r="EP1449" s="40"/>
      <c r="EQ1449" s="40"/>
      <c r="ER1449" s="40"/>
      <c r="ES1449" s="40"/>
      <c r="ET1449" s="40"/>
      <c r="EU1449" s="40"/>
      <c r="EV1449" s="40"/>
      <c r="EW1449" s="40"/>
      <c r="EX1449" s="40"/>
      <c r="EY1449" s="40"/>
      <c r="EZ1449" s="40"/>
      <c r="FA1449" s="40"/>
      <c r="FB1449" s="40"/>
      <c r="FC1449" s="40"/>
      <c r="FD1449" s="40"/>
      <c r="FE1449" s="40"/>
      <c r="FF1449" s="40"/>
      <c r="FG1449" s="40"/>
      <c r="FH1449" s="40"/>
      <c r="FI1449" s="40"/>
      <c r="FJ1449" s="40"/>
      <c r="FK1449" s="40"/>
      <c r="FL1449" s="40"/>
      <c r="FM1449" s="40"/>
      <c r="FN1449" s="40"/>
      <c r="FO1449" s="40"/>
      <c r="FP1449" s="40"/>
      <c r="FQ1449" s="40"/>
      <c r="FR1449" s="40"/>
      <c r="FS1449" s="40"/>
      <c r="FT1449" s="40"/>
      <c r="FU1449" s="40"/>
      <c r="FV1449" s="40"/>
      <c r="FW1449" s="40"/>
      <c r="FX1449" s="40"/>
      <c r="FY1449" s="40"/>
      <c r="FZ1449" s="40"/>
      <c r="GA1449" s="40"/>
      <c r="GB1449" s="40"/>
      <c r="GC1449" s="40"/>
      <c r="GD1449" s="40"/>
      <c r="GE1449" s="40"/>
      <c r="GF1449" s="40"/>
      <c r="GG1449" s="40"/>
      <c r="GH1449" s="40"/>
      <c r="GI1449" s="40"/>
      <c r="GJ1449" s="40"/>
      <c r="GK1449" s="40"/>
      <c r="GL1449" s="40"/>
      <c r="GM1449" s="40"/>
      <c r="GN1449" s="40"/>
      <c r="GO1449" s="40"/>
      <c r="GP1449" s="40"/>
      <c r="GQ1449" s="40"/>
      <c r="GR1449" s="40"/>
      <c r="GS1449" s="40"/>
    </row>
    <row r="1450" spans="1:201" x14ac:dyDescent="0.2">
      <c r="A1450" s="40"/>
      <c r="B1450" s="40"/>
      <c r="C1450" s="40"/>
      <c r="D1450" s="40"/>
      <c r="E1450" s="40"/>
      <c r="F1450" s="40"/>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c r="CV1450" s="40"/>
      <c r="CW1450" s="40"/>
      <c r="CX1450" s="40"/>
      <c r="CY1450" s="40"/>
      <c r="CZ1450" s="40"/>
      <c r="DA1450" s="40"/>
      <c r="DB1450" s="40"/>
      <c r="DC1450" s="40"/>
      <c r="DD1450" s="40"/>
      <c r="DE1450" s="40"/>
      <c r="DF1450" s="40"/>
      <c r="DG1450" s="40"/>
      <c r="DH1450" s="40"/>
      <c r="DI1450" s="40"/>
      <c r="DJ1450" s="40"/>
      <c r="DK1450" s="40"/>
      <c r="DL1450" s="40"/>
      <c r="DM1450" s="40"/>
      <c r="DN1450" s="40"/>
      <c r="DO1450" s="40"/>
      <c r="DP1450" s="40"/>
      <c r="DQ1450" s="40"/>
      <c r="DR1450" s="40"/>
      <c r="DS1450" s="40"/>
      <c r="DT1450" s="40"/>
      <c r="DU1450" s="40"/>
      <c r="DV1450" s="40"/>
      <c r="DW1450" s="40"/>
      <c r="DX1450" s="40"/>
      <c r="DY1450" s="40"/>
      <c r="DZ1450" s="40"/>
      <c r="EA1450" s="40"/>
      <c r="EB1450" s="40"/>
      <c r="EC1450" s="40"/>
      <c r="ED1450" s="40"/>
      <c r="EE1450" s="40"/>
      <c r="EF1450" s="40"/>
      <c r="EG1450" s="40"/>
      <c r="EH1450" s="40"/>
      <c r="EI1450" s="40"/>
      <c r="EJ1450" s="40"/>
      <c r="EK1450" s="40"/>
      <c r="EL1450" s="40"/>
      <c r="EM1450" s="40"/>
      <c r="EN1450" s="40"/>
      <c r="EO1450" s="40"/>
      <c r="EP1450" s="40"/>
      <c r="EQ1450" s="40"/>
      <c r="ER1450" s="40"/>
      <c r="ES1450" s="40"/>
      <c r="ET1450" s="40"/>
      <c r="EU1450" s="40"/>
      <c r="EV1450" s="40"/>
      <c r="EW1450" s="40"/>
      <c r="EX1450" s="40"/>
      <c r="EY1450" s="40"/>
      <c r="EZ1450" s="40"/>
      <c r="FA1450" s="40"/>
      <c r="FB1450" s="40"/>
      <c r="FC1450" s="40"/>
      <c r="FD1450" s="40"/>
      <c r="FE1450" s="40"/>
      <c r="FF1450" s="40"/>
      <c r="FG1450" s="40"/>
      <c r="FH1450" s="40"/>
      <c r="FI1450" s="40"/>
      <c r="FJ1450" s="40"/>
      <c r="FK1450" s="40"/>
      <c r="FL1450" s="40"/>
      <c r="FM1450" s="40"/>
      <c r="FN1450" s="40"/>
      <c r="FO1450" s="40"/>
      <c r="FP1450" s="40"/>
      <c r="FQ1450" s="40"/>
      <c r="FR1450" s="40"/>
      <c r="FS1450" s="40"/>
      <c r="FT1450" s="40"/>
      <c r="FU1450" s="40"/>
      <c r="FV1450" s="40"/>
      <c r="FW1450" s="40"/>
      <c r="FX1450" s="40"/>
      <c r="FY1450" s="40"/>
      <c r="FZ1450" s="40"/>
      <c r="GA1450" s="40"/>
      <c r="GB1450" s="40"/>
      <c r="GC1450" s="40"/>
      <c r="GD1450" s="40"/>
      <c r="GE1450" s="40"/>
      <c r="GF1450" s="40"/>
      <c r="GG1450" s="40"/>
      <c r="GH1450" s="40"/>
      <c r="GI1450" s="40"/>
      <c r="GJ1450" s="40"/>
      <c r="GK1450" s="40"/>
      <c r="GL1450" s="40"/>
      <c r="GM1450" s="40"/>
      <c r="GN1450" s="40"/>
      <c r="GO1450" s="40"/>
      <c r="GP1450" s="40"/>
      <c r="GQ1450" s="40"/>
      <c r="GR1450" s="40"/>
      <c r="GS1450" s="40"/>
    </row>
    <row r="1451" spans="1:201" x14ac:dyDescent="0.2">
      <c r="A1451" s="40"/>
      <c r="B1451" s="40"/>
      <c r="C1451" s="40"/>
      <c r="D1451" s="40"/>
      <c r="E1451" s="40"/>
      <c r="F1451" s="40"/>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c r="CV1451" s="40"/>
      <c r="CW1451" s="40"/>
      <c r="CX1451" s="40"/>
      <c r="CY1451" s="40"/>
      <c r="CZ1451" s="40"/>
      <c r="DA1451" s="40"/>
      <c r="DB1451" s="40"/>
      <c r="DC1451" s="40"/>
      <c r="DD1451" s="40"/>
      <c r="DE1451" s="40"/>
      <c r="DF1451" s="40"/>
      <c r="DG1451" s="40"/>
      <c r="DH1451" s="40"/>
      <c r="DI1451" s="40"/>
      <c r="DJ1451" s="40"/>
      <c r="DK1451" s="40"/>
      <c r="DL1451" s="40"/>
      <c r="DM1451" s="40"/>
      <c r="DN1451" s="40"/>
      <c r="DO1451" s="40"/>
      <c r="DP1451" s="40"/>
      <c r="DQ1451" s="40"/>
      <c r="DR1451" s="40"/>
      <c r="DS1451" s="40"/>
      <c r="DT1451" s="40"/>
      <c r="DU1451" s="40"/>
      <c r="DV1451" s="40"/>
      <c r="DW1451" s="40"/>
      <c r="DX1451" s="40"/>
      <c r="DY1451" s="40"/>
      <c r="DZ1451" s="40"/>
      <c r="EA1451" s="40"/>
      <c r="EB1451" s="40"/>
      <c r="EC1451" s="40"/>
      <c r="ED1451" s="40"/>
      <c r="EE1451" s="40"/>
      <c r="EF1451" s="40"/>
      <c r="EG1451" s="40"/>
      <c r="EH1451" s="40"/>
      <c r="EI1451" s="40"/>
      <c r="EJ1451" s="40"/>
      <c r="EK1451" s="40"/>
      <c r="EL1451" s="40"/>
      <c r="EM1451" s="40"/>
      <c r="EN1451" s="40"/>
      <c r="EO1451" s="40"/>
      <c r="EP1451" s="40"/>
      <c r="EQ1451" s="40"/>
      <c r="ER1451" s="40"/>
      <c r="ES1451" s="40"/>
      <c r="ET1451" s="40"/>
      <c r="EU1451" s="40"/>
      <c r="EV1451" s="40"/>
      <c r="EW1451" s="40"/>
      <c r="EX1451" s="40"/>
      <c r="EY1451" s="40"/>
      <c r="EZ1451" s="40"/>
      <c r="FA1451" s="40"/>
      <c r="FB1451" s="40"/>
      <c r="FC1451" s="40"/>
      <c r="FD1451" s="40"/>
      <c r="FE1451" s="40"/>
      <c r="FF1451" s="40"/>
      <c r="FG1451" s="40"/>
      <c r="FH1451" s="40"/>
      <c r="FI1451" s="40"/>
      <c r="FJ1451" s="40"/>
      <c r="FK1451" s="40"/>
      <c r="FL1451" s="40"/>
      <c r="FM1451" s="40"/>
      <c r="FN1451" s="40"/>
      <c r="FO1451" s="40"/>
      <c r="FP1451" s="40"/>
      <c r="FQ1451" s="40"/>
      <c r="FR1451" s="40"/>
      <c r="FS1451" s="40"/>
      <c r="FT1451" s="40"/>
      <c r="FU1451" s="40"/>
      <c r="FV1451" s="40"/>
      <c r="FW1451" s="40"/>
      <c r="FX1451" s="40"/>
      <c r="FY1451" s="40"/>
      <c r="FZ1451" s="40"/>
      <c r="GA1451" s="40"/>
      <c r="GB1451" s="40"/>
      <c r="GC1451" s="40"/>
      <c r="GD1451" s="40"/>
      <c r="GE1451" s="40"/>
      <c r="GF1451" s="40"/>
      <c r="GG1451" s="40"/>
      <c r="GH1451" s="40"/>
      <c r="GI1451" s="40"/>
      <c r="GJ1451" s="40"/>
      <c r="GK1451" s="40"/>
      <c r="GL1451" s="40"/>
      <c r="GM1451" s="40"/>
      <c r="GN1451" s="40"/>
      <c r="GO1451" s="40"/>
      <c r="GP1451" s="40"/>
      <c r="GQ1451" s="40"/>
      <c r="GR1451" s="40"/>
      <c r="GS1451" s="40"/>
    </row>
    <row r="1452" spans="1:201" x14ac:dyDescent="0.2">
      <c r="A1452" s="40"/>
      <c r="B1452" s="40"/>
      <c r="C1452" s="40"/>
      <c r="D1452" s="40"/>
      <c r="E1452" s="40"/>
      <c r="F1452" s="40"/>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c r="CV1452" s="40"/>
      <c r="CW1452" s="40"/>
      <c r="CX1452" s="40"/>
      <c r="CY1452" s="40"/>
      <c r="CZ1452" s="40"/>
      <c r="DA1452" s="40"/>
      <c r="DB1452" s="40"/>
      <c r="DC1452" s="40"/>
      <c r="DD1452" s="40"/>
      <c r="DE1452" s="40"/>
      <c r="DF1452" s="40"/>
      <c r="DG1452" s="40"/>
      <c r="DH1452" s="40"/>
      <c r="DI1452" s="40"/>
      <c r="DJ1452" s="40"/>
      <c r="DK1452" s="40"/>
      <c r="DL1452" s="40"/>
      <c r="DM1452" s="40"/>
      <c r="DN1452" s="40"/>
      <c r="DO1452" s="40"/>
      <c r="DP1452" s="40"/>
      <c r="DQ1452" s="40"/>
      <c r="DR1452" s="40"/>
      <c r="DS1452" s="40"/>
      <c r="DT1452" s="40"/>
      <c r="DU1452" s="40"/>
      <c r="DV1452" s="40"/>
      <c r="DW1452" s="40"/>
      <c r="DX1452" s="40"/>
      <c r="DY1452" s="40"/>
      <c r="DZ1452" s="40"/>
      <c r="EA1452" s="40"/>
      <c r="EB1452" s="40"/>
      <c r="EC1452" s="40"/>
      <c r="ED1452" s="40"/>
      <c r="EE1452" s="40"/>
      <c r="EF1452" s="40"/>
      <c r="EG1452" s="40"/>
      <c r="EH1452" s="40"/>
      <c r="EI1452" s="40"/>
      <c r="EJ1452" s="40"/>
      <c r="EK1452" s="40"/>
      <c r="EL1452" s="40"/>
      <c r="EM1452" s="40"/>
      <c r="EN1452" s="40"/>
      <c r="EO1452" s="40"/>
      <c r="EP1452" s="40"/>
      <c r="EQ1452" s="40"/>
      <c r="ER1452" s="40"/>
      <c r="ES1452" s="40"/>
      <c r="ET1452" s="40"/>
      <c r="EU1452" s="40"/>
      <c r="EV1452" s="40"/>
      <c r="EW1452" s="40"/>
      <c r="EX1452" s="40"/>
      <c r="EY1452" s="40"/>
      <c r="EZ1452" s="40"/>
      <c r="FA1452" s="40"/>
      <c r="FB1452" s="40"/>
      <c r="FC1452" s="40"/>
      <c r="FD1452" s="40"/>
      <c r="FE1452" s="40"/>
      <c r="FF1452" s="40"/>
      <c r="FG1452" s="40"/>
      <c r="FH1452" s="40"/>
      <c r="FI1452" s="40"/>
      <c r="FJ1452" s="40"/>
      <c r="FK1452" s="40"/>
      <c r="FL1452" s="40"/>
      <c r="FM1452" s="40"/>
      <c r="FN1452" s="40"/>
      <c r="FO1452" s="40"/>
      <c r="FP1452" s="40"/>
      <c r="FQ1452" s="40"/>
      <c r="FR1452" s="40"/>
      <c r="FS1452" s="40"/>
      <c r="FT1452" s="40"/>
      <c r="FU1452" s="40"/>
      <c r="FV1452" s="40"/>
      <c r="FW1452" s="40"/>
      <c r="FX1452" s="40"/>
      <c r="FY1452" s="40"/>
      <c r="FZ1452" s="40"/>
      <c r="GA1452" s="40"/>
      <c r="GB1452" s="40"/>
      <c r="GC1452" s="40"/>
      <c r="GD1452" s="40"/>
      <c r="GE1452" s="40"/>
      <c r="GF1452" s="40"/>
      <c r="GG1452" s="40"/>
      <c r="GH1452" s="40"/>
      <c r="GI1452" s="40"/>
      <c r="GJ1452" s="40"/>
      <c r="GK1452" s="40"/>
      <c r="GL1452" s="40"/>
      <c r="GM1452" s="40"/>
      <c r="GN1452" s="40"/>
      <c r="GO1452" s="40"/>
      <c r="GP1452" s="40"/>
      <c r="GQ1452" s="40"/>
      <c r="GR1452" s="40"/>
      <c r="GS1452" s="40"/>
    </row>
    <row r="1453" spans="1:201" x14ac:dyDescent="0.2">
      <c r="A1453" s="40"/>
      <c r="B1453" s="40"/>
      <c r="C1453" s="40"/>
      <c r="D1453" s="40"/>
      <c r="E1453" s="40"/>
      <c r="F1453" s="40"/>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c r="CV1453" s="40"/>
      <c r="CW1453" s="40"/>
      <c r="CX1453" s="40"/>
      <c r="CY1453" s="40"/>
      <c r="CZ1453" s="40"/>
      <c r="DA1453" s="40"/>
      <c r="DB1453" s="40"/>
      <c r="DC1453" s="40"/>
      <c r="DD1453" s="40"/>
      <c r="DE1453" s="40"/>
      <c r="DF1453" s="40"/>
      <c r="DG1453" s="40"/>
      <c r="DH1453" s="40"/>
      <c r="DI1453" s="40"/>
      <c r="DJ1453" s="40"/>
      <c r="DK1453" s="40"/>
      <c r="DL1453" s="40"/>
      <c r="DM1453" s="40"/>
      <c r="DN1453" s="40"/>
      <c r="DO1453" s="40"/>
      <c r="DP1453" s="40"/>
      <c r="DQ1453" s="40"/>
      <c r="DR1453" s="40"/>
      <c r="DS1453" s="40"/>
      <c r="DT1453" s="40"/>
      <c r="DU1453" s="40"/>
      <c r="DV1453" s="40"/>
      <c r="DW1453" s="40"/>
      <c r="DX1453" s="40"/>
      <c r="DY1453" s="40"/>
      <c r="DZ1453" s="40"/>
      <c r="EA1453" s="40"/>
      <c r="EB1453" s="40"/>
      <c r="EC1453" s="40"/>
      <c r="ED1453" s="40"/>
      <c r="EE1453" s="40"/>
      <c r="EF1453" s="40"/>
      <c r="EG1453" s="40"/>
      <c r="EH1453" s="40"/>
      <c r="EI1453" s="40"/>
      <c r="EJ1453" s="40"/>
      <c r="EK1453" s="40"/>
      <c r="EL1453" s="40"/>
      <c r="EM1453" s="40"/>
      <c r="EN1453" s="40"/>
      <c r="EO1453" s="40"/>
      <c r="EP1453" s="40"/>
      <c r="EQ1453" s="40"/>
      <c r="ER1453" s="40"/>
      <c r="ES1453" s="40"/>
      <c r="ET1453" s="40"/>
      <c r="EU1453" s="40"/>
      <c r="EV1453" s="40"/>
      <c r="EW1453" s="40"/>
      <c r="EX1453" s="40"/>
      <c r="EY1453" s="40"/>
      <c r="EZ1453" s="40"/>
      <c r="FA1453" s="40"/>
      <c r="FB1453" s="40"/>
      <c r="FC1453" s="40"/>
      <c r="FD1453" s="40"/>
      <c r="FE1453" s="40"/>
      <c r="FF1453" s="40"/>
      <c r="FG1453" s="40"/>
      <c r="FH1453" s="40"/>
      <c r="FI1453" s="40"/>
      <c r="FJ1453" s="40"/>
      <c r="FK1453" s="40"/>
      <c r="FL1453" s="40"/>
      <c r="FM1453" s="40"/>
      <c r="FN1453" s="40"/>
      <c r="FO1453" s="40"/>
      <c r="FP1453" s="40"/>
      <c r="FQ1453" s="40"/>
      <c r="FR1453" s="40"/>
      <c r="FS1453" s="40"/>
      <c r="FT1453" s="40"/>
      <c r="FU1453" s="40"/>
      <c r="FV1453" s="40"/>
      <c r="FW1453" s="40"/>
      <c r="FX1453" s="40"/>
      <c r="FY1453" s="40"/>
      <c r="FZ1453" s="40"/>
      <c r="GA1453" s="40"/>
      <c r="GB1453" s="40"/>
      <c r="GC1453" s="40"/>
      <c r="GD1453" s="40"/>
      <c r="GE1453" s="40"/>
      <c r="GF1453" s="40"/>
      <c r="GG1453" s="40"/>
      <c r="GH1453" s="40"/>
      <c r="GI1453" s="40"/>
      <c r="GJ1453" s="40"/>
      <c r="GK1453" s="40"/>
      <c r="GL1453" s="40"/>
      <c r="GM1453" s="40"/>
      <c r="GN1453" s="40"/>
      <c r="GO1453" s="40"/>
      <c r="GP1453" s="40"/>
      <c r="GQ1453" s="40"/>
      <c r="GR1453" s="40"/>
      <c r="GS1453" s="40"/>
    </row>
    <row r="1454" spans="1:201" x14ac:dyDescent="0.2">
      <c r="A1454" s="40"/>
      <c r="B1454" s="40"/>
      <c r="C1454" s="40"/>
      <c r="D1454" s="40"/>
      <c r="E1454" s="40"/>
      <c r="F1454" s="40"/>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c r="CV1454" s="40"/>
      <c r="CW1454" s="40"/>
      <c r="CX1454" s="40"/>
      <c r="CY1454" s="40"/>
      <c r="CZ1454" s="40"/>
      <c r="DA1454" s="40"/>
      <c r="DB1454" s="40"/>
      <c r="DC1454" s="40"/>
      <c r="DD1454" s="40"/>
      <c r="DE1454" s="40"/>
      <c r="DF1454" s="40"/>
      <c r="DG1454" s="40"/>
      <c r="DH1454" s="40"/>
      <c r="DI1454" s="40"/>
      <c r="DJ1454" s="40"/>
      <c r="DK1454" s="40"/>
      <c r="DL1454" s="40"/>
      <c r="DM1454" s="40"/>
      <c r="DN1454" s="40"/>
      <c r="DO1454" s="40"/>
      <c r="DP1454" s="40"/>
      <c r="DQ1454" s="40"/>
      <c r="DR1454" s="40"/>
      <c r="DS1454" s="40"/>
      <c r="DT1454" s="40"/>
      <c r="DU1454" s="40"/>
      <c r="DV1454" s="40"/>
      <c r="DW1454" s="40"/>
      <c r="DX1454" s="40"/>
      <c r="DY1454" s="40"/>
      <c r="DZ1454" s="40"/>
      <c r="EA1454" s="40"/>
      <c r="EB1454" s="40"/>
      <c r="EC1454" s="40"/>
      <c r="ED1454" s="40"/>
      <c r="EE1454" s="40"/>
      <c r="EF1454" s="40"/>
      <c r="EG1454" s="40"/>
      <c r="EH1454" s="40"/>
      <c r="EI1454" s="40"/>
      <c r="EJ1454" s="40"/>
      <c r="EK1454" s="40"/>
      <c r="EL1454" s="40"/>
      <c r="EM1454" s="40"/>
      <c r="EN1454" s="40"/>
      <c r="EO1454" s="40"/>
      <c r="EP1454" s="40"/>
      <c r="EQ1454" s="40"/>
      <c r="ER1454" s="40"/>
      <c r="ES1454" s="40"/>
      <c r="ET1454" s="40"/>
      <c r="EU1454" s="40"/>
      <c r="EV1454" s="40"/>
      <c r="EW1454" s="40"/>
      <c r="EX1454" s="40"/>
      <c r="EY1454" s="40"/>
      <c r="EZ1454" s="40"/>
      <c r="FA1454" s="40"/>
      <c r="FB1454" s="40"/>
      <c r="FC1454" s="40"/>
      <c r="FD1454" s="40"/>
      <c r="FE1454" s="40"/>
      <c r="FF1454" s="40"/>
      <c r="FG1454" s="40"/>
      <c r="FH1454" s="40"/>
      <c r="FI1454" s="40"/>
      <c r="FJ1454" s="40"/>
      <c r="FK1454" s="40"/>
      <c r="FL1454" s="40"/>
      <c r="FM1454" s="40"/>
      <c r="FN1454" s="40"/>
      <c r="FO1454" s="40"/>
      <c r="FP1454" s="40"/>
      <c r="FQ1454" s="40"/>
      <c r="FR1454" s="40"/>
      <c r="FS1454" s="40"/>
      <c r="FT1454" s="40"/>
      <c r="FU1454" s="40"/>
      <c r="FV1454" s="40"/>
      <c r="FW1454" s="40"/>
      <c r="FX1454" s="40"/>
      <c r="FY1454" s="40"/>
      <c r="FZ1454" s="40"/>
      <c r="GA1454" s="40"/>
      <c r="GB1454" s="40"/>
      <c r="GC1454" s="40"/>
      <c r="GD1454" s="40"/>
      <c r="GE1454" s="40"/>
      <c r="GF1454" s="40"/>
      <c r="GG1454" s="40"/>
      <c r="GH1454" s="40"/>
      <c r="GI1454" s="40"/>
      <c r="GJ1454" s="40"/>
      <c r="GK1454" s="40"/>
      <c r="GL1454" s="40"/>
      <c r="GM1454" s="40"/>
      <c r="GN1454" s="40"/>
      <c r="GO1454" s="40"/>
      <c r="GP1454" s="40"/>
      <c r="GQ1454" s="40"/>
      <c r="GR1454" s="40"/>
      <c r="GS1454" s="40"/>
    </row>
    <row r="1455" spans="1:201" x14ac:dyDescent="0.2">
      <c r="A1455" s="40"/>
      <c r="B1455" s="40"/>
      <c r="C1455" s="40"/>
      <c r="D1455" s="40"/>
      <c r="E1455" s="40"/>
      <c r="F1455" s="40"/>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c r="CV1455" s="40"/>
      <c r="CW1455" s="40"/>
      <c r="CX1455" s="40"/>
      <c r="CY1455" s="40"/>
      <c r="CZ1455" s="40"/>
      <c r="DA1455" s="40"/>
      <c r="DB1455" s="40"/>
      <c r="DC1455" s="40"/>
      <c r="DD1455" s="40"/>
      <c r="DE1455" s="40"/>
      <c r="DF1455" s="40"/>
      <c r="DG1455" s="40"/>
      <c r="DH1455" s="40"/>
      <c r="DI1455" s="40"/>
      <c r="DJ1455" s="40"/>
      <c r="DK1455" s="40"/>
      <c r="DL1455" s="40"/>
      <c r="DM1455" s="40"/>
      <c r="DN1455" s="40"/>
      <c r="DO1455" s="40"/>
      <c r="DP1455" s="40"/>
      <c r="DQ1455" s="40"/>
      <c r="DR1455" s="40"/>
      <c r="DS1455" s="40"/>
      <c r="DT1455" s="40"/>
      <c r="DU1455" s="40"/>
      <c r="DV1455" s="40"/>
      <c r="DW1455" s="40"/>
      <c r="DX1455" s="40"/>
      <c r="DY1455" s="40"/>
      <c r="DZ1455" s="40"/>
      <c r="EA1455" s="40"/>
      <c r="EB1455" s="40"/>
      <c r="EC1455" s="40"/>
      <c r="ED1455" s="40"/>
      <c r="EE1455" s="40"/>
      <c r="EF1455" s="40"/>
      <c r="EG1455" s="40"/>
      <c r="EH1455" s="40"/>
      <c r="EI1455" s="40"/>
      <c r="EJ1455" s="40"/>
      <c r="EK1455" s="40"/>
      <c r="EL1455" s="40"/>
      <c r="EM1455" s="40"/>
      <c r="EN1455" s="40"/>
      <c r="EO1455" s="40"/>
      <c r="EP1455" s="40"/>
      <c r="EQ1455" s="40"/>
      <c r="ER1455" s="40"/>
      <c r="ES1455" s="40"/>
      <c r="ET1455" s="40"/>
      <c r="EU1455" s="40"/>
      <c r="EV1455" s="40"/>
      <c r="EW1455" s="40"/>
      <c r="EX1455" s="40"/>
      <c r="EY1455" s="40"/>
      <c r="EZ1455" s="40"/>
      <c r="FA1455" s="40"/>
      <c r="FB1455" s="40"/>
      <c r="FC1455" s="40"/>
      <c r="FD1455" s="40"/>
      <c r="FE1455" s="40"/>
      <c r="FF1455" s="40"/>
      <c r="FG1455" s="40"/>
      <c r="FH1455" s="40"/>
      <c r="FI1455" s="40"/>
      <c r="FJ1455" s="40"/>
      <c r="FK1455" s="40"/>
      <c r="FL1455" s="40"/>
      <c r="FM1455" s="40"/>
      <c r="FN1455" s="40"/>
      <c r="FO1455" s="40"/>
      <c r="FP1455" s="40"/>
      <c r="FQ1455" s="40"/>
      <c r="FR1455" s="40"/>
      <c r="FS1455" s="40"/>
      <c r="FT1455" s="40"/>
      <c r="FU1455" s="40"/>
      <c r="FV1455" s="40"/>
      <c r="FW1455" s="40"/>
      <c r="FX1455" s="40"/>
      <c r="FY1455" s="40"/>
      <c r="FZ1455" s="40"/>
      <c r="GA1455" s="40"/>
      <c r="GB1455" s="40"/>
      <c r="GC1455" s="40"/>
      <c r="GD1455" s="40"/>
      <c r="GE1455" s="40"/>
      <c r="GF1455" s="40"/>
      <c r="GG1455" s="40"/>
      <c r="GH1455" s="40"/>
      <c r="GI1455" s="40"/>
      <c r="GJ1455" s="40"/>
      <c r="GK1455" s="40"/>
      <c r="GL1455" s="40"/>
      <c r="GM1455" s="40"/>
      <c r="GN1455" s="40"/>
      <c r="GO1455" s="40"/>
      <c r="GP1455" s="40"/>
      <c r="GQ1455" s="40"/>
      <c r="GR1455" s="40"/>
      <c r="GS1455" s="40"/>
    </row>
    <row r="1456" spans="1:201" x14ac:dyDescent="0.2">
      <c r="A1456" s="40"/>
      <c r="B1456" s="40"/>
      <c r="C1456" s="40"/>
      <c r="D1456" s="40"/>
      <c r="E1456" s="40"/>
      <c r="F1456" s="40"/>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c r="CV1456" s="40"/>
      <c r="CW1456" s="40"/>
      <c r="CX1456" s="40"/>
      <c r="CY1456" s="40"/>
      <c r="CZ1456" s="40"/>
      <c r="DA1456" s="40"/>
      <c r="DB1456" s="40"/>
      <c r="DC1456" s="40"/>
      <c r="DD1456" s="40"/>
      <c r="DE1456" s="40"/>
      <c r="DF1456" s="40"/>
      <c r="DG1456" s="40"/>
      <c r="DH1456" s="40"/>
      <c r="DI1456" s="40"/>
      <c r="DJ1456" s="40"/>
      <c r="DK1456" s="40"/>
      <c r="DL1456" s="40"/>
      <c r="DM1456" s="40"/>
      <c r="DN1456" s="40"/>
      <c r="DO1456" s="40"/>
      <c r="DP1456" s="40"/>
      <c r="DQ1456" s="40"/>
      <c r="DR1456" s="40"/>
      <c r="DS1456" s="40"/>
      <c r="DT1456" s="40"/>
      <c r="DU1456" s="40"/>
      <c r="DV1456" s="40"/>
      <c r="DW1456" s="40"/>
      <c r="DX1456" s="40"/>
      <c r="DY1456" s="40"/>
      <c r="DZ1456" s="40"/>
      <c r="EA1456" s="40"/>
      <c r="EB1456" s="40"/>
      <c r="EC1456" s="40"/>
      <c r="ED1456" s="40"/>
      <c r="EE1456" s="40"/>
      <c r="EF1456" s="40"/>
      <c r="EG1456" s="40"/>
      <c r="EH1456" s="40"/>
      <c r="EI1456" s="40"/>
      <c r="EJ1456" s="40"/>
      <c r="EK1456" s="40"/>
      <c r="EL1456" s="40"/>
      <c r="EM1456" s="40"/>
      <c r="EN1456" s="40"/>
      <c r="EO1456" s="40"/>
      <c r="EP1456" s="40"/>
      <c r="EQ1456" s="40"/>
      <c r="ER1456" s="40"/>
      <c r="ES1456" s="40"/>
      <c r="ET1456" s="40"/>
      <c r="EU1456" s="40"/>
      <c r="EV1456" s="40"/>
      <c r="EW1456" s="40"/>
      <c r="EX1456" s="40"/>
      <c r="EY1456" s="40"/>
      <c r="EZ1456" s="40"/>
      <c r="FA1456" s="40"/>
      <c r="FB1456" s="40"/>
      <c r="FC1456" s="40"/>
      <c r="FD1456" s="40"/>
      <c r="FE1456" s="40"/>
      <c r="FF1456" s="40"/>
      <c r="FG1456" s="40"/>
      <c r="FH1456" s="40"/>
      <c r="FI1456" s="40"/>
      <c r="FJ1456" s="40"/>
      <c r="FK1456" s="40"/>
      <c r="FL1456" s="40"/>
      <c r="FM1456" s="40"/>
      <c r="FN1456" s="40"/>
      <c r="FO1456" s="40"/>
      <c r="FP1456" s="40"/>
      <c r="FQ1456" s="40"/>
      <c r="FR1456" s="40"/>
      <c r="FS1456" s="40"/>
      <c r="FT1456" s="40"/>
      <c r="FU1456" s="40"/>
      <c r="FV1456" s="40"/>
      <c r="FW1456" s="40"/>
      <c r="FX1456" s="40"/>
      <c r="FY1456" s="40"/>
      <c r="FZ1456" s="40"/>
      <c r="GA1456" s="40"/>
      <c r="GB1456" s="40"/>
      <c r="GC1456" s="40"/>
      <c r="GD1456" s="40"/>
      <c r="GE1456" s="40"/>
      <c r="GF1456" s="40"/>
      <c r="GG1456" s="40"/>
      <c r="GH1456" s="40"/>
      <c r="GI1456" s="40"/>
      <c r="GJ1456" s="40"/>
      <c r="GK1456" s="40"/>
      <c r="GL1456" s="40"/>
      <c r="GM1456" s="40"/>
      <c r="GN1456" s="40"/>
      <c r="GO1456" s="40"/>
      <c r="GP1456" s="40"/>
      <c r="GQ1456" s="40"/>
      <c r="GR1456" s="40"/>
      <c r="GS1456" s="40"/>
    </row>
    <row r="1457" spans="1:201" x14ac:dyDescent="0.2">
      <c r="A1457" s="40"/>
      <c r="B1457" s="40"/>
      <c r="C1457" s="40"/>
      <c r="D1457" s="40"/>
      <c r="E1457" s="40"/>
      <c r="F1457" s="40"/>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c r="CV1457" s="40"/>
      <c r="CW1457" s="40"/>
      <c r="CX1457" s="40"/>
      <c r="CY1457" s="40"/>
      <c r="CZ1457" s="40"/>
      <c r="DA1457" s="40"/>
      <c r="DB1457" s="40"/>
      <c r="DC1457" s="40"/>
      <c r="DD1457" s="40"/>
      <c r="DE1457" s="40"/>
      <c r="DF1457" s="40"/>
      <c r="DG1457" s="40"/>
      <c r="DH1457" s="40"/>
      <c r="DI1457" s="40"/>
      <c r="DJ1457" s="40"/>
      <c r="DK1457" s="40"/>
      <c r="DL1457" s="40"/>
      <c r="DM1457" s="40"/>
      <c r="DN1457" s="40"/>
      <c r="DO1457" s="40"/>
      <c r="DP1457" s="40"/>
      <c r="DQ1457" s="40"/>
      <c r="DR1457" s="40"/>
      <c r="DS1457" s="40"/>
      <c r="DT1457" s="40"/>
      <c r="DU1457" s="40"/>
      <c r="DV1457" s="40"/>
      <c r="DW1457" s="40"/>
      <c r="DX1457" s="40"/>
      <c r="DY1457" s="40"/>
      <c r="DZ1457" s="40"/>
      <c r="EA1457" s="40"/>
      <c r="EB1457" s="40"/>
      <c r="EC1457" s="40"/>
      <c r="ED1457" s="40"/>
      <c r="EE1457" s="40"/>
      <c r="EF1457" s="40"/>
      <c r="EG1457" s="40"/>
      <c r="EH1457" s="40"/>
      <c r="EI1457" s="40"/>
      <c r="EJ1457" s="40"/>
      <c r="EK1457" s="40"/>
      <c r="EL1457" s="40"/>
      <c r="EM1457" s="40"/>
      <c r="EN1457" s="40"/>
      <c r="EO1457" s="40"/>
      <c r="EP1457" s="40"/>
      <c r="EQ1457" s="40"/>
      <c r="ER1457" s="40"/>
      <c r="ES1457" s="40"/>
      <c r="ET1457" s="40"/>
      <c r="EU1457" s="40"/>
      <c r="EV1457" s="40"/>
      <c r="EW1457" s="40"/>
      <c r="EX1457" s="40"/>
      <c r="EY1457" s="40"/>
      <c r="EZ1457" s="40"/>
      <c r="FA1457" s="40"/>
      <c r="FB1457" s="40"/>
      <c r="FC1457" s="40"/>
      <c r="FD1457" s="40"/>
      <c r="FE1457" s="40"/>
      <c r="FF1457" s="40"/>
      <c r="FG1457" s="40"/>
      <c r="FH1457" s="40"/>
      <c r="FI1457" s="40"/>
      <c r="FJ1457" s="40"/>
      <c r="FK1457" s="40"/>
      <c r="FL1457" s="40"/>
      <c r="FM1457" s="40"/>
      <c r="FN1457" s="40"/>
      <c r="FO1457" s="40"/>
      <c r="FP1457" s="40"/>
      <c r="FQ1457" s="40"/>
      <c r="FR1457" s="40"/>
      <c r="FS1457" s="40"/>
      <c r="FT1457" s="40"/>
      <c r="FU1457" s="40"/>
      <c r="FV1457" s="40"/>
      <c r="FW1457" s="40"/>
      <c r="FX1457" s="40"/>
      <c r="FY1457" s="40"/>
      <c r="FZ1457" s="40"/>
      <c r="GA1457" s="40"/>
      <c r="GB1457" s="40"/>
      <c r="GC1457" s="40"/>
      <c r="GD1457" s="40"/>
      <c r="GE1457" s="40"/>
      <c r="GF1457" s="40"/>
      <c r="GG1457" s="40"/>
      <c r="GH1457" s="40"/>
      <c r="GI1457" s="40"/>
      <c r="GJ1457" s="40"/>
      <c r="GK1457" s="40"/>
      <c r="GL1457" s="40"/>
      <c r="GM1457" s="40"/>
      <c r="GN1457" s="40"/>
      <c r="GO1457" s="40"/>
      <c r="GP1457" s="40"/>
      <c r="GQ1457" s="40"/>
      <c r="GR1457" s="40"/>
      <c r="GS1457" s="40"/>
    </row>
    <row r="1458" spans="1:201" x14ac:dyDescent="0.2">
      <c r="A1458" s="40"/>
      <c r="B1458" s="40"/>
      <c r="C1458" s="40"/>
      <c r="D1458" s="40"/>
      <c r="E1458" s="40"/>
      <c r="F1458" s="40"/>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c r="CV1458" s="40"/>
      <c r="CW1458" s="40"/>
      <c r="CX1458" s="40"/>
      <c r="CY1458" s="40"/>
      <c r="CZ1458" s="40"/>
      <c r="DA1458" s="40"/>
      <c r="DB1458" s="40"/>
      <c r="DC1458" s="40"/>
      <c r="DD1458" s="40"/>
      <c r="DE1458" s="40"/>
      <c r="DF1458" s="40"/>
      <c r="DG1458" s="40"/>
      <c r="DH1458" s="40"/>
      <c r="DI1458" s="40"/>
      <c r="DJ1458" s="40"/>
      <c r="DK1458" s="40"/>
      <c r="DL1458" s="40"/>
      <c r="DM1458" s="40"/>
      <c r="DN1458" s="40"/>
      <c r="DO1458" s="40"/>
      <c r="DP1458" s="40"/>
      <c r="DQ1458" s="40"/>
      <c r="DR1458" s="40"/>
      <c r="DS1458" s="40"/>
      <c r="DT1458" s="40"/>
      <c r="DU1458" s="40"/>
      <c r="DV1458" s="40"/>
      <c r="DW1458" s="40"/>
      <c r="DX1458" s="40"/>
      <c r="DY1458" s="40"/>
      <c r="DZ1458" s="40"/>
      <c r="EA1458" s="40"/>
      <c r="EB1458" s="40"/>
      <c r="EC1458" s="40"/>
      <c r="ED1458" s="40"/>
      <c r="EE1458" s="40"/>
      <c r="EF1458" s="40"/>
      <c r="EG1458" s="40"/>
      <c r="EH1458" s="40"/>
      <c r="EI1458" s="40"/>
      <c r="EJ1458" s="40"/>
      <c r="EK1458" s="40"/>
      <c r="EL1458" s="40"/>
      <c r="EM1458" s="40"/>
      <c r="EN1458" s="40"/>
      <c r="EO1458" s="40"/>
      <c r="EP1458" s="40"/>
      <c r="EQ1458" s="40"/>
      <c r="ER1458" s="40"/>
      <c r="ES1458" s="40"/>
      <c r="ET1458" s="40"/>
      <c r="EU1458" s="40"/>
      <c r="EV1458" s="40"/>
      <c r="EW1458" s="40"/>
      <c r="EX1458" s="40"/>
      <c r="EY1458" s="40"/>
      <c r="EZ1458" s="40"/>
      <c r="FA1458" s="40"/>
      <c r="FB1458" s="40"/>
      <c r="FC1458" s="40"/>
      <c r="FD1458" s="40"/>
      <c r="FE1458" s="40"/>
      <c r="FF1458" s="40"/>
      <c r="FG1458" s="40"/>
      <c r="FH1458" s="40"/>
      <c r="FI1458" s="40"/>
      <c r="FJ1458" s="40"/>
      <c r="FK1458" s="40"/>
      <c r="FL1458" s="40"/>
      <c r="FM1458" s="40"/>
      <c r="FN1458" s="40"/>
      <c r="FO1458" s="40"/>
      <c r="FP1458" s="40"/>
      <c r="FQ1458" s="40"/>
      <c r="FR1458" s="40"/>
      <c r="FS1458" s="40"/>
      <c r="FT1458" s="40"/>
      <c r="FU1458" s="40"/>
      <c r="FV1458" s="40"/>
      <c r="FW1458" s="40"/>
      <c r="FX1458" s="40"/>
      <c r="FY1458" s="40"/>
      <c r="FZ1458" s="40"/>
      <c r="GA1458" s="40"/>
      <c r="GB1458" s="40"/>
      <c r="GC1458" s="40"/>
      <c r="GD1458" s="40"/>
      <c r="GE1458" s="40"/>
      <c r="GF1458" s="40"/>
      <c r="GG1458" s="40"/>
      <c r="GH1458" s="40"/>
      <c r="GI1458" s="40"/>
      <c r="GJ1458" s="40"/>
      <c r="GK1458" s="40"/>
      <c r="GL1458" s="40"/>
      <c r="GM1458" s="40"/>
      <c r="GN1458" s="40"/>
      <c r="GO1458" s="40"/>
      <c r="GP1458" s="40"/>
      <c r="GQ1458" s="40"/>
      <c r="GR1458" s="40"/>
      <c r="GS1458" s="40"/>
    </row>
    <row r="1459" spans="1:201" x14ac:dyDescent="0.2">
      <c r="A1459" s="40"/>
      <c r="B1459" s="40"/>
      <c r="C1459" s="40"/>
      <c r="D1459" s="40"/>
      <c r="E1459" s="40"/>
      <c r="F1459" s="40"/>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c r="CV1459" s="40"/>
      <c r="CW1459" s="40"/>
      <c r="CX1459" s="40"/>
      <c r="CY1459" s="40"/>
      <c r="CZ1459" s="40"/>
      <c r="DA1459" s="40"/>
      <c r="DB1459" s="40"/>
      <c r="DC1459" s="40"/>
      <c r="DD1459" s="40"/>
      <c r="DE1459" s="40"/>
      <c r="DF1459" s="40"/>
      <c r="DG1459" s="40"/>
      <c r="DH1459" s="40"/>
      <c r="DI1459" s="40"/>
      <c r="DJ1459" s="40"/>
      <c r="DK1459" s="40"/>
      <c r="DL1459" s="40"/>
      <c r="DM1459" s="40"/>
      <c r="DN1459" s="40"/>
      <c r="DO1459" s="40"/>
      <c r="DP1459" s="40"/>
      <c r="DQ1459" s="40"/>
      <c r="DR1459" s="40"/>
      <c r="DS1459" s="40"/>
      <c r="DT1459" s="40"/>
      <c r="DU1459" s="40"/>
      <c r="DV1459" s="40"/>
      <c r="DW1459" s="40"/>
      <c r="DX1459" s="40"/>
      <c r="DY1459" s="40"/>
      <c r="DZ1459" s="40"/>
      <c r="EA1459" s="40"/>
      <c r="EB1459" s="40"/>
      <c r="EC1459" s="40"/>
      <c r="ED1459" s="40"/>
      <c r="EE1459" s="40"/>
      <c r="EF1459" s="40"/>
      <c r="EG1459" s="40"/>
      <c r="EH1459" s="40"/>
      <c r="EI1459" s="40"/>
      <c r="EJ1459" s="40"/>
      <c r="EK1459" s="40"/>
      <c r="EL1459" s="40"/>
      <c r="EM1459" s="40"/>
      <c r="EN1459" s="40"/>
      <c r="EO1459" s="40"/>
      <c r="EP1459" s="40"/>
      <c r="EQ1459" s="40"/>
      <c r="ER1459" s="40"/>
      <c r="ES1459" s="40"/>
      <c r="ET1459" s="40"/>
      <c r="EU1459" s="40"/>
      <c r="EV1459" s="40"/>
      <c r="EW1459" s="40"/>
      <c r="EX1459" s="40"/>
      <c r="EY1459" s="40"/>
      <c r="EZ1459" s="40"/>
      <c r="FA1459" s="40"/>
      <c r="FB1459" s="40"/>
      <c r="FC1459" s="40"/>
      <c r="FD1459" s="40"/>
      <c r="FE1459" s="40"/>
      <c r="FF1459" s="40"/>
      <c r="FG1459" s="40"/>
      <c r="FH1459" s="40"/>
      <c r="FI1459" s="40"/>
      <c r="FJ1459" s="40"/>
      <c r="FK1459" s="40"/>
      <c r="FL1459" s="40"/>
      <c r="FM1459" s="40"/>
      <c r="FN1459" s="40"/>
      <c r="FO1459" s="40"/>
      <c r="FP1459" s="40"/>
      <c r="FQ1459" s="40"/>
      <c r="FR1459" s="40"/>
      <c r="FS1459" s="40"/>
      <c r="FT1459" s="40"/>
      <c r="FU1459" s="40"/>
      <c r="FV1459" s="40"/>
      <c r="FW1459" s="40"/>
      <c r="FX1459" s="40"/>
      <c r="FY1459" s="40"/>
      <c r="FZ1459" s="40"/>
      <c r="GA1459" s="40"/>
      <c r="GB1459" s="40"/>
      <c r="GC1459" s="40"/>
      <c r="GD1459" s="40"/>
      <c r="GE1459" s="40"/>
      <c r="GF1459" s="40"/>
      <c r="GG1459" s="40"/>
      <c r="GH1459" s="40"/>
      <c r="GI1459" s="40"/>
      <c r="GJ1459" s="40"/>
      <c r="GK1459" s="40"/>
      <c r="GL1459" s="40"/>
      <c r="GM1459" s="40"/>
      <c r="GN1459" s="40"/>
      <c r="GO1459" s="40"/>
      <c r="GP1459" s="40"/>
      <c r="GQ1459" s="40"/>
      <c r="GR1459" s="40"/>
      <c r="GS1459" s="40"/>
    </row>
    <row r="1460" spans="1:201" x14ac:dyDescent="0.2">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c r="FM1460" s="40"/>
      <c r="FN1460" s="40"/>
      <c r="FO1460" s="40"/>
      <c r="FP1460" s="40"/>
      <c r="FQ1460" s="40"/>
      <c r="FR1460" s="40"/>
      <c r="FS1460" s="40"/>
      <c r="FT1460" s="40"/>
      <c r="FU1460" s="40"/>
      <c r="FV1460" s="40"/>
      <c r="FW1460" s="40"/>
      <c r="FX1460" s="40"/>
      <c r="FY1460" s="40"/>
      <c r="FZ1460" s="40"/>
      <c r="GA1460" s="40"/>
      <c r="GB1460" s="40"/>
      <c r="GC1460" s="40"/>
      <c r="GD1460" s="40"/>
      <c r="GE1460" s="40"/>
      <c r="GF1460" s="40"/>
      <c r="GG1460" s="40"/>
      <c r="GH1460" s="40"/>
      <c r="GI1460" s="40"/>
      <c r="GJ1460" s="40"/>
      <c r="GK1460" s="40"/>
      <c r="GL1460" s="40"/>
      <c r="GM1460" s="40"/>
      <c r="GN1460" s="40"/>
      <c r="GO1460" s="40"/>
      <c r="GP1460" s="40"/>
      <c r="GQ1460" s="40"/>
      <c r="GR1460" s="40"/>
      <c r="GS1460" s="40"/>
    </row>
    <row r="1461" spans="1:201" x14ac:dyDescent="0.2">
      <c r="A1461" s="40"/>
      <c r="B1461" s="40"/>
      <c r="C1461" s="40"/>
      <c r="D1461" s="40"/>
      <c r="E1461" s="40"/>
      <c r="F1461" s="40"/>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c r="CV1461" s="40"/>
      <c r="CW1461" s="40"/>
      <c r="CX1461" s="40"/>
      <c r="CY1461" s="40"/>
      <c r="CZ1461" s="40"/>
      <c r="DA1461" s="40"/>
      <c r="DB1461" s="40"/>
      <c r="DC1461" s="40"/>
      <c r="DD1461" s="40"/>
      <c r="DE1461" s="40"/>
      <c r="DF1461" s="40"/>
      <c r="DG1461" s="40"/>
      <c r="DH1461" s="40"/>
      <c r="DI1461" s="40"/>
      <c r="DJ1461" s="40"/>
      <c r="DK1461" s="40"/>
      <c r="DL1461" s="40"/>
      <c r="DM1461" s="40"/>
      <c r="DN1461" s="40"/>
      <c r="DO1461" s="40"/>
      <c r="DP1461" s="40"/>
      <c r="DQ1461" s="40"/>
      <c r="DR1461" s="40"/>
      <c r="DS1461" s="40"/>
      <c r="DT1461" s="40"/>
      <c r="DU1461" s="40"/>
      <c r="DV1461" s="40"/>
      <c r="DW1461" s="40"/>
      <c r="DX1461" s="40"/>
      <c r="DY1461" s="40"/>
      <c r="DZ1461" s="40"/>
      <c r="EA1461" s="40"/>
      <c r="EB1461" s="40"/>
      <c r="EC1461" s="40"/>
      <c r="ED1461" s="40"/>
      <c r="EE1461" s="40"/>
      <c r="EF1461" s="40"/>
      <c r="EG1461" s="40"/>
      <c r="EH1461" s="40"/>
      <c r="EI1461" s="40"/>
      <c r="EJ1461" s="40"/>
      <c r="EK1461" s="40"/>
      <c r="EL1461" s="40"/>
      <c r="EM1461" s="40"/>
      <c r="EN1461" s="40"/>
      <c r="EO1461" s="40"/>
      <c r="EP1461" s="40"/>
      <c r="EQ1461" s="40"/>
      <c r="ER1461" s="40"/>
      <c r="ES1461" s="40"/>
      <c r="ET1461" s="40"/>
      <c r="EU1461" s="40"/>
      <c r="EV1461" s="40"/>
      <c r="EW1461" s="40"/>
      <c r="EX1461" s="40"/>
      <c r="EY1461" s="40"/>
      <c r="EZ1461" s="40"/>
      <c r="FA1461" s="40"/>
      <c r="FB1461" s="40"/>
      <c r="FC1461" s="40"/>
      <c r="FD1461" s="40"/>
      <c r="FE1461" s="40"/>
      <c r="FF1461" s="40"/>
      <c r="FG1461" s="40"/>
      <c r="FH1461" s="40"/>
      <c r="FI1461" s="40"/>
      <c r="FJ1461" s="40"/>
      <c r="FK1461" s="40"/>
      <c r="FL1461" s="40"/>
      <c r="FM1461" s="40"/>
      <c r="FN1461" s="40"/>
      <c r="FO1461" s="40"/>
      <c r="FP1461" s="40"/>
      <c r="FQ1461" s="40"/>
      <c r="FR1461" s="40"/>
      <c r="FS1461" s="40"/>
      <c r="FT1461" s="40"/>
      <c r="FU1461" s="40"/>
      <c r="FV1461" s="40"/>
      <c r="FW1461" s="40"/>
      <c r="FX1461" s="40"/>
      <c r="FY1461" s="40"/>
      <c r="FZ1461" s="40"/>
      <c r="GA1461" s="40"/>
      <c r="GB1461" s="40"/>
      <c r="GC1461" s="40"/>
      <c r="GD1461" s="40"/>
      <c r="GE1461" s="40"/>
      <c r="GF1461" s="40"/>
      <c r="GG1461" s="40"/>
      <c r="GH1461" s="40"/>
      <c r="GI1461" s="40"/>
      <c r="GJ1461" s="40"/>
      <c r="GK1461" s="40"/>
      <c r="GL1461" s="40"/>
      <c r="GM1461" s="40"/>
      <c r="GN1461" s="40"/>
      <c r="GO1461" s="40"/>
      <c r="GP1461" s="40"/>
      <c r="GQ1461" s="40"/>
      <c r="GR1461" s="40"/>
      <c r="GS1461" s="40"/>
    </row>
    <row r="1462" spans="1:201" x14ac:dyDescent="0.2">
      <c r="A1462" s="40"/>
      <c r="B1462" s="40"/>
      <c r="C1462" s="40"/>
      <c r="D1462" s="40"/>
      <c r="E1462" s="40"/>
      <c r="F1462" s="40"/>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c r="CV1462" s="40"/>
      <c r="CW1462" s="40"/>
      <c r="CX1462" s="40"/>
      <c r="CY1462" s="40"/>
      <c r="CZ1462" s="40"/>
      <c r="DA1462" s="40"/>
      <c r="DB1462" s="40"/>
      <c r="DC1462" s="40"/>
      <c r="DD1462" s="40"/>
      <c r="DE1462" s="40"/>
      <c r="DF1462" s="40"/>
      <c r="DG1462" s="40"/>
      <c r="DH1462" s="40"/>
      <c r="DI1462" s="40"/>
      <c r="DJ1462" s="40"/>
      <c r="DK1462" s="40"/>
      <c r="DL1462" s="40"/>
      <c r="DM1462" s="40"/>
      <c r="DN1462" s="40"/>
      <c r="DO1462" s="40"/>
      <c r="DP1462" s="40"/>
      <c r="DQ1462" s="40"/>
      <c r="DR1462" s="40"/>
      <c r="DS1462" s="40"/>
      <c r="DT1462" s="40"/>
      <c r="DU1462" s="40"/>
      <c r="DV1462" s="40"/>
      <c r="DW1462" s="40"/>
      <c r="DX1462" s="40"/>
      <c r="DY1462" s="40"/>
      <c r="DZ1462" s="40"/>
      <c r="EA1462" s="40"/>
      <c r="EB1462" s="40"/>
      <c r="EC1462" s="40"/>
      <c r="ED1462" s="40"/>
      <c r="EE1462" s="40"/>
      <c r="EF1462" s="40"/>
      <c r="EG1462" s="40"/>
      <c r="EH1462" s="40"/>
      <c r="EI1462" s="40"/>
      <c r="EJ1462" s="40"/>
      <c r="EK1462" s="40"/>
      <c r="EL1462" s="40"/>
      <c r="EM1462" s="40"/>
      <c r="EN1462" s="40"/>
      <c r="EO1462" s="40"/>
      <c r="EP1462" s="40"/>
      <c r="EQ1462" s="40"/>
      <c r="ER1462" s="40"/>
      <c r="ES1462" s="40"/>
      <c r="ET1462" s="40"/>
      <c r="EU1462" s="40"/>
      <c r="EV1462" s="40"/>
      <c r="EW1462" s="40"/>
      <c r="EX1462" s="40"/>
      <c r="EY1462" s="40"/>
      <c r="EZ1462" s="40"/>
      <c r="FA1462" s="40"/>
      <c r="FB1462" s="40"/>
      <c r="FC1462" s="40"/>
      <c r="FD1462" s="40"/>
      <c r="FE1462" s="40"/>
      <c r="FF1462" s="40"/>
      <c r="FG1462" s="40"/>
      <c r="FH1462" s="40"/>
      <c r="FI1462" s="40"/>
      <c r="FJ1462" s="40"/>
      <c r="FK1462" s="40"/>
      <c r="FL1462" s="40"/>
      <c r="FM1462" s="40"/>
      <c r="FN1462" s="40"/>
      <c r="FO1462" s="40"/>
      <c r="FP1462" s="40"/>
      <c r="FQ1462" s="40"/>
      <c r="FR1462" s="40"/>
      <c r="FS1462" s="40"/>
      <c r="FT1462" s="40"/>
      <c r="FU1462" s="40"/>
      <c r="FV1462" s="40"/>
      <c r="FW1462" s="40"/>
      <c r="FX1462" s="40"/>
      <c r="FY1462" s="40"/>
      <c r="FZ1462" s="40"/>
      <c r="GA1462" s="40"/>
      <c r="GB1462" s="40"/>
      <c r="GC1462" s="40"/>
      <c r="GD1462" s="40"/>
      <c r="GE1462" s="40"/>
      <c r="GF1462" s="40"/>
      <c r="GG1462" s="40"/>
      <c r="GH1462" s="40"/>
      <c r="GI1462" s="40"/>
      <c r="GJ1462" s="40"/>
      <c r="GK1462" s="40"/>
      <c r="GL1462" s="40"/>
      <c r="GM1462" s="40"/>
      <c r="GN1462" s="40"/>
      <c r="GO1462" s="40"/>
      <c r="GP1462" s="40"/>
      <c r="GQ1462" s="40"/>
      <c r="GR1462" s="40"/>
      <c r="GS1462" s="40"/>
    </row>
    <row r="1463" spans="1:201" x14ac:dyDescent="0.2">
      <c r="A1463" s="40"/>
      <c r="B1463" s="40"/>
      <c r="C1463" s="40"/>
      <c r="D1463" s="40"/>
      <c r="E1463" s="40"/>
      <c r="F1463" s="40"/>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c r="CV1463" s="40"/>
      <c r="CW1463" s="40"/>
      <c r="CX1463" s="40"/>
      <c r="CY1463" s="40"/>
      <c r="CZ1463" s="40"/>
      <c r="DA1463" s="40"/>
      <c r="DB1463" s="40"/>
      <c r="DC1463" s="40"/>
      <c r="DD1463" s="40"/>
      <c r="DE1463" s="40"/>
      <c r="DF1463" s="40"/>
      <c r="DG1463" s="40"/>
      <c r="DH1463" s="40"/>
      <c r="DI1463" s="40"/>
      <c r="DJ1463" s="40"/>
      <c r="DK1463" s="40"/>
      <c r="DL1463" s="40"/>
      <c r="DM1463" s="40"/>
      <c r="DN1463" s="40"/>
      <c r="DO1463" s="40"/>
      <c r="DP1463" s="40"/>
      <c r="DQ1463" s="40"/>
      <c r="DR1463" s="40"/>
      <c r="DS1463" s="40"/>
      <c r="DT1463" s="40"/>
      <c r="DU1463" s="40"/>
      <c r="DV1463" s="40"/>
      <c r="DW1463" s="40"/>
      <c r="DX1463" s="40"/>
      <c r="DY1463" s="40"/>
      <c r="DZ1463" s="40"/>
      <c r="EA1463" s="40"/>
      <c r="EB1463" s="40"/>
      <c r="EC1463" s="40"/>
      <c r="ED1463" s="40"/>
      <c r="EE1463" s="40"/>
      <c r="EF1463" s="40"/>
      <c r="EG1463" s="40"/>
      <c r="EH1463" s="40"/>
      <c r="EI1463" s="40"/>
      <c r="EJ1463" s="40"/>
      <c r="EK1463" s="40"/>
      <c r="EL1463" s="40"/>
      <c r="EM1463" s="40"/>
      <c r="EN1463" s="40"/>
      <c r="EO1463" s="40"/>
      <c r="EP1463" s="40"/>
      <c r="EQ1463" s="40"/>
      <c r="ER1463" s="40"/>
      <c r="ES1463" s="40"/>
      <c r="ET1463" s="40"/>
      <c r="EU1463" s="40"/>
      <c r="EV1463" s="40"/>
      <c r="EW1463" s="40"/>
      <c r="EX1463" s="40"/>
      <c r="EY1463" s="40"/>
      <c r="EZ1463" s="40"/>
      <c r="FA1463" s="40"/>
      <c r="FB1463" s="40"/>
      <c r="FC1463" s="40"/>
      <c r="FD1463" s="40"/>
      <c r="FE1463" s="40"/>
      <c r="FF1463" s="40"/>
      <c r="FG1463" s="40"/>
      <c r="FH1463" s="40"/>
      <c r="FI1463" s="40"/>
      <c r="FJ1463" s="40"/>
      <c r="FK1463" s="40"/>
      <c r="FL1463" s="40"/>
      <c r="FM1463" s="40"/>
      <c r="FN1463" s="40"/>
      <c r="FO1463" s="40"/>
      <c r="FP1463" s="40"/>
      <c r="FQ1463" s="40"/>
      <c r="FR1463" s="40"/>
      <c r="FS1463" s="40"/>
      <c r="FT1463" s="40"/>
      <c r="FU1463" s="40"/>
      <c r="FV1463" s="40"/>
      <c r="FW1463" s="40"/>
      <c r="FX1463" s="40"/>
      <c r="FY1463" s="40"/>
      <c r="FZ1463" s="40"/>
      <c r="GA1463" s="40"/>
      <c r="GB1463" s="40"/>
      <c r="GC1463" s="40"/>
      <c r="GD1463" s="40"/>
      <c r="GE1463" s="40"/>
      <c r="GF1463" s="40"/>
      <c r="GG1463" s="40"/>
      <c r="GH1463" s="40"/>
      <c r="GI1463" s="40"/>
      <c r="GJ1463" s="40"/>
      <c r="GK1463" s="40"/>
      <c r="GL1463" s="40"/>
      <c r="GM1463" s="40"/>
      <c r="GN1463" s="40"/>
      <c r="GO1463" s="40"/>
      <c r="GP1463" s="40"/>
      <c r="GQ1463" s="40"/>
      <c r="GR1463" s="40"/>
      <c r="GS1463" s="40"/>
    </row>
    <row r="1464" spans="1:201" x14ac:dyDescent="0.2">
      <c r="A1464" s="40"/>
      <c r="B1464" s="40"/>
      <c r="C1464" s="40"/>
      <c r="D1464" s="40"/>
      <c r="E1464" s="40"/>
      <c r="F1464" s="40"/>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c r="CV1464" s="40"/>
      <c r="CW1464" s="40"/>
      <c r="CX1464" s="40"/>
      <c r="CY1464" s="40"/>
      <c r="CZ1464" s="40"/>
      <c r="DA1464" s="40"/>
      <c r="DB1464" s="40"/>
      <c r="DC1464" s="40"/>
      <c r="DD1464" s="40"/>
      <c r="DE1464" s="40"/>
      <c r="DF1464" s="40"/>
      <c r="DG1464" s="40"/>
      <c r="DH1464" s="40"/>
      <c r="DI1464" s="40"/>
      <c r="DJ1464" s="40"/>
      <c r="DK1464" s="40"/>
      <c r="DL1464" s="40"/>
      <c r="DM1464" s="40"/>
      <c r="DN1464" s="40"/>
      <c r="DO1464" s="40"/>
      <c r="DP1464" s="40"/>
      <c r="DQ1464" s="40"/>
      <c r="DR1464" s="40"/>
      <c r="DS1464" s="40"/>
      <c r="DT1464" s="40"/>
      <c r="DU1464" s="40"/>
      <c r="DV1464" s="40"/>
      <c r="DW1464" s="40"/>
      <c r="DX1464" s="40"/>
      <c r="DY1464" s="40"/>
      <c r="DZ1464" s="40"/>
      <c r="EA1464" s="40"/>
      <c r="EB1464" s="40"/>
      <c r="EC1464" s="40"/>
      <c r="ED1464" s="40"/>
      <c r="EE1464" s="40"/>
      <c r="EF1464" s="40"/>
      <c r="EG1464" s="40"/>
      <c r="EH1464" s="40"/>
      <c r="EI1464" s="40"/>
      <c r="EJ1464" s="40"/>
      <c r="EK1464" s="40"/>
      <c r="EL1464" s="40"/>
      <c r="EM1464" s="40"/>
      <c r="EN1464" s="40"/>
      <c r="EO1464" s="40"/>
      <c r="EP1464" s="40"/>
      <c r="EQ1464" s="40"/>
      <c r="ER1464" s="40"/>
      <c r="ES1464" s="40"/>
      <c r="ET1464" s="40"/>
      <c r="EU1464" s="40"/>
      <c r="EV1464" s="40"/>
      <c r="EW1464" s="40"/>
      <c r="EX1464" s="40"/>
      <c r="EY1464" s="40"/>
      <c r="EZ1464" s="40"/>
      <c r="FA1464" s="40"/>
      <c r="FB1464" s="40"/>
      <c r="FC1464" s="40"/>
      <c r="FD1464" s="40"/>
      <c r="FE1464" s="40"/>
      <c r="FF1464" s="40"/>
      <c r="FG1464" s="40"/>
      <c r="FH1464" s="40"/>
      <c r="FI1464" s="40"/>
      <c r="FJ1464" s="40"/>
      <c r="FK1464" s="40"/>
      <c r="FL1464" s="40"/>
      <c r="FM1464" s="40"/>
      <c r="FN1464" s="40"/>
      <c r="FO1464" s="40"/>
      <c r="FP1464" s="40"/>
      <c r="FQ1464" s="40"/>
      <c r="FR1464" s="40"/>
      <c r="FS1464" s="40"/>
      <c r="FT1464" s="40"/>
      <c r="FU1464" s="40"/>
      <c r="FV1464" s="40"/>
      <c r="FW1464" s="40"/>
      <c r="FX1464" s="40"/>
      <c r="FY1464" s="40"/>
      <c r="FZ1464" s="40"/>
      <c r="GA1464" s="40"/>
      <c r="GB1464" s="40"/>
      <c r="GC1464" s="40"/>
      <c r="GD1464" s="40"/>
      <c r="GE1464" s="40"/>
      <c r="GF1464" s="40"/>
      <c r="GG1464" s="40"/>
      <c r="GH1464" s="40"/>
      <c r="GI1464" s="40"/>
      <c r="GJ1464" s="40"/>
      <c r="GK1464" s="40"/>
      <c r="GL1464" s="40"/>
      <c r="GM1464" s="40"/>
      <c r="GN1464" s="40"/>
      <c r="GO1464" s="40"/>
      <c r="GP1464" s="40"/>
      <c r="GQ1464" s="40"/>
      <c r="GR1464" s="40"/>
      <c r="GS1464" s="40"/>
    </row>
    <row r="1465" spans="1:201" x14ac:dyDescent="0.2">
      <c r="A1465" s="40"/>
      <c r="B1465" s="40"/>
      <c r="C1465" s="40"/>
      <c r="D1465" s="40"/>
      <c r="E1465" s="40"/>
      <c r="F1465" s="40"/>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c r="CV1465" s="40"/>
      <c r="CW1465" s="40"/>
      <c r="CX1465" s="40"/>
      <c r="CY1465" s="40"/>
      <c r="CZ1465" s="40"/>
      <c r="DA1465" s="40"/>
      <c r="DB1465" s="40"/>
      <c r="DC1465" s="40"/>
      <c r="DD1465" s="40"/>
      <c r="DE1465" s="40"/>
      <c r="DF1465" s="40"/>
      <c r="DG1465" s="40"/>
      <c r="DH1465" s="40"/>
      <c r="DI1465" s="40"/>
      <c r="DJ1465" s="40"/>
      <c r="DK1465" s="40"/>
      <c r="DL1465" s="40"/>
      <c r="DM1465" s="40"/>
      <c r="DN1465" s="40"/>
      <c r="DO1465" s="40"/>
      <c r="DP1465" s="40"/>
      <c r="DQ1465" s="40"/>
      <c r="DR1465" s="40"/>
      <c r="DS1465" s="40"/>
      <c r="DT1465" s="40"/>
      <c r="DU1465" s="40"/>
      <c r="DV1465" s="40"/>
      <c r="DW1465" s="40"/>
      <c r="DX1465" s="40"/>
      <c r="DY1465" s="40"/>
      <c r="DZ1465" s="40"/>
      <c r="EA1465" s="40"/>
      <c r="EB1465" s="40"/>
      <c r="EC1465" s="40"/>
      <c r="ED1465" s="40"/>
      <c r="EE1465" s="40"/>
      <c r="EF1465" s="40"/>
      <c r="EG1465" s="40"/>
      <c r="EH1465" s="40"/>
      <c r="EI1465" s="40"/>
      <c r="EJ1465" s="40"/>
      <c r="EK1465" s="40"/>
      <c r="EL1465" s="40"/>
      <c r="EM1465" s="40"/>
      <c r="EN1465" s="40"/>
      <c r="EO1465" s="40"/>
      <c r="EP1465" s="40"/>
      <c r="EQ1465" s="40"/>
      <c r="ER1465" s="40"/>
      <c r="ES1465" s="40"/>
      <c r="ET1465" s="40"/>
      <c r="EU1465" s="40"/>
      <c r="EV1465" s="40"/>
      <c r="EW1465" s="40"/>
      <c r="EX1465" s="40"/>
      <c r="EY1465" s="40"/>
      <c r="EZ1465" s="40"/>
      <c r="FA1465" s="40"/>
      <c r="FB1465" s="40"/>
      <c r="FC1465" s="40"/>
      <c r="FD1465" s="40"/>
      <c r="FE1465" s="40"/>
      <c r="FF1465" s="40"/>
      <c r="FG1465" s="40"/>
      <c r="FH1465" s="40"/>
      <c r="FI1465" s="40"/>
      <c r="FJ1465" s="40"/>
      <c r="FK1465" s="40"/>
      <c r="FL1465" s="40"/>
      <c r="FM1465" s="40"/>
      <c r="FN1465" s="40"/>
      <c r="FO1465" s="40"/>
      <c r="FP1465" s="40"/>
      <c r="FQ1465" s="40"/>
      <c r="FR1465" s="40"/>
      <c r="FS1465" s="40"/>
      <c r="FT1465" s="40"/>
      <c r="FU1465" s="40"/>
      <c r="FV1465" s="40"/>
      <c r="FW1465" s="40"/>
      <c r="FX1465" s="40"/>
      <c r="FY1465" s="40"/>
      <c r="FZ1465" s="40"/>
      <c r="GA1465" s="40"/>
      <c r="GB1465" s="40"/>
      <c r="GC1465" s="40"/>
      <c r="GD1465" s="40"/>
      <c r="GE1465" s="40"/>
      <c r="GF1465" s="40"/>
      <c r="GG1465" s="40"/>
      <c r="GH1465" s="40"/>
      <c r="GI1465" s="40"/>
      <c r="GJ1465" s="40"/>
      <c r="GK1465" s="40"/>
      <c r="GL1465" s="40"/>
      <c r="GM1465" s="40"/>
      <c r="GN1465" s="40"/>
      <c r="GO1465" s="40"/>
      <c r="GP1465" s="40"/>
      <c r="GQ1465" s="40"/>
      <c r="GR1465" s="40"/>
      <c r="GS1465" s="40"/>
    </row>
    <row r="1466" spans="1:201" x14ac:dyDescent="0.2">
      <c r="A1466" s="40"/>
      <c r="B1466" s="40"/>
      <c r="C1466" s="40"/>
      <c r="D1466" s="40"/>
      <c r="E1466" s="40"/>
      <c r="F1466" s="40"/>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c r="CV1466" s="40"/>
      <c r="CW1466" s="40"/>
      <c r="CX1466" s="40"/>
      <c r="CY1466" s="40"/>
      <c r="CZ1466" s="40"/>
      <c r="DA1466" s="40"/>
      <c r="DB1466" s="40"/>
      <c r="DC1466" s="40"/>
      <c r="DD1466" s="40"/>
      <c r="DE1466" s="40"/>
      <c r="DF1466" s="40"/>
      <c r="DG1466" s="40"/>
      <c r="DH1466" s="40"/>
      <c r="DI1466" s="40"/>
      <c r="DJ1466" s="40"/>
      <c r="DK1466" s="40"/>
      <c r="DL1466" s="40"/>
      <c r="DM1466" s="40"/>
      <c r="DN1466" s="40"/>
      <c r="DO1466" s="40"/>
      <c r="DP1466" s="40"/>
      <c r="DQ1466" s="40"/>
      <c r="DR1466" s="40"/>
      <c r="DS1466" s="40"/>
      <c r="DT1466" s="40"/>
      <c r="DU1466" s="40"/>
      <c r="DV1466" s="40"/>
      <c r="DW1466" s="40"/>
      <c r="DX1466" s="40"/>
      <c r="DY1466" s="40"/>
      <c r="DZ1466" s="40"/>
      <c r="EA1466" s="40"/>
      <c r="EB1466" s="40"/>
      <c r="EC1466" s="40"/>
      <c r="ED1466" s="40"/>
      <c r="EE1466" s="40"/>
      <c r="EF1466" s="40"/>
      <c r="EG1466" s="40"/>
      <c r="EH1466" s="40"/>
      <c r="EI1466" s="40"/>
      <c r="EJ1466" s="40"/>
      <c r="EK1466" s="40"/>
      <c r="EL1466" s="40"/>
      <c r="EM1466" s="40"/>
      <c r="EN1466" s="40"/>
      <c r="EO1466" s="40"/>
      <c r="EP1466" s="40"/>
      <c r="EQ1466" s="40"/>
      <c r="ER1466" s="40"/>
      <c r="ES1466" s="40"/>
      <c r="ET1466" s="40"/>
      <c r="EU1466" s="40"/>
      <c r="EV1466" s="40"/>
      <c r="EW1466" s="40"/>
      <c r="EX1466" s="40"/>
      <c r="EY1466" s="40"/>
      <c r="EZ1466" s="40"/>
      <c r="FA1466" s="40"/>
      <c r="FB1466" s="40"/>
      <c r="FC1466" s="40"/>
      <c r="FD1466" s="40"/>
      <c r="FE1466" s="40"/>
      <c r="FF1466" s="40"/>
      <c r="FG1466" s="40"/>
      <c r="FH1466" s="40"/>
      <c r="FI1466" s="40"/>
      <c r="FJ1466" s="40"/>
      <c r="FK1466" s="40"/>
      <c r="FL1466" s="40"/>
      <c r="FM1466" s="40"/>
      <c r="FN1466" s="40"/>
      <c r="FO1466" s="40"/>
      <c r="FP1466" s="40"/>
      <c r="FQ1466" s="40"/>
      <c r="FR1466" s="40"/>
      <c r="FS1466" s="40"/>
      <c r="FT1466" s="40"/>
      <c r="FU1466" s="40"/>
      <c r="FV1466" s="40"/>
      <c r="FW1466" s="40"/>
      <c r="FX1466" s="40"/>
      <c r="FY1466" s="40"/>
      <c r="FZ1466" s="40"/>
      <c r="GA1466" s="40"/>
      <c r="GB1466" s="40"/>
      <c r="GC1466" s="40"/>
      <c r="GD1466" s="40"/>
      <c r="GE1466" s="40"/>
      <c r="GF1466" s="40"/>
      <c r="GG1466" s="40"/>
      <c r="GH1466" s="40"/>
      <c r="GI1466" s="40"/>
      <c r="GJ1466" s="40"/>
      <c r="GK1466" s="40"/>
      <c r="GL1466" s="40"/>
      <c r="GM1466" s="40"/>
      <c r="GN1466" s="40"/>
      <c r="GO1466" s="40"/>
      <c r="GP1466" s="40"/>
      <c r="GQ1466" s="40"/>
      <c r="GR1466" s="40"/>
      <c r="GS1466" s="40"/>
    </row>
    <row r="1467" spans="1:201" x14ac:dyDescent="0.2">
      <c r="A1467" s="40"/>
      <c r="B1467" s="40"/>
      <c r="C1467" s="40"/>
      <c r="D1467" s="40"/>
      <c r="E1467" s="40"/>
      <c r="F1467" s="40"/>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c r="CV1467" s="40"/>
      <c r="CW1467" s="40"/>
      <c r="CX1467" s="40"/>
      <c r="CY1467" s="40"/>
      <c r="CZ1467" s="40"/>
      <c r="DA1467" s="40"/>
      <c r="DB1467" s="40"/>
      <c r="DC1467" s="40"/>
      <c r="DD1467" s="40"/>
      <c r="DE1467" s="40"/>
      <c r="DF1467" s="40"/>
      <c r="DG1467" s="40"/>
      <c r="DH1467" s="40"/>
      <c r="DI1467" s="40"/>
      <c r="DJ1467" s="40"/>
      <c r="DK1467" s="40"/>
      <c r="DL1467" s="40"/>
      <c r="DM1467" s="40"/>
      <c r="DN1467" s="40"/>
      <c r="DO1467" s="40"/>
      <c r="DP1467" s="40"/>
      <c r="DQ1467" s="40"/>
      <c r="DR1467" s="40"/>
      <c r="DS1467" s="40"/>
      <c r="DT1467" s="40"/>
      <c r="DU1467" s="40"/>
      <c r="DV1467" s="40"/>
      <c r="DW1467" s="40"/>
      <c r="DX1467" s="40"/>
      <c r="DY1467" s="40"/>
      <c r="DZ1467" s="40"/>
      <c r="EA1467" s="40"/>
      <c r="EB1467" s="40"/>
      <c r="EC1467" s="40"/>
      <c r="ED1467" s="40"/>
      <c r="EE1467" s="40"/>
      <c r="EF1467" s="40"/>
      <c r="EG1467" s="40"/>
      <c r="EH1467" s="40"/>
      <c r="EI1467" s="40"/>
      <c r="EJ1467" s="40"/>
      <c r="EK1467" s="40"/>
      <c r="EL1467" s="40"/>
      <c r="EM1467" s="40"/>
      <c r="EN1467" s="40"/>
      <c r="EO1467" s="40"/>
      <c r="EP1467" s="40"/>
      <c r="EQ1467" s="40"/>
      <c r="ER1467" s="40"/>
      <c r="ES1467" s="40"/>
      <c r="ET1467" s="40"/>
      <c r="EU1467" s="40"/>
      <c r="EV1467" s="40"/>
      <c r="EW1467" s="40"/>
      <c r="EX1467" s="40"/>
      <c r="EY1467" s="40"/>
      <c r="EZ1467" s="40"/>
      <c r="FA1467" s="40"/>
      <c r="FB1467" s="40"/>
      <c r="FC1467" s="40"/>
      <c r="FD1467" s="40"/>
      <c r="FE1467" s="40"/>
      <c r="FF1467" s="40"/>
      <c r="FG1467" s="40"/>
      <c r="FH1467" s="40"/>
      <c r="FI1467" s="40"/>
      <c r="FJ1467" s="40"/>
      <c r="FK1467" s="40"/>
      <c r="FL1467" s="40"/>
      <c r="FM1467" s="40"/>
      <c r="FN1467" s="40"/>
      <c r="FO1467" s="40"/>
      <c r="FP1467" s="40"/>
      <c r="FQ1467" s="40"/>
      <c r="FR1467" s="40"/>
      <c r="FS1467" s="40"/>
      <c r="FT1467" s="40"/>
      <c r="FU1467" s="40"/>
      <c r="FV1467" s="40"/>
      <c r="FW1467" s="40"/>
      <c r="FX1467" s="40"/>
      <c r="FY1467" s="40"/>
      <c r="FZ1467" s="40"/>
      <c r="GA1467" s="40"/>
      <c r="GB1467" s="40"/>
      <c r="GC1467" s="40"/>
      <c r="GD1467" s="40"/>
      <c r="GE1467" s="40"/>
      <c r="GF1467" s="40"/>
      <c r="GG1467" s="40"/>
      <c r="GH1467" s="40"/>
      <c r="GI1467" s="40"/>
      <c r="GJ1467" s="40"/>
      <c r="GK1467" s="40"/>
      <c r="GL1467" s="40"/>
      <c r="GM1467" s="40"/>
      <c r="GN1467" s="40"/>
      <c r="GO1467" s="40"/>
      <c r="GP1467" s="40"/>
      <c r="GQ1467" s="40"/>
      <c r="GR1467" s="40"/>
      <c r="GS1467" s="40"/>
    </row>
    <row r="1468" spans="1:201" x14ac:dyDescent="0.2">
      <c r="A1468" s="40"/>
      <c r="B1468" s="40"/>
      <c r="C1468" s="40"/>
      <c r="D1468" s="40"/>
      <c r="E1468" s="40"/>
      <c r="F1468" s="40"/>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c r="CV1468" s="40"/>
      <c r="CW1468" s="40"/>
      <c r="CX1468" s="40"/>
      <c r="CY1468" s="40"/>
      <c r="CZ1468" s="40"/>
      <c r="DA1468" s="40"/>
      <c r="DB1468" s="40"/>
      <c r="DC1468" s="40"/>
      <c r="DD1468" s="40"/>
      <c r="DE1468" s="40"/>
      <c r="DF1468" s="40"/>
      <c r="DG1468" s="40"/>
      <c r="DH1468" s="40"/>
      <c r="DI1468" s="40"/>
      <c r="DJ1468" s="40"/>
      <c r="DK1468" s="40"/>
      <c r="DL1468" s="40"/>
      <c r="DM1468" s="40"/>
      <c r="DN1468" s="40"/>
      <c r="DO1468" s="40"/>
      <c r="DP1468" s="40"/>
      <c r="DQ1468" s="40"/>
      <c r="DR1468" s="40"/>
      <c r="DS1468" s="40"/>
      <c r="DT1468" s="40"/>
      <c r="DU1468" s="40"/>
      <c r="DV1468" s="40"/>
      <c r="DW1468" s="40"/>
      <c r="DX1468" s="40"/>
      <c r="DY1468" s="40"/>
      <c r="DZ1468" s="40"/>
      <c r="EA1468" s="40"/>
      <c r="EB1468" s="40"/>
      <c r="EC1468" s="40"/>
      <c r="ED1468" s="40"/>
      <c r="EE1468" s="40"/>
      <c r="EF1468" s="40"/>
      <c r="EG1468" s="40"/>
      <c r="EH1468" s="40"/>
      <c r="EI1468" s="40"/>
      <c r="EJ1468" s="40"/>
      <c r="EK1468" s="40"/>
      <c r="EL1468" s="40"/>
      <c r="EM1468" s="40"/>
      <c r="EN1468" s="40"/>
      <c r="EO1468" s="40"/>
      <c r="EP1468" s="40"/>
      <c r="EQ1468" s="40"/>
      <c r="ER1468" s="40"/>
      <c r="ES1468" s="40"/>
      <c r="ET1468" s="40"/>
      <c r="EU1468" s="40"/>
      <c r="EV1468" s="40"/>
      <c r="EW1468" s="40"/>
      <c r="EX1468" s="40"/>
      <c r="EY1468" s="40"/>
      <c r="EZ1468" s="40"/>
      <c r="FA1468" s="40"/>
      <c r="FB1468" s="40"/>
      <c r="FC1468" s="40"/>
      <c r="FD1468" s="40"/>
      <c r="FE1468" s="40"/>
      <c r="FF1468" s="40"/>
      <c r="FG1468" s="40"/>
      <c r="FH1468" s="40"/>
      <c r="FI1468" s="40"/>
      <c r="FJ1468" s="40"/>
      <c r="FK1468" s="40"/>
      <c r="FL1468" s="40"/>
      <c r="FM1468" s="40"/>
      <c r="FN1468" s="40"/>
      <c r="FO1468" s="40"/>
      <c r="FP1468" s="40"/>
      <c r="FQ1468" s="40"/>
      <c r="FR1468" s="40"/>
      <c r="FS1468" s="40"/>
      <c r="FT1468" s="40"/>
      <c r="FU1468" s="40"/>
      <c r="FV1468" s="40"/>
      <c r="FW1468" s="40"/>
      <c r="FX1468" s="40"/>
      <c r="FY1468" s="40"/>
      <c r="FZ1468" s="40"/>
      <c r="GA1468" s="40"/>
      <c r="GB1468" s="40"/>
      <c r="GC1468" s="40"/>
      <c r="GD1468" s="40"/>
      <c r="GE1468" s="40"/>
      <c r="GF1468" s="40"/>
      <c r="GG1468" s="40"/>
      <c r="GH1468" s="40"/>
      <c r="GI1468" s="40"/>
      <c r="GJ1468" s="40"/>
      <c r="GK1468" s="40"/>
      <c r="GL1468" s="40"/>
      <c r="GM1468" s="40"/>
      <c r="GN1468" s="40"/>
      <c r="GO1468" s="40"/>
      <c r="GP1468" s="40"/>
      <c r="GQ1468" s="40"/>
      <c r="GR1468" s="40"/>
      <c r="GS1468" s="40"/>
    </row>
    <row r="1469" spans="1:201" x14ac:dyDescent="0.2">
      <c r="A1469" s="40"/>
      <c r="B1469" s="40"/>
      <c r="C1469" s="40"/>
      <c r="D1469" s="40"/>
      <c r="E1469" s="40"/>
      <c r="F1469" s="40"/>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c r="CV1469" s="40"/>
      <c r="CW1469" s="40"/>
      <c r="CX1469" s="40"/>
      <c r="CY1469" s="40"/>
      <c r="CZ1469" s="40"/>
      <c r="DA1469" s="40"/>
      <c r="DB1469" s="40"/>
      <c r="DC1469" s="40"/>
      <c r="DD1469" s="40"/>
      <c r="DE1469" s="40"/>
      <c r="DF1469" s="40"/>
      <c r="DG1469" s="40"/>
      <c r="DH1469" s="40"/>
      <c r="DI1469" s="40"/>
      <c r="DJ1469" s="40"/>
      <c r="DK1469" s="40"/>
      <c r="DL1469" s="40"/>
      <c r="DM1469" s="40"/>
      <c r="DN1469" s="40"/>
      <c r="DO1469" s="40"/>
      <c r="DP1469" s="40"/>
      <c r="DQ1469" s="40"/>
      <c r="DR1469" s="40"/>
      <c r="DS1469" s="40"/>
      <c r="DT1469" s="40"/>
      <c r="DU1469" s="40"/>
      <c r="DV1469" s="40"/>
      <c r="DW1469" s="40"/>
      <c r="DX1469" s="40"/>
      <c r="DY1469" s="40"/>
      <c r="DZ1469" s="40"/>
      <c r="EA1469" s="40"/>
      <c r="EB1469" s="40"/>
      <c r="EC1469" s="40"/>
      <c r="ED1469" s="40"/>
      <c r="EE1469" s="40"/>
      <c r="EF1469" s="40"/>
      <c r="EG1469" s="40"/>
      <c r="EH1469" s="40"/>
      <c r="EI1469" s="40"/>
      <c r="EJ1469" s="40"/>
      <c r="EK1469" s="40"/>
      <c r="EL1469" s="40"/>
      <c r="EM1469" s="40"/>
      <c r="EN1469" s="40"/>
      <c r="EO1469" s="40"/>
      <c r="EP1469" s="40"/>
      <c r="EQ1469" s="40"/>
      <c r="ER1469" s="40"/>
      <c r="ES1469" s="40"/>
      <c r="ET1469" s="40"/>
      <c r="EU1469" s="40"/>
      <c r="EV1469" s="40"/>
      <c r="EW1469" s="40"/>
      <c r="EX1469" s="40"/>
      <c r="EY1469" s="40"/>
      <c r="EZ1469" s="40"/>
      <c r="FA1469" s="40"/>
      <c r="FB1469" s="40"/>
      <c r="FC1469" s="40"/>
      <c r="FD1469" s="40"/>
      <c r="FE1469" s="40"/>
      <c r="FF1469" s="40"/>
      <c r="FG1469" s="40"/>
      <c r="FH1469" s="40"/>
      <c r="FI1469" s="40"/>
      <c r="FJ1469" s="40"/>
      <c r="FK1469" s="40"/>
      <c r="FL1469" s="40"/>
      <c r="FM1469" s="40"/>
      <c r="FN1469" s="40"/>
      <c r="FO1469" s="40"/>
      <c r="FP1469" s="40"/>
      <c r="FQ1469" s="40"/>
      <c r="FR1469" s="40"/>
      <c r="FS1469" s="40"/>
      <c r="FT1469" s="40"/>
      <c r="FU1469" s="40"/>
      <c r="FV1469" s="40"/>
      <c r="FW1469" s="40"/>
      <c r="FX1469" s="40"/>
      <c r="FY1469" s="40"/>
      <c r="FZ1469" s="40"/>
      <c r="GA1469" s="40"/>
      <c r="GB1469" s="40"/>
      <c r="GC1469" s="40"/>
      <c r="GD1469" s="40"/>
      <c r="GE1469" s="40"/>
      <c r="GF1469" s="40"/>
      <c r="GG1469" s="40"/>
      <c r="GH1469" s="40"/>
      <c r="GI1469" s="40"/>
      <c r="GJ1469" s="40"/>
      <c r="GK1469" s="40"/>
      <c r="GL1469" s="40"/>
      <c r="GM1469" s="40"/>
      <c r="GN1469" s="40"/>
      <c r="GO1469" s="40"/>
      <c r="GP1469" s="40"/>
      <c r="GQ1469" s="40"/>
      <c r="GR1469" s="40"/>
      <c r="GS1469" s="40"/>
    </row>
    <row r="1470" spans="1:201" x14ac:dyDescent="0.2">
      <c r="A1470" s="40"/>
      <c r="B1470" s="40"/>
      <c r="C1470" s="40"/>
      <c r="D1470" s="40"/>
      <c r="E1470" s="40"/>
      <c r="F1470" s="40"/>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c r="CV1470" s="40"/>
      <c r="CW1470" s="40"/>
      <c r="CX1470" s="40"/>
      <c r="CY1470" s="40"/>
      <c r="CZ1470" s="40"/>
      <c r="DA1470" s="40"/>
      <c r="DB1470" s="40"/>
      <c r="DC1470" s="40"/>
      <c r="DD1470" s="40"/>
      <c r="DE1470" s="40"/>
      <c r="DF1470" s="40"/>
      <c r="DG1470" s="40"/>
      <c r="DH1470" s="40"/>
      <c r="DI1470" s="40"/>
      <c r="DJ1470" s="40"/>
      <c r="DK1470" s="40"/>
      <c r="DL1470" s="40"/>
      <c r="DM1470" s="40"/>
      <c r="DN1470" s="40"/>
      <c r="DO1470" s="40"/>
      <c r="DP1470" s="40"/>
      <c r="DQ1470" s="40"/>
      <c r="DR1470" s="40"/>
      <c r="DS1470" s="40"/>
      <c r="DT1470" s="40"/>
      <c r="DU1470" s="40"/>
      <c r="DV1470" s="40"/>
      <c r="DW1470" s="40"/>
      <c r="DX1470" s="40"/>
      <c r="DY1470" s="40"/>
      <c r="DZ1470" s="40"/>
      <c r="EA1470" s="40"/>
      <c r="EB1470" s="40"/>
      <c r="EC1470" s="40"/>
      <c r="ED1470" s="40"/>
      <c r="EE1470" s="40"/>
      <c r="EF1470" s="40"/>
      <c r="EG1470" s="40"/>
      <c r="EH1470" s="40"/>
      <c r="EI1470" s="40"/>
      <c r="EJ1470" s="40"/>
      <c r="EK1470" s="40"/>
      <c r="EL1470" s="40"/>
      <c r="EM1470" s="40"/>
      <c r="EN1470" s="40"/>
      <c r="EO1470" s="40"/>
      <c r="EP1470" s="40"/>
      <c r="EQ1470" s="40"/>
      <c r="ER1470" s="40"/>
      <c r="ES1470" s="40"/>
      <c r="ET1470" s="40"/>
      <c r="EU1470" s="40"/>
      <c r="EV1470" s="40"/>
      <c r="EW1470" s="40"/>
      <c r="EX1470" s="40"/>
      <c r="EY1470" s="40"/>
      <c r="EZ1470" s="40"/>
      <c r="FA1470" s="40"/>
      <c r="FB1470" s="40"/>
      <c r="FC1470" s="40"/>
      <c r="FD1470" s="40"/>
      <c r="FE1470" s="40"/>
      <c r="FF1470" s="40"/>
      <c r="FG1470" s="40"/>
      <c r="FH1470" s="40"/>
      <c r="FI1470" s="40"/>
      <c r="FJ1470" s="40"/>
      <c r="FK1470" s="40"/>
      <c r="FL1470" s="40"/>
      <c r="FM1470" s="40"/>
      <c r="FN1470" s="40"/>
      <c r="FO1470" s="40"/>
      <c r="FP1470" s="40"/>
      <c r="FQ1470" s="40"/>
      <c r="FR1470" s="40"/>
      <c r="FS1470" s="40"/>
      <c r="FT1470" s="40"/>
      <c r="FU1470" s="40"/>
      <c r="FV1470" s="40"/>
      <c r="FW1470" s="40"/>
      <c r="FX1470" s="40"/>
      <c r="FY1470" s="40"/>
      <c r="FZ1470" s="40"/>
      <c r="GA1470" s="40"/>
      <c r="GB1470" s="40"/>
      <c r="GC1470" s="40"/>
      <c r="GD1470" s="40"/>
      <c r="GE1470" s="40"/>
      <c r="GF1470" s="40"/>
      <c r="GG1470" s="40"/>
      <c r="GH1470" s="40"/>
      <c r="GI1470" s="40"/>
      <c r="GJ1470" s="40"/>
      <c r="GK1470" s="40"/>
      <c r="GL1470" s="40"/>
      <c r="GM1470" s="40"/>
      <c r="GN1470" s="40"/>
      <c r="GO1470" s="40"/>
      <c r="GP1470" s="40"/>
      <c r="GQ1470" s="40"/>
      <c r="GR1470" s="40"/>
      <c r="GS1470" s="40"/>
    </row>
    <row r="1471" spans="1:201" x14ac:dyDescent="0.2">
      <c r="A1471" s="40"/>
      <c r="B1471" s="40"/>
      <c r="C1471" s="40"/>
      <c r="D1471" s="40"/>
      <c r="E1471" s="40"/>
      <c r="F1471" s="40"/>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c r="CV1471" s="40"/>
      <c r="CW1471" s="40"/>
      <c r="CX1471" s="40"/>
      <c r="CY1471" s="40"/>
      <c r="CZ1471" s="40"/>
      <c r="DA1471" s="40"/>
      <c r="DB1471" s="40"/>
      <c r="DC1471" s="40"/>
      <c r="DD1471" s="40"/>
      <c r="DE1471" s="40"/>
      <c r="DF1471" s="40"/>
      <c r="DG1471" s="40"/>
      <c r="DH1471" s="40"/>
      <c r="DI1471" s="40"/>
      <c r="DJ1471" s="40"/>
      <c r="DK1471" s="40"/>
      <c r="DL1471" s="40"/>
      <c r="DM1471" s="40"/>
      <c r="DN1471" s="40"/>
      <c r="DO1471" s="40"/>
      <c r="DP1471" s="40"/>
      <c r="DQ1471" s="40"/>
      <c r="DR1471" s="40"/>
      <c r="DS1471" s="40"/>
      <c r="DT1471" s="40"/>
      <c r="DU1471" s="40"/>
      <c r="DV1471" s="40"/>
      <c r="DW1471" s="40"/>
      <c r="DX1471" s="40"/>
      <c r="DY1471" s="40"/>
      <c r="DZ1471" s="40"/>
      <c r="EA1471" s="40"/>
      <c r="EB1471" s="40"/>
      <c r="EC1471" s="40"/>
      <c r="ED1471" s="40"/>
      <c r="EE1471" s="40"/>
      <c r="EF1471" s="40"/>
      <c r="EG1471" s="40"/>
      <c r="EH1471" s="40"/>
      <c r="EI1471" s="40"/>
      <c r="EJ1471" s="40"/>
      <c r="EK1471" s="40"/>
      <c r="EL1471" s="40"/>
      <c r="EM1471" s="40"/>
      <c r="EN1471" s="40"/>
      <c r="EO1471" s="40"/>
      <c r="EP1471" s="40"/>
      <c r="EQ1471" s="40"/>
      <c r="ER1471" s="40"/>
      <c r="ES1471" s="40"/>
      <c r="ET1471" s="40"/>
      <c r="EU1471" s="40"/>
      <c r="EV1471" s="40"/>
      <c r="EW1471" s="40"/>
      <c r="EX1471" s="40"/>
      <c r="EY1471" s="40"/>
      <c r="EZ1471" s="40"/>
      <c r="FA1471" s="40"/>
      <c r="FB1471" s="40"/>
      <c r="FC1471" s="40"/>
      <c r="FD1471" s="40"/>
      <c r="FE1471" s="40"/>
      <c r="FF1471" s="40"/>
      <c r="FG1471" s="40"/>
      <c r="FH1471" s="40"/>
      <c r="FI1471" s="40"/>
      <c r="FJ1471" s="40"/>
      <c r="FK1471" s="40"/>
      <c r="FL1471" s="40"/>
      <c r="FM1471" s="40"/>
      <c r="FN1471" s="40"/>
      <c r="FO1471" s="40"/>
      <c r="FP1471" s="40"/>
      <c r="FQ1471" s="40"/>
      <c r="FR1471" s="40"/>
      <c r="FS1471" s="40"/>
      <c r="FT1471" s="40"/>
      <c r="FU1471" s="40"/>
      <c r="FV1471" s="40"/>
      <c r="FW1471" s="40"/>
      <c r="FX1471" s="40"/>
      <c r="FY1471" s="40"/>
      <c r="FZ1471" s="40"/>
      <c r="GA1471" s="40"/>
      <c r="GB1471" s="40"/>
      <c r="GC1471" s="40"/>
      <c r="GD1471" s="40"/>
      <c r="GE1471" s="40"/>
      <c r="GF1471" s="40"/>
      <c r="GG1471" s="40"/>
      <c r="GH1471" s="40"/>
      <c r="GI1471" s="40"/>
      <c r="GJ1471" s="40"/>
      <c r="GK1471" s="40"/>
      <c r="GL1471" s="40"/>
      <c r="GM1471" s="40"/>
      <c r="GN1471" s="40"/>
      <c r="GO1471" s="40"/>
      <c r="GP1471" s="40"/>
      <c r="GQ1471" s="40"/>
      <c r="GR1471" s="40"/>
      <c r="GS1471" s="40"/>
    </row>
    <row r="1472" spans="1:201" x14ac:dyDescent="0.2">
      <c r="A1472" s="40"/>
      <c r="B1472" s="40"/>
      <c r="C1472" s="40"/>
      <c r="D1472" s="40"/>
      <c r="E1472" s="40"/>
      <c r="F1472" s="40"/>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c r="CV1472" s="40"/>
      <c r="CW1472" s="40"/>
      <c r="CX1472" s="40"/>
      <c r="CY1472" s="40"/>
      <c r="CZ1472" s="40"/>
      <c r="DA1472" s="40"/>
      <c r="DB1472" s="40"/>
      <c r="DC1472" s="40"/>
      <c r="DD1472" s="40"/>
      <c r="DE1472" s="40"/>
      <c r="DF1472" s="40"/>
      <c r="DG1472" s="40"/>
      <c r="DH1472" s="40"/>
      <c r="DI1472" s="40"/>
      <c r="DJ1472" s="40"/>
      <c r="DK1472" s="40"/>
      <c r="DL1472" s="40"/>
      <c r="DM1472" s="40"/>
      <c r="DN1472" s="40"/>
      <c r="DO1472" s="40"/>
      <c r="DP1472" s="40"/>
      <c r="DQ1472" s="40"/>
      <c r="DR1472" s="40"/>
      <c r="DS1472" s="40"/>
      <c r="DT1472" s="40"/>
      <c r="DU1472" s="40"/>
      <c r="DV1472" s="40"/>
      <c r="DW1472" s="40"/>
      <c r="DX1472" s="40"/>
      <c r="DY1472" s="40"/>
      <c r="DZ1472" s="40"/>
      <c r="EA1472" s="40"/>
      <c r="EB1472" s="40"/>
      <c r="EC1472" s="40"/>
      <c r="ED1472" s="40"/>
      <c r="EE1472" s="40"/>
      <c r="EF1472" s="40"/>
      <c r="EG1472" s="40"/>
      <c r="EH1472" s="40"/>
      <c r="EI1472" s="40"/>
      <c r="EJ1472" s="40"/>
      <c r="EK1472" s="40"/>
      <c r="EL1472" s="40"/>
      <c r="EM1472" s="40"/>
      <c r="EN1472" s="40"/>
      <c r="EO1472" s="40"/>
      <c r="EP1472" s="40"/>
      <c r="EQ1472" s="40"/>
      <c r="ER1472" s="40"/>
      <c r="ES1472" s="40"/>
      <c r="ET1472" s="40"/>
      <c r="EU1472" s="40"/>
      <c r="EV1472" s="40"/>
      <c r="EW1472" s="40"/>
      <c r="EX1472" s="40"/>
      <c r="EY1472" s="40"/>
      <c r="EZ1472" s="40"/>
      <c r="FA1472" s="40"/>
      <c r="FB1472" s="40"/>
      <c r="FC1472" s="40"/>
      <c r="FD1472" s="40"/>
      <c r="FE1472" s="40"/>
      <c r="FF1472" s="40"/>
      <c r="FG1472" s="40"/>
      <c r="FH1472" s="40"/>
      <c r="FI1472" s="40"/>
      <c r="FJ1472" s="40"/>
      <c r="FK1472" s="40"/>
      <c r="FL1472" s="40"/>
      <c r="FM1472" s="40"/>
      <c r="FN1472" s="40"/>
      <c r="FO1472" s="40"/>
      <c r="FP1472" s="40"/>
      <c r="FQ1472" s="40"/>
      <c r="FR1472" s="40"/>
      <c r="FS1472" s="40"/>
      <c r="FT1472" s="40"/>
      <c r="FU1472" s="40"/>
      <c r="FV1472" s="40"/>
      <c r="FW1472" s="40"/>
      <c r="FX1472" s="40"/>
      <c r="FY1472" s="40"/>
      <c r="FZ1472" s="40"/>
      <c r="GA1472" s="40"/>
      <c r="GB1472" s="40"/>
      <c r="GC1472" s="40"/>
      <c r="GD1472" s="40"/>
      <c r="GE1472" s="40"/>
      <c r="GF1472" s="40"/>
      <c r="GG1472" s="40"/>
      <c r="GH1472" s="40"/>
      <c r="GI1472" s="40"/>
      <c r="GJ1472" s="40"/>
      <c r="GK1472" s="40"/>
      <c r="GL1472" s="40"/>
      <c r="GM1472" s="40"/>
      <c r="GN1472" s="40"/>
      <c r="GO1472" s="40"/>
      <c r="GP1472" s="40"/>
      <c r="GQ1472" s="40"/>
      <c r="GR1472" s="40"/>
      <c r="GS1472" s="40"/>
    </row>
    <row r="1473" spans="1:201" x14ac:dyDescent="0.2">
      <c r="A1473" s="40"/>
      <c r="B1473" s="40"/>
      <c r="C1473" s="40"/>
      <c r="D1473" s="40"/>
      <c r="E1473" s="40"/>
      <c r="F1473" s="40"/>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c r="CV1473" s="40"/>
      <c r="CW1473" s="40"/>
      <c r="CX1473" s="40"/>
      <c r="CY1473" s="40"/>
      <c r="CZ1473" s="40"/>
      <c r="DA1473" s="40"/>
      <c r="DB1473" s="40"/>
      <c r="DC1473" s="40"/>
      <c r="DD1473" s="40"/>
      <c r="DE1473" s="40"/>
      <c r="DF1473" s="40"/>
      <c r="DG1473" s="40"/>
      <c r="DH1473" s="40"/>
      <c r="DI1473" s="40"/>
      <c r="DJ1473" s="40"/>
      <c r="DK1473" s="40"/>
      <c r="DL1473" s="40"/>
      <c r="DM1473" s="40"/>
      <c r="DN1473" s="40"/>
      <c r="DO1473" s="40"/>
      <c r="DP1473" s="40"/>
      <c r="DQ1473" s="40"/>
      <c r="DR1473" s="40"/>
      <c r="DS1473" s="40"/>
      <c r="DT1473" s="40"/>
      <c r="DU1473" s="40"/>
      <c r="DV1473" s="40"/>
      <c r="DW1473" s="40"/>
      <c r="DX1473" s="40"/>
      <c r="DY1473" s="40"/>
      <c r="DZ1473" s="40"/>
      <c r="EA1473" s="40"/>
      <c r="EB1473" s="40"/>
      <c r="EC1473" s="40"/>
      <c r="ED1473" s="40"/>
      <c r="EE1473" s="40"/>
      <c r="EF1473" s="40"/>
      <c r="EG1473" s="40"/>
      <c r="EH1473" s="40"/>
      <c r="EI1473" s="40"/>
      <c r="EJ1473" s="40"/>
      <c r="EK1473" s="40"/>
      <c r="EL1473" s="40"/>
      <c r="EM1473" s="40"/>
      <c r="EN1473" s="40"/>
      <c r="EO1473" s="40"/>
      <c r="EP1473" s="40"/>
      <c r="EQ1473" s="40"/>
      <c r="ER1473" s="40"/>
      <c r="ES1473" s="40"/>
      <c r="ET1473" s="40"/>
      <c r="EU1473" s="40"/>
      <c r="EV1473" s="40"/>
      <c r="EW1473" s="40"/>
      <c r="EX1473" s="40"/>
      <c r="EY1473" s="40"/>
      <c r="EZ1473" s="40"/>
      <c r="FA1473" s="40"/>
      <c r="FB1473" s="40"/>
      <c r="FC1473" s="40"/>
      <c r="FD1473" s="40"/>
      <c r="FE1473" s="40"/>
      <c r="FF1473" s="40"/>
      <c r="FG1473" s="40"/>
      <c r="FH1473" s="40"/>
      <c r="FI1473" s="40"/>
      <c r="FJ1473" s="40"/>
      <c r="FK1473" s="40"/>
      <c r="FL1473" s="40"/>
      <c r="FM1473" s="40"/>
      <c r="FN1473" s="40"/>
      <c r="FO1473" s="40"/>
      <c r="FP1473" s="40"/>
      <c r="FQ1473" s="40"/>
      <c r="FR1473" s="40"/>
      <c r="FS1473" s="40"/>
      <c r="FT1473" s="40"/>
      <c r="FU1473" s="40"/>
      <c r="FV1473" s="40"/>
      <c r="FW1473" s="40"/>
      <c r="FX1473" s="40"/>
      <c r="FY1473" s="40"/>
      <c r="FZ1473" s="40"/>
      <c r="GA1473" s="40"/>
      <c r="GB1473" s="40"/>
      <c r="GC1473" s="40"/>
      <c r="GD1473" s="40"/>
      <c r="GE1473" s="40"/>
      <c r="GF1473" s="40"/>
      <c r="GG1473" s="40"/>
      <c r="GH1473" s="40"/>
      <c r="GI1473" s="40"/>
      <c r="GJ1473" s="40"/>
      <c r="GK1473" s="40"/>
      <c r="GL1473" s="40"/>
      <c r="GM1473" s="40"/>
      <c r="GN1473" s="40"/>
      <c r="GO1473" s="40"/>
      <c r="GP1473" s="40"/>
      <c r="GQ1473" s="40"/>
      <c r="GR1473" s="40"/>
      <c r="GS1473" s="40"/>
    </row>
    <row r="1474" spans="1:201" x14ac:dyDescent="0.2">
      <c r="A1474" s="40"/>
      <c r="B1474" s="40"/>
      <c r="C1474" s="40"/>
      <c r="D1474" s="40"/>
      <c r="E1474" s="40"/>
      <c r="F1474" s="40"/>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c r="CV1474" s="40"/>
      <c r="CW1474" s="40"/>
      <c r="CX1474" s="40"/>
      <c r="CY1474" s="40"/>
      <c r="CZ1474" s="40"/>
      <c r="DA1474" s="40"/>
      <c r="DB1474" s="40"/>
      <c r="DC1474" s="40"/>
      <c r="DD1474" s="40"/>
      <c r="DE1474" s="40"/>
      <c r="DF1474" s="40"/>
      <c r="DG1474" s="40"/>
      <c r="DH1474" s="40"/>
      <c r="DI1474" s="40"/>
      <c r="DJ1474" s="40"/>
      <c r="DK1474" s="40"/>
      <c r="DL1474" s="40"/>
      <c r="DM1474" s="40"/>
      <c r="DN1474" s="40"/>
      <c r="DO1474" s="40"/>
      <c r="DP1474" s="40"/>
      <c r="DQ1474" s="40"/>
      <c r="DR1474" s="40"/>
      <c r="DS1474" s="40"/>
      <c r="DT1474" s="40"/>
      <c r="DU1474" s="40"/>
      <c r="DV1474" s="40"/>
      <c r="DW1474" s="40"/>
      <c r="DX1474" s="40"/>
      <c r="DY1474" s="40"/>
      <c r="DZ1474" s="40"/>
      <c r="EA1474" s="40"/>
      <c r="EB1474" s="40"/>
      <c r="EC1474" s="40"/>
      <c r="ED1474" s="40"/>
      <c r="EE1474" s="40"/>
      <c r="EF1474" s="40"/>
      <c r="EG1474" s="40"/>
      <c r="EH1474" s="40"/>
      <c r="EI1474" s="40"/>
      <c r="EJ1474" s="40"/>
      <c r="EK1474" s="40"/>
      <c r="EL1474" s="40"/>
      <c r="EM1474" s="40"/>
      <c r="EN1474" s="40"/>
      <c r="EO1474" s="40"/>
      <c r="EP1474" s="40"/>
      <c r="EQ1474" s="40"/>
      <c r="ER1474" s="40"/>
      <c r="ES1474" s="40"/>
      <c r="ET1474" s="40"/>
      <c r="EU1474" s="40"/>
      <c r="EV1474" s="40"/>
      <c r="EW1474" s="40"/>
      <c r="EX1474" s="40"/>
      <c r="EY1474" s="40"/>
      <c r="EZ1474" s="40"/>
      <c r="FA1474" s="40"/>
      <c r="FB1474" s="40"/>
      <c r="FC1474" s="40"/>
      <c r="FD1474" s="40"/>
      <c r="FE1474" s="40"/>
      <c r="FF1474" s="40"/>
      <c r="FG1474" s="40"/>
      <c r="FH1474" s="40"/>
      <c r="FI1474" s="40"/>
      <c r="FJ1474" s="40"/>
      <c r="FK1474" s="40"/>
      <c r="FL1474" s="40"/>
      <c r="FM1474" s="40"/>
      <c r="FN1474" s="40"/>
      <c r="FO1474" s="40"/>
      <c r="FP1474" s="40"/>
      <c r="FQ1474" s="40"/>
      <c r="FR1474" s="40"/>
      <c r="FS1474" s="40"/>
      <c r="FT1474" s="40"/>
      <c r="FU1474" s="40"/>
      <c r="FV1474" s="40"/>
      <c r="FW1474" s="40"/>
      <c r="FX1474" s="40"/>
      <c r="FY1474" s="40"/>
      <c r="FZ1474" s="40"/>
      <c r="GA1474" s="40"/>
      <c r="GB1474" s="40"/>
      <c r="GC1474" s="40"/>
      <c r="GD1474" s="40"/>
      <c r="GE1474" s="40"/>
      <c r="GF1474" s="40"/>
      <c r="GG1474" s="40"/>
      <c r="GH1474" s="40"/>
      <c r="GI1474" s="40"/>
      <c r="GJ1474" s="40"/>
      <c r="GK1474" s="40"/>
      <c r="GL1474" s="40"/>
      <c r="GM1474" s="40"/>
      <c r="GN1474" s="40"/>
      <c r="GO1474" s="40"/>
      <c r="GP1474" s="40"/>
      <c r="GQ1474" s="40"/>
      <c r="GR1474" s="40"/>
      <c r="GS1474" s="40"/>
    </row>
    <row r="1475" spans="1:201" x14ac:dyDescent="0.2">
      <c r="A1475" s="40"/>
      <c r="B1475" s="40"/>
      <c r="C1475" s="40"/>
      <c r="D1475" s="40"/>
      <c r="E1475" s="40"/>
      <c r="F1475" s="40"/>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c r="CV1475" s="40"/>
      <c r="CW1475" s="40"/>
      <c r="CX1475" s="40"/>
      <c r="CY1475" s="40"/>
      <c r="CZ1475" s="40"/>
      <c r="DA1475" s="40"/>
      <c r="DB1475" s="40"/>
      <c r="DC1475" s="40"/>
      <c r="DD1475" s="40"/>
      <c r="DE1475" s="40"/>
      <c r="DF1475" s="40"/>
      <c r="DG1475" s="40"/>
      <c r="DH1475" s="40"/>
      <c r="DI1475" s="40"/>
      <c r="DJ1475" s="40"/>
      <c r="DK1475" s="40"/>
      <c r="DL1475" s="40"/>
      <c r="DM1475" s="40"/>
      <c r="DN1475" s="40"/>
      <c r="DO1475" s="40"/>
      <c r="DP1475" s="40"/>
      <c r="DQ1475" s="40"/>
      <c r="DR1475" s="40"/>
      <c r="DS1475" s="40"/>
      <c r="DT1475" s="40"/>
      <c r="DU1475" s="40"/>
      <c r="DV1475" s="40"/>
      <c r="DW1475" s="40"/>
      <c r="DX1475" s="40"/>
      <c r="DY1475" s="40"/>
      <c r="DZ1475" s="40"/>
      <c r="EA1475" s="40"/>
      <c r="EB1475" s="40"/>
      <c r="EC1475" s="40"/>
      <c r="ED1475" s="40"/>
      <c r="EE1475" s="40"/>
      <c r="EF1475" s="40"/>
      <c r="EG1475" s="40"/>
      <c r="EH1475" s="40"/>
      <c r="EI1475" s="40"/>
      <c r="EJ1475" s="40"/>
      <c r="EK1475" s="40"/>
      <c r="EL1475" s="40"/>
      <c r="EM1475" s="40"/>
      <c r="EN1475" s="40"/>
      <c r="EO1475" s="40"/>
      <c r="EP1475" s="40"/>
      <c r="EQ1475" s="40"/>
      <c r="ER1475" s="40"/>
      <c r="ES1475" s="40"/>
      <c r="ET1475" s="40"/>
      <c r="EU1475" s="40"/>
      <c r="EV1475" s="40"/>
      <c r="EW1475" s="40"/>
      <c r="EX1475" s="40"/>
      <c r="EY1475" s="40"/>
      <c r="EZ1475" s="40"/>
      <c r="FA1475" s="40"/>
      <c r="FB1475" s="40"/>
      <c r="FC1475" s="40"/>
      <c r="FD1475" s="40"/>
      <c r="FE1475" s="40"/>
      <c r="FF1475" s="40"/>
      <c r="FG1475" s="40"/>
      <c r="FH1475" s="40"/>
      <c r="FI1475" s="40"/>
      <c r="FJ1475" s="40"/>
      <c r="FK1475" s="40"/>
      <c r="FL1475" s="40"/>
      <c r="FM1475" s="40"/>
      <c r="FN1475" s="40"/>
      <c r="FO1475" s="40"/>
      <c r="FP1475" s="40"/>
      <c r="FQ1475" s="40"/>
      <c r="FR1475" s="40"/>
      <c r="FS1475" s="40"/>
      <c r="FT1475" s="40"/>
      <c r="FU1475" s="40"/>
      <c r="FV1475" s="40"/>
      <c r="FW1475" s="40"/>
      <c r="FX1475" s="40"/>
      <c r="FY1475" s="40"/>
      <c r="FZ1475" s="40"/>
      <c r="GA1475" s="40"/>
      <c r="GB1475" s="40"/>
      <c r="GC1475" s="40"/>
      <c r="GD1475" s="40"/>
      <c r="GE1475" s="40"/>
      <c r="GF1475" s="40"/>
      <c r="GG1475" s="40"/>
      <c r="GH1475" s="40"/>
      <c r="GI1475" s="40"/>
      <c r="GJ1475" s="40"/>
      <c r="GK1475" s="40"/>
      <c r="GL1475" s="40"/>
      <c r="GM1475" s="40"/>
      <c r="GN1475" s="40"/>
      <c r="GO1475" s="40"/>
      <c r="GP1475" s="40"/>
      <c r="GQ1475" s="40"/>
      <c r="GR1475" s="40"/>
      <c r="GS1475" s="40"/>
    </row>
    <row r="1476" spans="1:201" x14ac:dyDescent="0.2">
      <c r="A1476" s="40"/>
      <c r="B1476" s="40"/>
      <c r="C1476" s="40"/>
      <c r="D1476" s="40"/>
      <c r="E1476" s="40"/>
      <c r="F1476" s="40"/>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c r="CV1476" s="40"/>
      <c r="CW1476" s="40"/>
      <c r="CX1476" s="40"/>
      <c r="CY1476" s="40"/>
      <c r="CZ1476" s="40"/>
      <c r="DA1476" s="40"/>
      <c r="DB1476" s="40"/>
      <c r="DC1476" s="40"/>
      <c r="DD1476" s="40"/>
      <c r="DE1476" s="40"/>
      <c r="DF1476" s="40"/>
      <c r="DG1476" s="40"/>
      <c r="DH1476" s="40"/>
      <c r="DI1476" s="40"/>
      <c r="DJ1476" s="40"/>
      <c r="DK1476" s="40"/>
      <c r="DL1476" s="40"/>
      <c r="DM1476" s="40"/>
      <c r="DN1476" s="40"/>
      <c r="DO1476" s="40"/>
      <c r="DP1476" s="40"/>
      <c r="DQ1476" s="40"/>
      <c r="DR1476" s="40"/>
      <c r="DS1476" s="40"/>
      <c r="DT1476" s="40"/>
      <c r="DU1476" s="40"/>
      <c r="DV1476" s="40"/>
      <c r="DW1476" s="40"/>
      <c r="DX1476" s="40"/>
      <c r="DY1476" s="40"/>
      <c r="DZ1476" s="40"/>
      <c r="EA1476" s="40"/>
      <c r="EB1476" s="40"/>
      <c r="EC1476" s="40"/>
      <c r="ED1476" s="40"/>
      <c r="EE1476" s="40"/>
      <c r="EF1476" s="40"/>
      <c r="EG1476" s="40"/>
      <c r="EH1476" s="40"/>
      <c r="EI1476" s="40"/>
      <c r="EJ1476" s="40"/>
      <c r="EK1476" s="40"/>
      <c r="EL1476" s="40"/>
      <c r="EM1476" s="40"/>
      <c r="EN1476" s="40"/>
      <c r="EO1476" s="40"/>
      <c r="EP1476" s="40"/>
      <c r="EQ1476" s="40"/>
      <c r="ER1476" s="40"/>
      <c r="ES1476" s="40"/>
      <c r="ET1476" s="40"/>
      <c r="EU1476" s="40"/>
      <c r="EV1476" s="40"/>
      <c r="EW1476" s="40"/>
      <c r="EX1476" s="40"/>
      <c r="EY1476" s="40"/>
      <c r="EZ1476" s="40"/>
      <c r="FA1476" s="40"/>
      <c r="FB1476" s="40"/>
      <c r="FC1476" s="40"/>
      <c r="FD1476" s="40"/>
      <c r="FE1476" s="40"/>
      <c r="FF1476" s="40"/>
      <c r="FG1476" s="40"/>
      <c r="FH1476" s="40"/>
      <c r="FI1476" s="40"/>
      <c r="FJ1476" s="40"/>
      <c r="FK1476" s="40"/>
      <c r="FL1476" s="40"/>
      <c r="FM1476" s="40"/>
      <c r="FN1476" s="40"/>
      <c r="FO1476" s="40"/>
      <c r="FP1476" s="40"/>
      <c r="FQ1476" s="40"/>
      <c r="FR1476" s="40"/>
      <c r="FS1476" s="40"/>
      <c r="FT1476" s="40"/>
      <c r="FU1476" s="40"/>
      <c r="FV1476" s="40"/>
      <c r="FW1476" s="40"/>
      <c r="FX1476" s="40"/>
      <c r="FY1476" s="40"/>
      <c r="FZ1476" s="40"/>
      <c r="GA1476" s="40"/>
      <c r="GB1476" s="40"/>
      <c r="GC1476" s="40"/>
      <c r="GD1476" s="40"/>
      <c r="GE1476" s="40"/>
      <c r="GF1476" s="40"/>
      <c r="GG1476" s="40"/>
      <c r="GH1476" s="40"/>
      <c r="GI1476" s="40"/>
      <c r="GJ1476" s="40"/>
      <c r="GK1476" s="40"/>
      <c r="GL1476" s="40"/>
      <c r="GM1476" s="40"/>
      <c r="GN1476" s="40"/>
      <c r="GO1476" s="40"/>
      <c r="GP1476" s="40"/>
      <c r="GQ1476" s="40"/>
      <c r="GR1476" s="40"/>
      <c r="GS1476" s="40"/>
    </row>
    <row r="1477" spans="1:201" x14ac:dyDescent="0.2">
      <c r="A1477" s="40"/>
      <c r="B1477" s="40"/>
      <c r="C1477" s="40"/>
      <c r="D1477" s="40"/>
      <c r="E1477" s="40"/>
      <c r="F1477" s="40"/>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c r="CV1477" s="40"/>
      <c r="CW1477" s="40"/>
      <c r="CX1477" s="40"/>
      <c r="CY1477" s="40"/>
      <c r="CZ1477" s="40"/>
      <c r="DA1477" s="40"/>
      <c r="DB1477" s="40"/>
      <c r="DC1477" s="40"/>
      <c r="DD1477" s="40"/>
      <c r="DE1477" s="40"/>
      <c r="DF1477" s="40"/>
      <c r="DG1477" s="40"/>
      <c r="DH1477" s="40"/>
      <c r="DI1477" s="40"/>
      <c r="DJ1477" s="40"/>
      <c r="DK1477" s="40"/>
      <c r="DL1477" s="40"/>
      <c r="DM1477" s="40"/>
      <c r="DN1477" s="40"/>
      <c r="DO1477" s="40"/>
      <c r="DP1477" s="40"/>
      <c r="DQ1477" s="40"/>
      <c r="DR1477" s="40"/>
      <c r="DS1477" s="40"/>
      <c r="DT1477" s="40"/>
      <c r="DU1477" s="40"/>
      <c r="DV1477" s="40"/>
      <c r="DW1477" s="40"/>
      <c r="DX1477" s="40"/>
      <c r="DY1477" s="40"/>
      <c r="DZ1477" s="40"/>
      <c r="EA1477" s="40"/>
      <c r="EB1477" s="40"/>
      <c r="EC1477" s="40"/>
      <c r="ED1477" s="40"/>
      <c r="EE1477" s="40"/>
      <c r="EF1477" s="40"/>
      <c r="EG1477" s="40"/>
      <c r="EH1477" s="40"/>
      <c r="EI1477" s="40"/>
      <c r="EJ1477" s="40"/>
      <c r="EK1477" s="40"/>
      <c r="EL1477" s="40"/>
      <c r="EM1477" s="40"/>
      <c r="EN1477" s="40"/>
      <c r="EO1477" s="40"/>
      <c r="EP1477" s="40"/>
      <c r="EQ1477" s="40"/>
      <c r="ER1477" s="40"/>
      <c r="ES1477" s="40"/>
      <c r="ET1477" s="40"/>
      <c r="EU1477" s="40"/>
      <c r="EV1477" s="40"/>
      <c r="EW1477" s="40"/>
      <c r="EX1477" s="40"/>
      <c r="EY1477" s="40"/>
      <c r="EZ1477" s="40"/>
      <c r="FA1477" s="40"/>
      <c r="FB1477" s="40"/>
      <c r="FC1477" s="40"/>
      <c r="FD1477" s="40"/>
      <c r="FE1477" s="40"/>
      <c r="FF1477" s="40"/>
      <c r="FG1477" s="40"/>
      <c r="FH1477" s="40"/>
      <c r="FI1477" s="40"/>
      <c r="FJ1477" s="40"/>
      <c r="FK1477" s="40"/>
      <c r="FL1477" s="40"/>
      <c r="FM1477" s="40"/>
      <c r="FN1477" s="40"/>
      <c r="FO1477" s="40"/>
      <c r="FP1477" s="40"/>
      <c r="FQ1477" s="40"/>
      <c r="FR1477" s="40"/>
      <c r="FS1477" s="40"/>
      <c r="FT1477" s="40"/>
      <c r="FU1477" s="40"/>
      <c r="FV1477" s="40"/>
      <c r="FW1477" s="40"/>
      <c r="FX1477" s="40"/>
      <c r="FY1477" s="40"/>
      <c r="FZ1477" s="40"/>
      <c r="GA1477" s="40"/>
      <c r="GB1477" s="40"/>
      <c r="GC1477" s="40"/>
      <c r="GD1477" s="40"/>
      <c r="GE1477" s="40"/>
      <c r="GF1477" s="40"/>
      <c r="GG1477" s="40"/>
      <c r="GH1477" s="40"/>
      <c r="GI1477" s="40"/>
      <c r="GJ1477" s="40"/>
      <c r="GK1477" s="40"/>
      <c r="GL1477" s="40"/>
      <c r="GM1477" s="40"/>
      <c r="GN1477" s="40"/>
      <c r="GO1477" s="40"/>
      <c r="GP1477" s="40"/>
      <c r="GQ1477" s="40"/>
      <c r="GR1477" s="40"/>
      <c r="GS1477" s="40"/>
    </row>
    <row r="1478" spans="1:201" x14ac:dyDescent="0.2">
      <c r="A1478" s="40"/>
      <c r="B1478" s="40"/>
      <c r="C1478" s="40"/>
      <c r="D1478" s="40"/>
      <c r="E1478" s="40"/>
      <c r="F1478" s="40"/>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c r="FL1478" s="40"/>
      <c r="FM1478" s="40"/>
      <c r="FN1478" s="40"/>
      <c r="FO1478" s="40"/>
      <c r="FP1478" s="40"/>
      <c r="FQ1478" s="40"/>
      <c r="FR1478" s="40"/>
      <c r="FS1478" s="40"/>
      <c r="FT1478" s="40"/>
      <c r="FU1478" s="40"/>
      <c r="FV1478" s="40"/>
      <c r="FW1478" s="40"/>
      <c r="FX1478" s="40"/>
      <c r="FY1478" s="40"/>
      <c r="FZ1478" s="40"/>
      <c r="GA1478" s="40"/>
      <c r="GB1478" s="40"/>
      <c r="GC1478" s="40"/>
      <c r="GD1478" s="40"/>
      <c r="GE1478" s="40"/>
      <c r="GF1478" s="40"/>
      <c r="GG1478" s="40"/>
      <c r="GH1478" s="40"/>
      <c r="GI1478" s="40"/>
      <c r="GJ1478" s="40"/>
      <c r="GK1478" s="40"/>
      <c r="GL1478" s="40"/>
      <c r="GM1478" s="40"/>
      <c r="GN1478" s="40"/>
      <c r="GO1478" s="40"/>
      <c r="GP1478" s="40"/>
      <c r="GQ1478" s="40"/>
      <c r="GR1478" s="40"/>
      <c r="GS1478" s="40"/>
    </row>
    <row r="1479" spans="1:201" x14ac:dyDescent="0.2">
      <c r="A1479" s="40"/>
      <c r="B1479" s="40"/>
      <c r="C1479" s="40"/>
      <c r="D1479" s="40"/>
      <c r="E1479" s="40"/>
      <c r="F1479" s="40"/>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c r="FL1479" s="40"/>
      <c r="FM1479" s="40"/>
      <c r="FN1479" s="40"/>
      <c r="FO1479" s="40"/>
      <c r="FP1479" s="40"/>
      <c r="FQ1479" s="40"/>
      <c r="FR1479" s="40"/>
      <c r="FS1479" s="40"/>
      <c r="FT1479" s="40"/>
      <c r="FU1479" s="40"/>
      <c r="FV1479" s="40"/>
      <c r="FW1479" s="40"/>
      <c r="FX1479" s="40"/>
      <c r="FY1479" s="40"/>
      <c r="FZ1479" s="40"/>
      <c r="GA1479" s="40"/>
      <c r="GB1479" s="40"/>
      <c r="GC1479" s="40"/>
      <c r="GD1479" s="40"/>
      <c r="GE1479" s="40"/>
      <c r="GF1479" s="40"/>
      <c r="GG1479" s="40"/>
      <c r="GH1479" s="40"/>
      <c r="GI1479" s="40"/>
      <c r="GJ1479" s="40"/>
      <c r="GK1479" s="40"/>
      <c r="GL1479" s="40"/>
      <c r="GM1479" s="40"/>
      <c r="GN1479" s="40"/>
      <c r="GO1479" s="40"/>
      <c r="GP1479" s="40"/>
      <c r="GQ1479" s="40"/>
      <c r="GR1479" s="40"/>
      <c r="GS1479" s="40"/>
    </row>
    <row r="1480" spans="1:201" x14ac:dyDescent="0.2">
      <c r="A1480" s="40"/>
      <c r="B1480" s="40"/>
      <c r="C1480" s="40"/>
      <c r="D1480" s="40"/>
      <c r="E1480" s="40"/>
      <c r="F1480" s="40"/>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c r="CV1480" s="40"/>
      <c r="CW1480" s="40"/>
      <c r="CX1480" s="40"/>
      <c r="CY1480" s="40"/>
      <c r="CZ1480" s="40"/>
      <c r="DA1480" s="40"/>
      <c r="DB1480" s="40"/>
      <c r="DC1480" s="40"/>
      <c r="DD1480" s="40"/>
      <c r="DE1480" s="40"/>
      <c r="DF1480" s="40"/>
      <c r="DG1480" s="40"/>
      <c r="DH1480" s="40"/>
      <c r="DI1480" s="40"/>
      <c r="DJ1480" s="40"/>
      <c r="DK1480" s="40"/>
      <c r="DL1480" s="40"/>
      <c r="DM1480" s="40"/>
      <c r="DN1480" s="40"/>
      <c r="DO1480" s="40"/>
      <c r="DP1480" s="40"/>
      <c r="DQ1480" s="40"/>
      <c r="DR1480" s="40"/>
      <c r="DS1480" s="40"/>
      <c r="DT1480" s="40"/>
      <c r="DU1480" s="40"/>
      <c r="DV1480" s="40"/>
      <c r="DW1480" s="40"/>
      <c r="DX1480" s="40"/>
      <c r="DY1480" s="40"/>
      <c r="DZ1480" s="40"/>
      <c r="EA1480" s="40"/>
      <c r="EB1480" s="40"/>
      <c r="EC1480" s="40"/>
      <c r="ED1480" s="40"/>
      <c r="EE1480" s="40"/>
      <c r="EF1480" s="40"/>
      <c r="EG1480" s="40"/>
      <c r="EH1480" s="40"/>
      <c r="EI1480" s="40"/>
      <c r="EJ1480" s="40"/>
      <c r="EK1480" s="40"/>
      <c r="EL1480" s="40"/>
      <c r="EM1480" s="40"/>
      <c r="EN1480" s="40"/>
      <c r="EO1480" s="40"/>
      <c r="EP1480" s="40"/>
      <c r="EQ1480" s="40"/>
      <c r="ER1480" s="40"/>
      <c r="ES1480" s="40"/>
      <c r="ET1480" s="40"/>
      <c r="EU1480" s="40"/>
      <c r="EV1480" s="40"/>
      <c r="EW1480" s="40"/>
      <c r="EX1480" s="40"/>
      <c r="EY1480" s="40"/>
      <c r="EZ1480" s="40"/>
      <c r="FA1480" s="40"/>
      <c r="FB1480" s="40"/>
      <c r="FC1480" s="40"/>
      <c r="FD1480" s="40"/>
      <c r="FE1480" s="40"/>
      <c r="FF1480" s="40"/>
      <c r="FG1480" s="40"/>
      <c r="FH1480" s="40"/>
      <c r="FI1480" s="40"/>
      <c r="FJ1480" s="40"/>
      <c r="FK1480" s="40"/>
      <c r="FL1480" s="40"/>
      <c r="FM1480" s="40"/>
      <c r="FN1480" s="40"/>
      <c r="FO1480" s="40"/>
      <c r="FP1480" s="40"/>
      <c r="FQ1480" s="40"/>
      <c r="FR1480" s="40"/>
      <c r="FS1480" s="40"/>
      <c r="FT1480" s="40"/>
      <c r="FU1480" s="40"/>
      <c r="FV1480" s="40"/>
      <c r="FW1480" s="40"/>
      <c r="FX1480" s="40"/>
      <c r="FY1480" s="40"/>
      <c r="FZ1480" s="40"/>
      <c r="GA1480" s="40"/>
      <c r="GB1480" s="40"/>
      <c r="GC1480" s="40"/>
      <c r="GD1480" s="40"/>
      <c r="GE1480" s="40"/>
      <c r="GF1480" s="40"/>
      <c r="GG1480" s="40"/>
      <c r="GH1480" s="40"/>
      <c r="GI1480" s="40"/>
      <c r="GJ1480" s="40"/>
      <c r="GK1480" s="40"/>
      <c r="GL1480" s="40"/>
      <c r="GM1480" s="40"/>
      <c r="GN1480" s="40"/>
      <c r="GO1480" s="40"/>
      <c r="GP1480" s="40"/>
      <c r="GQ1480" s="40"/>
      <c r="GR1480" s="40"/>
      <c r="GS1480" s="40"/>
    </row>
    <row r="1481" spans="1:201" x14ac:dyDescent="0.2">
      <c r="A1481" s="40"/>
      <c r="B1481" s="40"/>
      <c r="C1481" s="40"/>
      <c r="D1481" s="40"/>
      <c r="E1481" s="40"/>
      <c r="F1481" s="40"/>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c r="CV1481" s="40"/>
      <c r="CW1481" s="40"/>
      <c r="CX1481" s="40"/>
      <c r="CY1481" s="40"/>
      <c r="CZ1481" s="40"/>
      <c r="DA1481" s="40"/>
      <c r="DB1481" s="40"/>
      <c r="DC1481" s="40"/>
      <c r="DD1481" s="40"/>
      <c r="DE1481" s="40"/>
      <c r="DF1481" s="40"/>
      <c r="DG1481" s="40"/>
      <c r="DH1481" s="40"/>
      <c r="DI1481" s="40"/>
      <c r="DJ1481" s="40"/>
      <c r="DK1481" s="40"/>
      <c r="DL1481" s="40"/>
      <c r="DM1481" s="40"/>
      <c r="DN1481" s="40"/>
      <c r="DO1481" s="40"/>
      <c r="DP1481" s="40"/>
      <c r="DQ1481" s="40"/>
      <c r="DR1481" s="40"/>
      <c r="DS1481" s="40"/>
      <c r="DT1481" s="40"/>
      <c r="DU1481" s="40"/>
      <c r="DV1481" s="40"/>
      <c r="DW1481" s="40"/>
      <c r="DX1481" s="40"/>
      <c r="DY1481" s="40"/>
      <c r="DZ1481" s="40"/>
      <c r="EA1481" s="40"/>
      <c r="EB1481" s="40"/>
      <c r="EC1481" s="40"/>
      <c r="ED1481" s="40"/>
      <c r="EE1481" s="40"/>
      <c r="EF1481" s="40"/>
      <c r="EG1481" s="40"/>
      <c r="EH1481" s="40"/>
      <c r="EI1481" s="40"/>
      <c r="EJ1481" s="40"/>
      <c r="EK1481" s="40"/>
      <c r="EL1481" s="40"/>
      <c r="EM1481" s="40"/>
      <c r="EN1481" s="40"/>
      <c r="EO1481" s="40"/>
      <c r="EP1481" s="40"/>
      <c r="EQ1481" s="40"/>
      <c r="ER1481" s="40"/>
      <c r="ES1481" s="40"/>
      <c r="ET1481" s="40"/>
      <c r="EU1481" s="40"/>
      <c r="EV1481" s="40"/>
      <c r="EW1481" s="40"/>
      <c r="EX1481" s="40"/>
      <c r="EY1481" s="40"/>
      <c r="EZ1481" s="40"/>
      <c r="FA1481" s="40"/>
      <c r="FB1481" s="40"/>
      <c r="FC1481" s="40"/>
      <c r="FD1481" s="40"/>
      <c r="FE1481" s="40"/>
      <c r="FF1481" s="40"/>
      <c r="FG1481" s="40"/>
      <c r="FH1481" s="40"/>
      <c r="FI1481" s="40"/>
      <c r="FJ1481" s="40"/>
      <c r="FK1481" s="40"/>
      <c r="FL1481" s="40"/>
      <c r="FM1481" s="40"/>
      <c r="FN1481" s="40"/>
      <c r="FO1481" s="40"/>
      <c r="FP1481" s="40"/>
      <c r="FQ1481" s="40"/>
      <c r="FR1481" s="40"/>
      <c r="FS1481" s="40"/>
      <c r="FT1481" s="40"/>
      <c r="FU1481" s="40"/>
      <c r="FV1481" s="40"/>
      <c r="FW1481" s="40"/>
      <c r="FX1481" s="40"/>
      <c r="FY1481" s="40"/>
      <c r="FZ1481" s="40"/>
      <c r="GA1481" s="40"/>
      <c r="GB1481" s="40"/>
      <c r="GC1481" s="40"/>
      <c r="GD1481" s="40"/>
      <c r="GE1481" s="40"/>
      <c r="GF1481" s="40"/>
      <c r="GG1481" s="40"/>
      <c r="GH1481" s="40"/>
      <c r="GI1481" s="40"/>
      <c r="GJ1481" s="40"/>
      <c r="GK1481" s="40"/>
      <c r="GL1481" s="40"/>
      <c r="GM1481" s="40"/>
      <c r="GN1481" s="40"/>
      <c r="GO1481" s="40"/>
      <c r="GP1481" s="40"/>
      <c r="GQ1481" s="40"/>
      <c r="GR1481" s="40"/>
      <c r="GS1481" s="40"/>
    </row>
    <row r="1482" spans="1:201" x14ac:dyDescent="0.2">
      <c r="A1482" s="40"/>
      <c r="B1482" s="40"/>
      <c r="C1482" s="40"/>
      <c r="D1482" s="40"/>
      <c r="E1482" s="40"/>
      <c r="F1482" s="40"/>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c r="CV1482" s="40"/>
      <c r="CW1482" s="40"/>
      <c r="CX1482" s="40"/>
      <c r="CY1482" s="40"/>
      <c r="CZ1482" s="40"/>
      <c r="DA1482" s="40"/>
      <c r="DB1482" s="40"/>
      <c r="DC1482" s="40"/>
      <c r="DD1482" s="40"/>
      <c r="DE1482" s="40"/>
      <c r="DF1482" s="40"/>
      <c r="DG1482" s="40"/>
      <c r="DH1482" s="40"/>
      <c r="DI1482" s="40"/>
      <c r="DJ1482" s="40"/>
      <c r="DK1482" s="40"/>
      <c r="DL1482" s="40"/>
      <c r="DM1482" s="40"/>
      <c r="DN1482" s="40"/>
      <c r="DO1482" s="40"/>
      <c r="DP1482" s="40"/>
      <c r="DQ1482" s="40"/>
      <c r="DR1482" s="40"/>
      <c r="DS1482" s="40"/>
      <c r="DT1482" s="40"/>
      <c r="DU1482" s="40"/>
      <c r="DV1482" s="40"/>
      <c r="DW1482" s="40"/>
      <c r="DX1482" s="40"/>
      <c r="DY1482" s="40"/>
      <c r="DZ1482" s="40"/>
      <c r="EA1482" s="40"/>
      <c r="EB1482" s="40"/>
      <c r="EC1482" s="40"/>
      <c r="ED1482" s="40"/>
      <c r="EE1482" s="40"/>
      <c r="EF1482" s="40"/>
      <c r="EG1482" s="40"/>
      <c r="EH1482" s="40"/>
      <c r="EI1482" s="40"/>
      <c r="EJ1482" s="40"/>
      <c r="EK1482" s="40"/>
      <c r="EL1482" s="40"/>
      <c r="EM1482" s="40"/>
      <c r="EN1482" s="40"/>
      <c r="EO1482" s="40"/>
      <c r="EP1482" s="40"/>
      <c r="EQ1482" s="40"/>
      <c r="ER1482" s="40"/>
      <c r="ES1482" s="40"/>
      <c r="ET1482" s="40"/>
      <c r="EU1482" s="40"/>
      <c r="EV1482" s="40"/>
      <c r="EW1482" s="40"/>
      <c r="EX1482" s="40"/>
      <c r="EY1482" s="40"/>
      <c r="EZ1482" s="40"/>
      <c r="FA1482" s="40"/>
      <c r="FB1482" s="40"/>
      <c r="FC1482" s="40"/>
      <c r="FD1482" s="40"/>
      <c r="FE1482" s="40"/>
      <c r="FF1482" s="40"/>
      <c r="FG1482" s="40"/>
      <c r="FH1482" s="40"/>
      <c r="FI1482" s="40"/>
      <c r="FJ1482" s="40"/>
      <c r="FK1482" s="40"/>
      <c r="FL1482" s="40"/>
      <c r="FM1482" s="40"/>
      <c r="FN1482" s="40"/>
      <c r="FO1482" s="40"/>
      <c r="FP1482" s="40"/>
      <c r="FQ1482" s="40"/>
      <c r="FR1482" s="40"/>
      <c r="FS1482" s="40"/>
      <c r="FT1482" s="40"/>
      <c r="FU1482" s="40"/>
      <c r="FV1482" s="40"/>
      <c r="FW1482" s="40"/>
      <c r="FX1482" s="40"/>
      <c r="FY1482" s="40"/>
      <c r="FZ1482" s="40"/>
      <c r="GA1482" s="40"/>
      <c r="GB1482" s="40"/>
      <c r="GC1482" s="40"/>
      <c r="GD1482" s="40"/>
      <c r="GE1482" s="40"/>
      <c r="GF1482" s="40"/>
      <c r="GG1482" s="40"/>
      <c r="GH1482" s="40"/>
      <c r="GI1482" s="40"/>
      <c r="GJ1482" s="40"/>
      <c r="GK1482" s="40"/>
      <c r="GL1482" s="40"/>
      <c r="GM1482" s="40"/>
      <c r="GN1482" s="40"/>
      <c r="GO1482" s="40"/>
      <c r="GP1482" s="40"/>
      <c r="GQ1482" s="40"/>
      <c r="GR1482" s="40"/>
      <c r="GS1482" s="40"/>
    </row>
    <row r="1483" spans="1:201" x14ac:dyDescent="0.2">
      <c r="A1483" s="40"/>
      <c r="B1483" s="40"/>
      <c r="C1483" s="40"/>
      <c r="D1483" s="40"/>
      <c r="E1483" s="40"/>
      <c r="F1483" s="40"/>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c r="CV1483" s="40"/>
      <c r="CW1483" s="40"/>
      <c r="CX1483" s="40"/>
      <c r="CY1483" s="40"/>
      <c r="CZ1483" s="40"/>
      <c r="DA1483" s="40"/>
      <c r="DB1483" s="40"/>
      <c r="DC1483" s="40"/>
      <c r="DD1483" s="40"/>
      <c r="DE1483" s="40"/>
      <c r="DF1483" s="40"/>
      <c r="DG1483" s="40"/>
      <c r="DH1483" s="40"/>
      <c r="DI1483" s="40"/>
      <c r="DJ1483" s="40"/>
      <c r="DK1483" s="40"/>
      <c r="DL1483" s="40"/>
      <c r="DM1483" s="40"/>
      <c r="DN1483" s="40"/>
      <c r="DO1483" s="40"/>
      <c r="DP1483" s="40"/>
      <c r="DQ1483" s="40"/>
      <c r="DR1483" s="40"/>
      <c r="DS1483" s="40"/>
      <c r="DT1483" s="40"/>
      <c r="DU1483" s="40"/>
      <c r="DV1483" s="40"/>
      <c r="DW1483" s="40"/>
      <c r="DX1483" s="40"/>
      <c r="DY1483" s="40"/>
      <c r="DZ1483" s="40"/>
      <c r="EA1483" s="40"/>
      <c r="EB1483" s="40"/>
      <c r="EC1483" s="40"/>
      <c r="ED1483" s="40"/>
      <c r="EE1483" s="40"/>
      <c r="EF1483" s="40"/>
      <c r="EG1483" s="40"/>
      <c r="EH1483" s="40"/>
      <c r="EI1483" s="40"/>
      <c r="EJ1483" s="40"/>
      <c r="EK1483" s="40"/>
      <c r="EL1483" s="40"/>
      <c r="EM1483" s="40"/>
      <c r="EN1483" s="40"/>
      <c r="EO1483" s="40"/>
      <c r="EP1483" s="40"/>
      <c r="EQ1483" s="40"/>
      <c r="ER1483" s="40"/>
      <c r="ES1483" s="40"/>
      <c r="ET1483" s="40"/>
      <c r="EU1483" s="40"/>
      <c r="EV1483" s="40"/>
      <c r="EW1483" s="40"/>
      <c r="EX1483" s="40"/>
      <c r="EY1483" s="40"/>
      <c r="EZ1483" s="40"/>
      <c r="FA1483" s="40"/>
      <c r="FB1483" s="40"/>
      <c r="FC1483" s="40"/>
      <c r="FD1483" s="40"/>
      <c r="FE1483" s="40"/>
      <c r="FF1483" s="40"/>
      <c r="FG1483" s="40"/>
      <c r="FH1483" s="40"/>
      <c r="FI1483" s="40"/>
      <c r="FJ1483" s="40"/>
      <c r="FK1483" s="40"/>
      <c r="FL1483" s="40"/>
      <c r="FM1483" s="40"/>
      <c r="FN1483" s="40"/>
      <c r="FO1483" s="40"/>
      <c r="FP1483" s="40"/>
      <c r="FQ1483" s="40"/>
      <c r="FR1483" s="40"/>
      <c r="FS1483" s="40"/>
      <c r="FT1483" s="40"/>
      <c r="FU1483" s="40"/>
      <c r="FV1483" s="40"/>
      <c r="FW1483" s="40"/>
      <c r="FX1483" s="40"/>
      <c r="FY1483" s="40"/>
      <c r="FZ1483" s="40"/>
      <c r="GA1483" s="40"/>
      <c r="GB1483" s="40"/>
      <c r="GC1483" s="40"/>
      <c r="GD1483" s="40"/>
      <c r="GE1483" s="40"/>
      <c r="GF1483" s="40"/>
      <c r="GG1483" s="40"/>
      <c r="GH1483" s="40"/>
      <c r="GI1483" s="40"/>
      <c r="GJ1483" s="40"/>
      <c r="GK1483" s="40"/>
      <c r="GL1483" s="40"/>
      <c r="GM1483" s="40"/>
      <c r="GN1483" s="40"/>
      <c r="GO1483" s="40"/>
      <c r="GP1483" s="40"/>
      <c r="GQ1483" s="40"/>
      <c r="GR1483" s="40"/>
      <c r="GS1483" s="40"/>
    </row>
    <row r="1484" spans="1:201" x14ac:dyDescent="0.2">
      <c r="A1484" s="40"/>
      <c r="B1484" s="40"/>
      <c r="C1484" s="40"/>
      <c r="D1484" s="40"/>
      <c r="E1484" s="40"/>
      <c r="F1484" s="40"/>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c r="CV1484" s="40"/>
      <c r="CW1484" s="40"/>
      <c r="CX1484" s="40"/>
      <c r="CY1484" s="40"/>
      <c r="CZ1484" s="40"/>
      <c r="DA1484" s="40"/>
      <c r="DB1484" s="40"/>
      <c r="DC1484" s="40"/>
      <c r="DD1484" s="40"/>
      <c r="DE1484" s="40"/>
      <c r="DF1484" s="40"/>
      <c r="DG1484" s="40"/>
      <c r="DH1484" s="40"/>
      <c r="DI1484" s="40"/>
      <c r="DJ1484" s="40"/>
      <c r="DK1484" s="40"/>
      <c r="DL1484" s="40"/>
      <c r="DM1484" s="40"/>
      <c r="DN1484" s="40"/>
      <c r="DO1484" s="40"/>
      <c r="DP1484" s="40"/>
      <c r="DQ1484" s="40"/>
      <c r="DR1484" s="40"/>
      <c r="DS1484" s="40"/>
      <c r="DT1484" s="40"/>
      <c r="DU1484" s="40"/>
      <c r="DV1484" s="40"/>
      <c r="DW1484" s="40"/>
      <c r="DX1484" s="40"/>
      <c r="DY1484" s="40"/>
      <c r="DZ1484" s="40"/>
      <c r="EA1484" s="40"/>
      <c r="EB1484" s="40"/>
      <c r="EC1484" s="40"/>
      <c r="ED1484" s="40"/>
      <c r="EE1484" s="40"/>
      <c r="EF1484" s="40"/>
      <c r="EG1484" s="40"/>
      <c r="EH1484" s="40"/>
      <c r="EI1484" s="40"/>
      <c r="EJ1484" s="40"/>
      <c r="EK1484" s="40"/>
      <c r="EL1484" s="40"/>
      <c r="EM1484" s="40"/>
      <c r="EN1484" s="40"/>
      <c r="EO1484" s="40"/>
      <c r="EP1484" s="40"/>
      <c r="EQ1484" s="40"/>
      <c r="ER1484" s="40"/>
      <c r="ES1484" s="40"/>
      <c r="ET1484" s="40"/>
      <c r="EU1484" s="40"/>
      <c r="EV1484" s="40"/>
      <c r="EW1484" s="40"/>
      <c r="EX1484" s="40"/>
      <c r="EY1484" s="40"/>
      <c r="EZ1484" s="40"/>
      <c r="FA1484" s="40"/>
      <c r="FB1484" s="40"/>
      <c r="FC1484" s="40"/>
      <c r="FD1484" s="40"/>
      <c r="FE1484" s="40"/>
      <c r="FF1484" s="40"/>
      <c r="FG1484" s="40"/>
      <c r="FH1484" s="40"/>
      <c r="FI1484" s="40"/>
      <c r="FJ1484" s="40"/>
      <c r="FK1484" s="40"/>
      <c r="FL1484" s="40"/>
      <c r="FM1484" s="40"/>
      <c r="FN1484" s="40"/>
      <c r="FO1484" s="40"/>
      <c r="FP1484" s="40"/>
      <c r="FQ1484" s="40"/>
      <c r="FR1484" s="40"/>
      <c r="FS1484" s="40"/>
      <c r="FT1484" s="40"/>
      <c r="FU1484" s="40"/>
      <c r="FV1484" s="40"/>
      <c r="FW1484" s="40"/>
      <c r="FX1484" s="40"/>
      <c r="FY1484" s="40"/>
      <c r="FZ1484" s="40"/>
      <c r="GA1484" s="40"/>
      <c r="GB1484" s="40"/>
      <c r="GC1484" s="40"/>
      <c r="GD1484" s="40"/>
      <c r="GE1484" s="40"/>
      <c r="GF1484" s="40"/>
      <c r="GG1484" s="40"/>
      <c r="GH1484" s="40"/>
      <c r="GI1484" s="40"/>
      <c r="GJ1484" s="40"/>
      <c r="GK1484" s="40"/>
      <c r="GL1484" s="40"/>
      <c r="GM1484" s="40"/>
      <c r="GN1484" s="40"/>
      <c r="GO1484" s="40"/>
      <c r="GP1484" s="40"/>
      <c r="GQ1484" s="40"/>
      <c r="GR1484" s="40"/>
      <c r="GS1484" s="40"/>
    </row>
    <row r="1485" spans="1:201" x14ac:dyDescent="0.2">
      <c r="A1485" s="40"/>
      <c r="B1485" s="40"/>
      <c r="C1485" s="40"/>
      <c r="D1485" s="40"/>
      <c r="E1485" s="40"/>
      <c r="F1485" s="40"/>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c r="CV1485" s="40"/>
      <c r="CW1485" s="40"/>
      <c r="CX1485" s="40"/>
      <c r="CY1485" s="40"/>
      <c r="CZ1485" s="40"/>
      <c r="DA1485" s="40"/>
      <c r="DB1485" s="40"/>
      <c r="DC1485" s="40"/>
      <c r="DD1485" s="40"/>
      <c r="DE1485" s="40"/>
      <c r="DF1485" s="40"/>
      <c r="DG1485" s="40"/>
      <c r="DH1485" s="40"/>
      <c r="DI1485" s="40"/>
      <c r="DJ1485" s="40"/>
      <c r="DK1485" s="40"/>
      <c r="DL1485" s="40"/>
      <c r="DM1485" s="40"/>
      <c r="DN1485" s="40"/>
      <c r="DO1485" s="40"/>
      <c r="DP1485" s="40"/>
      <c r="DQ1485" s="40"/>
      <c r="DR1485" s="40"/>
      <c r="DS1485" s="40"/>
      <c r="DT1485" s="40"/>
      <c r="DU1485" s="40"/>
      <c r="DV1485" s="40"/>
      <c r="DW1485" s="40"/>
      <c r="DX1485" s="40"/>
      <c r="DY1485" s="40"/>
      <c r="DZ1485" s="40"/>
      <c r="EA1485" s="40"/>
      <c r="EB1485" s="40"/>
      <c r="EC1485" s="40"/>
      <c r="ED1485" s="40"/>
      <c r="EE1485" s="40"/>
      <c r="EF1485" s="40"/>
      <c r="EG1485" s="40"/>
      <c r="EH1485" s="40"/>
      <c r="EI1485" s="40"/>
      <c r="EJ1485" s="40"/>
      <c r="EK1485" s="40"/>
      <c r="EL1485" s="40"/>
      <c r="EM1485" s="40"/>
      <c r="EN1485" s="40"/>
      <c r="EO1485" s="40"/>
      <c r="EP1485" s="40"/>
      <c r="EQ1485" s="40"/>
      <c r="ER1485" s="40"/>
      <c r="ES1485" s="40"/>
      <c r="ET1485" s="40"/>
      <c r="EU1485" s="40"/>
      <c r="EV1485" s="40"/>
      <c r="EW1485" s="40"/>
      <c r="EX1485" s="40"/>
      <c r="EY1485" s="40"/>
      <c r="EZ1485" s="40"/>
      <c r="FA1485" s="40"/>
      <c r="FB1485" s="40"/>
      <c r="FC1485" s="40"/>
      <c r="FD1485" s="40"/>
      <c r="FE1485" s="40"/>
      <c r="FF1485" s="40"/>
      <c r="FG1485" s="40"/>
      <c r="FH1485" s="40"/>
      <c r="FI1485" s="40"/>
      <c r="FJ1485" s="40"/>
      <c r="FK1485" s="40"/>
      <c r="FL1485" s="40"/>
      <c r="FM1485" s="40"/>
      <c r="FN1485" s="40"/>
      <c r="FO1485" s="40"/>
      <c r="FP1485" s="40"/>
      <c r="FQ1485" s="40"/>
      <c r="FR1485" s="40"/>
      <c r="FS1485" s="40"/>
      <c r="FT1485" s="40"/>
      <c r="FU1485" s="40"/>
      <c r="FV1485" s="40"/>
      <c r="FW1485" s="40"/>
      <c r="FX1485" s="40"/>
      <c r="FY1485" s="40"/>
      <c r="FZ1485" s="40"/>
      <c r="GA1485" s="40"/>
      <c r="GB1485" s="40"/>
      <c r="GC1485" s="40"/>
      <c r="GD1485" s="40"/>
      <c r="GE1485" s="40"/>
      <c r="GF1485" s="40"/>
      <c r="GG1485" s="40"/>
      <c r="GH1485" s="40"/>
      <c r="GI1485" s="40"/>
      <c r="GJ1485" s="40"/>
      <c r="GK1485" s="40"/>
      <c r="GL1485" s="40"/>
      <c r="GM1485" s="40"/>
      <c r="GN1485" s="40"/>
      <c r="GO1485" s="40"/>
      <c r="GP1485" s="40"/>
      <c r="GQ1485" s="40"/>
      <c r="GR1485" s="40"/>
      <c r="GS1485" s="40"/>
    </row>
    <row r="1486" spans="1:201" x14ac:dyDescent="0.2">
      <c r="A1486" s="40"/>
      <c r="B1486" s="40"/>
      <c r="C1486" s="40"/>
      <c r="D1486" s="40"/>
      <c r="E1486" s="40"/>
      <c r="F1486" s="40"/>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c r="CV1486" s="40"/>
      <c r="CW1486" s="40"/>
      <c r="CX1486" s="40"/>
      <c r="CY1486" s="40"/>
      <c r="CZ1486" s="40"/>
      <c r="DA1486" s="40"/>
      <c r="DB1486" s="40"/>
      <c r="DC1486" s="40"/>
      <c r="DD1486" s="40"/>
      <c r="DE1486" s="40"/>
      <c r="DF1486" s="40"/>
      <c r="DG1486" s="40"/>
      <c r="DH1486" s="40"/>
      <c r="DI1486" s="40"/>
      <c r="DJ1486" s="40"/>
      <c r="DK1486" s="40"/>
      <c r="DL1486" s="40"/>
      <c r="DM1486" s="40"/>
      <c r="DN1486" s="40"/>
      <c r="DO1486" s="40"/>
      <c r="DP1486" s="40"/>
      <c r="DQ1486" s="40"/>
      <c r="DR1486" s="40"/>
      <c r="DS1486" s="40"/>
      <c r="DT1486" s="40"/>
      <c r="DU1486" s="40"/>
      <c r="DV1486" s="40"/>
      <c r="DW1486" s="40"/>
      <c r="DX1486" s="40"/>
      <c r="DY1486" s="40"/>
      <c r="DZ1486" s="40"/>
      <c r="EA1486" s="40"/>
      <c r="EB1486" s="40"/>
      <c r="EC1486" s="40"/>
      <c r="ED1486" s="40"/>
      <c r="EE1486" s="40"/>
      <c r="EF1486" s="40"/>
      <c r="EG1486" s="40"/>
      <c r="EH1486" s="40"/>
      <c r="EI1486" s="40"/>
      <c r="EJ1486" s="40"/>
      <c r="EK1486" s="40"/>
      <c r="EL1486" s="40"/>
      <c r="EM1486" s="40"/>
      <c r="EN1486" s="40"/>
      <c r="EO1486" s="40"/>
      <c r="EP1486" s="40"/>
      <c r="EQ1486" s="40"/>
      <c r="ER1486" s="40"/>
      <c r="ES1486" s="40"/>
      <c r="ET1486" s="40"/>
      <c r="EU1486" s="40"/>
      <c r="EV1486" s="40"/>
      <c r="EW1486" s="40"/>
      <c r="EX1486" s="40"/>
      <c r="EY1486" s="40"/>
      <c r="EZ1486" s="40"/>
      <c r="FA1486" s="40"/>
      <c r="FB1486" s="40"/>
      <c r="FC1486" s="40"/>
      <c r="FD1486" s="40"/>
      <c r="FE1486" s="40"/>
      <c r="FF1486" s="40"/>
      <c r="FG1486" s="40"/>
      <c r="FH1486" s="40"/>
      <c r="FI1486" s="40"/>
      <c r="FJ1486" s="40"/>
      <c r="FK1486" s="40"/>
      <c r="FL1486" s="40"/>
      <c r="FM1486" s="40"/>
      <c r="FN1486" s="40"/>
      <c r="FO1486" s="40"/>
      <c r="FP1486" s="40"/>
      <c r="FQ1486" s="40"/>
      <c r="FR1486" s="40"/>
      <c r="FS1486" s="40"/>
      <c r="FT1486" s="40"/>
      <c r="FU1486" s="40"/>
      <c r="FV1486" s="40"/>
      <c r="FW1486" s="40"/>
      <c r="FX1486" s="40"/>
      <c r="FY1486" s="40"/>
      <c r="FZ1486" s="40"/>
      <c r="GA1486" s="40"/>
      <c r="GB1486" s="40"/>
      <c r="GC1486" s="40"/>
      <c r="GD1486" s="40"/>
      <c r="GE1486" s="40"/>
      <c r="GF1486" s="40"/>
      <c r="GG1486" s="40"/>
      <c r="GH1486" s="40"/>
      <c r="GI1486" s="40"/>
      <c r="GJ1486" s="40"/>
      <c r="GK1486" s="40"/>
      <c r="GL1486" s="40"/>
      <c r="GM1486" s="40"/>
      <c r="GN1486" s="40"/>
      <c r="GO1486" s="40"/>
      <c r="GP1486" s="40"/>
      <c r="GQ1486" s="40"/>
      <c r="GR1486" s="40"/>
      <c r="GS1486" s="40"/>
    </row>
    <row r="1487" spans="1:201" x14ac:dyDescent="0.2">
      <c r="A1487" s="40"/>
      <c r="B1487" s="40"/>
      <c r="C1487" s="40"/>
      <c r="D1487" s="40"/>
      <c r="E1487" s="40"/>
      <c r="F1487" s="40"/>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c r="CV1487" s="40"/>
      <c r="CW1487" s="40"/>
      <c r="CX1487" s="40"/>
      <c r="CY1487" s="40"/>
      <c r="CZ1487" s="40"/>
      <c r="DA1487" s="40"/>
      <c r="DB1487" s="40"/>
      <c r="DC1487" s="40"/>
      <c r="DD1487" s="40"/>
      <c r="DE1487" s="40"/>
      <c r="DF1487" s="40"/>
      <c r="DG1487" s="40"/>
      <c r="DH1487" s="40"/>
      <c r="DI1487" s="40"/>
      <c r="DJ1487" s="40"/>
      <c r="DK1487" s="40"/>
      <c r="DL1487" s="40"/>
      <c r="DM1487" s="40"/>
      <c r="DN1487" s="40"/>
      <c r="DO1487" s="40"/>
      <c r="DP1487" s="40"/>
      <c r="DQ1487" s="40"/>
      <c r="DR1487" s="40"/>
      <c r="DS1487" s="40"/>
      <c r="DT1487" s="40"/>
      <c r="DU1487" s="40"/>
      <c r="DV1487" s="40"/>
      <c r="DW1487" s="40"/>
      <c r="DX1487" s="40"/>
      <c r="DY1487" s="40"/>
      <c r="DZ1487" s="40"/>
      <c r="EA1487" s="40"/>
      <c r="EB1487" s="40"/>
      <c r="EC1487" s="40"/>
      <c r="ED1487" s="40"/>
      <c r="EE1487" s="40"/>
      <c r="EF1487" s="40"/>
      <c r="EG1487" s="40"/>
      <c r="EH1487" s="40"/>
      <c r="EI1487" s="40"/>
      <c r="EJ1487" s="40"/>
      <c r="EK1487" s="40"/>
      <c r="EL1487" s="40"/>
      <c r="EM1487" s="40"/>
      <c r="EN1487" s="40"/>
      <c r="EO1487" s="40"/>
      <c r="EP1487" s="40"/>
      <c r="EQ1487" s="40"/>
      <c r="ER1487" s="40"/>
      <c r="ES1487" s="40"/>
      <c r="ET1487" s="40"/>
      <c r="EU1487" s="40"/>
      <c r="EV1487" s="40"/>
      <c r="EW1487" s="40"/>
      <c r="EX1487" s="40"/>
      <c r="EY1487" s="40"/>
      <c r="EZ1487" s="40"/>
      <c r="FA1487" s="40"/>
      <c r="FB1487" s="40"/>
      <c r="FC1487" s="40"/>
      <c r="FD1487" s="40"/>
      <c r="FE1487" s="40"/>
      <c r="FF1487" s="40"/>
      <c r="FG1487" s="40"/>
      <c r="FH1487" s="40"/>
      <c r="FI1487" s="40"/>
      <c r="FJ1487" s="40"/>
      <c r="FK1487" s="40"/>
      <c r="FL1487" s="40"/>
      <c r="FM1487" s="40"/>
      <c r="FN1487" s="40"/>
      <c r="FO1487" s="40"/>
      <c r="FP1487" s="40"/>
      <c r="FQ1487" s="40"/>
      <c r="FR1487" s="40"/>
      <c r="FS1487" s="40"/>
      <c r="FT1487" s="40"/>
      <c r="FU1487" s="40"/>
      <c r="FV1487" s="40"/>
      <c r="FW1487" s="40"/>
      <c r="FX1487" s="40"/>
      <c r="FY1487" s="40"/>
      <c r="FZ1487" s="40"/>
      <c r="GA1487" s="40"/>
      <c r="GB1487" s="40"/>
      <c r="GC1487" s="40"/>
      <c r="GD1487" s="40"/>
      <c r="GE1487" s="40"/>
      <c r="GF1487" s="40"/>
      <c r="GG1487" s="40"/>
      <c r="GH1487" s="40"/>
      <c r="GI1487" s="40"/>
      <c r="GJ1487" s="40"/>
      <c r="GK1487" s="40"/>
      <c r="GL1487" s="40"/>
      <c r="GM1487" s="40"/>
      <c r="GN1487" s="40"/>
      <c r="GO1487" s="40"/>
      <c r="GP1487" s="40"/>
      <c r="GQ1487" s="40"/>
      <c r="GR1487" s="40"/>
      <c r="GS1487" s="40"/>
    </row>
    <row r="1488" spans="1:201" x14ac:dyDescent="0.2">
      <c r="A1488" s="40"/>
      <c r="B1488" s="40"/>
      <c r="C1488" s="40"/>
      <c r="D1488" s="40"/>
      <c r="E1488" s="40"/>
      <c r="F1488" s="40"/>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c r="CV1488" s="40"/>
      <c r="CW1488" s="40"/>
      <c r="CX1488" s="40"/>
      <c r="CY1488" s="40"/>
      <c r="CZ1488" s="40"/>
      <c r="DA1488" s="40"/>
      <c r="DB1488" s="40"/>
      <c r="DC1488" s="40"/>
      <c r="DD1488" s="40"/>
      <c r="DE1488" s="40"/>
      <c r="DF1488" s="40"/>
      <c r="DG1488" s="40"/>
      <c r="DH1488" s="40"/>
      <c r="DI1488" s="40"/>
      <c r="DJ1488" s="40"/>
      <c r="DK1488" s="40"/>
      <c r="DL1488" s="40"/>
      <c r="DM1488" s="40"/>
      <c r="DN1488" s="40"/>
      <c r="DO1488" s="40"/>
      <c r="DP1488" s="40"/>
      <c r="DQ1488" s="40"/>
      <c r="DR1488" s="40"/>
      <c r="DS1488" s="40"/>
      <c r="DT1488" s="40"/>
      <c r="DU1488" s="40"/>
      <c r="DV1488" s="40"/>
      <c r="DW1488" s="40"/>
      <c r="DX1488" s="40"/>
      <c r="DY1488" s="40"/>
      <c r="DZ1488" s="40"/>
      <c r="EA1488" s="40"/>
      <c r="EB1488" s="40"/>
      <c r="EC1488" s="40"/>
      <c r="ED1488" s="40"/>
      <c r="EE1488" s="40"/>
      <c r="EF1488" s="40"/>
      <c r="EG1488" s="40"/>
      <c r="EH1488" s="40"/>
      <c r="EI1488" s="40"/>
      <c r="EJ1488" s="40"/>
      <c r="EK1488" s="40"/>
      <c r="EL1488" s="40"/>
      <c r="EM1488" s="40"/>
      <c r="EN1488" s="40"/>
      <c r="EO1488" s="40"/>
      <c r="EP1488" s="40"/>
      <c r="EQ1488" s="40"/>
      <c r="ER1488" s="40"/>
      <c r="ES1488" s="40"/>
      <c r="ET1488" s="40"/>
      <c r="EU1488" s="40"/>
      <c r="EV1488" s="40"/>
      <c r="EW1488" s="40"/>
      <c r="EX1488" s="40"/>
      <c r="EY1488" s="40"/>
      <c r="EZ1488" s="40"/>
      <c r="FA1488" s="40"/>
      <c r="FB1488" s="40"/>
      <c r="FC1488" s="40"/>
      <c r="FD1488" s="40"/>
      <c r="FE1488" s="40"/>
      <c r="FF1488" s="40"/>
      <c r="FG1488" s="40"/>
      <c r="FH1488" s="40"/>
      <c r="FI1488" s="40"/>
      <c r="FJ1488" s="40"/>
      <c r="FK1488" s="40"/>
      <c r="FL1488" s="40"/>
      <c r="FM1488" s="40"/>
      <c r="FN1488" s="40"/>
      <c r="FO1488" s="40"/>
      <c r="FP1488" s="40"/>
      <c r="FQ1488" s="40"/>
      <c r="FR1488" s="40"/>
      <c r="FS1488" s="40"/>
      <c r="FT1488" s="40"/>
      <c r="FU1488" s="40"/>
      <c r="FV1488" s="40"/>
      <c r="FW1488" s="40"/>
      <c r="FX1488" s="40"/>
      <c r="FY1488" s="40"/>
      <c r="FZ1488" s="40"/>
      <c r="GA1488" s="40"/>
      <c r="GB1488" s="40"/>
      <c r="GC1488" s="40"/>
      <c r="GD1488" s="40"/>
      <c r="GE1488" s="40"/>
      <c r="GF1488" s="40"/>
      <c r="GG1488" s="40"/>
      <c r="GH1488" s="40"/>
      <c r="GI1488" s="40"/>
      <c r="GJ1488" s="40"/>
      <c r="GK1488" s="40"/>
      <c r="GL1488" s="40"/>
      <c r="GM1488" s="40"/>
      <c r="GN1488" s="40"/>
      <c r="GO1488" s="40"/>
      <c r="GP1488" s="40"/>
      <c r="GQ1488" s="40"/>
      <c r="GR1488" s="40"/>
      <c r="GS1488" s="40"/>
    </row>
    <row r="1489" spans="1:201" x14ac:dyDescent="0.2">
      <c r="A1489" s="40"/>
      <c r="B1489" s="40"/>
      <c r="C1489" s="40"/>
      <c r="D1489" s="40"/>
      <c r="E1489" s="40"/>
      <c r="F1489" s="40"/>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c r="CV1489" s="40"/>
      <c r="CW1489" s="40"/>
      <c r="CX1489" s="40"/>
      <c r="CY1489" s="40"/>
      <c r="CZ1489" s="40"/>
      <c r="DA1489" s="40"/>
      <c r="DB1489" s="40"/>
      <c r="DC1489" s="40"/>
      <c r="DD1489" s="40"/>
      <c r="DE1489" s="40"/>
      <c r="DF1489" s="40"/>
      <c r="DG1489" s="40"/>
      <c r="DH1489" s="40"/>
      <c r="DI1489" s="40"/>
      <c r="DJ1489" s="40"/>
      <c r="DK1489" s="40"/>
      <c r="DL1489" s="40"/>
      <c r="DM1489" s="40"/>
      <c r="DN1489" s="40"/>
      <c r="DO1489" s="40"/>
      <c r="DP1489" s="40"/>
      <c r="DQ1489" s="40"/>
      <c r="DR1489" s="40"/>
      <c r="DS1489" s="40"/>
      <c r="DT1489" s="40"/>
      <c r="DU1489" s="40"/>
      <c r="DV1489" s="40"/>
      <c r="DW1489" s="40"/>
      <c r="DX1489" s="40"/>
      <c r="DY1489" s="40"/>
      <c r="DZ1489" s="40"/>
      <c r="EA1489" s="40"/>
      <c r="EB1489" s="40"/>
      <c r="EC1489" s="40"/>
      <c r="ED1489" s="40"/>
      <c r="EE1489" s="40"/>
      <c r="EF1489" s="40"/>
      <c r="EG1489" s="40"/>
      <c r="EH1489" s="40"/>
      <c r="EI1489" s="40"/>
      <c r="EJ1489" s="40"/>
      <c r="EK1489" s="40"/>
      <c r="EL1489" s="40"/>
      <c r="EM1489" s="40"/>
      <c r="EN1489" s="40"/>
      <c r="EO1489" s="40"/>
      <c r="EP1489" s="40"/>
      <c r="EQ1489" s="40"/>
      <c r="ER1489" s="40"/>
      <c r="ES1489" s="40"/>
      <c r="ET1489" s="40"/>
      <c r="EU1489" s="40"/>
      <c r="EV1489" s="40"/>
      <c r="EW1489" s="40"/>
      <c r="EX1489" s="40"/>
      <c r="EY1489" s="40"/>
      <c r="EZ1489" s="40"/>
      <c r="FA1489" s="40"/>
      <c r="FB1489" s="40"/>
      <c r="FC1489" s="40"/>
      <c r="FD1489" s="40"/>
      <c r="FE1489" s="40"/>
      <c r="FF1489" s="40"/>
      <c r="FG1489" s="40"/>
      <c r="FH1489" s="40"/>
      <c r="FI1489" s="40"/>
      <c r="FJ1489" s="40"/>
      <c r="FK1489" s="40"/>
      <c r="FL1489" s="40"/>
      <c r="FM1489" s="40"/>
      <c r="FN1489" s="40"/>
      <c r="FO1489" s="40"/>
      <c r="FP1489" s="40"/>
      <c r="FQ1489" s="40"/>
      <c r="FR1489" s="40"/>
      <c r="FS1489" s="40"/>
      <c r="FT1489" s="40"/>
      <c r="FU1489" s="40"/>
      <c r="FV1489" s="40"/>
      <c r="FW1489" s="40"/>
      <c r="FX1489" s="40"/>
      <c r="FY1489" s="40"/>
      <c r="FZ1489" s="40"/>
      <c r="GA1489" s="40"/>
      <c r="GB1489" s="40"/>
      <c r="GC1489" s="40"/>
      <c r="GD1489" s="40"/>
      <c r="GE1489" s="40"/>
      <c r="GF1489" s="40"/>
      <c r="GG1489" s="40"/>
      <c r="GH1489" s="40"/>
      <c r="GI1489" s="40"/>
      <c r="GJ1489" s="40"/>
      <c r="GK1489" s="40"/>
      <c r="GL1489" s="40"/>
      <c r="GM1489" s="40"/>
      <c r="GN1489" s="40"/>
      <c r="GO1489" s="40"/>
      <c r="GP1489" s="40"/>
      <c r="GQ1489" s="40"/>
      <c r="GR1489" s="40"/>
      <c r="GS1489" s="40"/>
    </row>
    <row r="1490" spans="1:201" x14ac:dyDescent="0.2">
      <c r="A1490" s="40"/>
      <c r="B1490" s="40"/>
      <c r="C1490" s="40"/>
      <c r="D1490" s="40"/>
      <c r="E1490" s="40"/>
      <c r="F1490" s="40"/>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c r="CV1490" s="40"/>
      <c r="CW1490" s="40"/>
      <c r="CX1490" s="40"/>
      <c r="CY1490" s="40"/>
      <c r="CZ1490" s="40"/>
      <c r="DA1490" s="40"/>
      <c r="DB1490" s="40"/>
      <c r="DC1490" s="40"/>
      <c r="DD1490" s="40"/>
      <c r="DE1490" s="40"/>
      <c r="DF1490" s="40"/>
      <c r="DG1490" s="40"/>
      <c r="DH1490" s="40"/>
      <c r="DI1490" s="40"/>
      <c r="DJ1490" s="40"/>
      <c r="DK1490" s="40"/>
      <c r="DL1490" s="40"/>
      <c r="DM1490" s="40"/>
      <c r="DN1490" s="40"/>
      <c r="DO1490" s="40"/>
      <c r="DP1490" s="40"/>
      <c r="DQ1490" s="40"/>
      <c r="DR1490" s="40"/>
      <c r="DS1490" s="40"/>
      <c r="DT1490" s="40"/>
      <c r="DU1490" s="40"/>
      <c r="DV1490" s="40"/>
      <c r="DW1490" s="40"/>
      <c r="DX1490" s="40"/>
      <c r="DY1490" s="40"/>
      <c r="DZ1490" s="40"/>
      <c r="EA1490" s="40"/>
      <c r="EB1490" s="40"/>
      <c r="EC1490" s="40"/>
      <c r="ED1490" s="40"/>
      <c r="EE1490" s="40"/>
      <c r="EF1490" s="40"/>
      <c r="EG1490" s="40"/>
      <c r="EH1490" s="40"/>
      <c r="EI1490" s="40"/>
      <c r="EJ1490" s="40"/>
      <c r="EK1490" s="40"/>
      <c r="EL1490" s="40"/>
      <c r="EM1490" s="40"/>
      <c r="EN1490" s="40"/>
      <c r="EO1490" s="40"/>
      <c r="EP1490" s="40"/>
      <c r="EQ1490" s="40"/>
      <c r="ER1490" s="40"/>
      <c r="ES1490" s="40"/>
      <c r="ET1490" s="40"/>
      <c r="EU1490" s="40"/>
      <c r="EV1490" s="40"/>
      <c r="EW1490" s="40"/>
      <c r="EX1490" s="40"/>
      <c r="EY1490" s="40"/>
      <c r="EZ1490" s="40"/>
      <c r="FA1490" s="40"/>
      <c r="FB1490" s="40"/>
      <c r="FC1490" s="40"/>
      <c r="FD1490" s="40"/>
      <c r="FE1490" s="40"/>
      <c r="FF1490" s="40"/>
      <c r="FG1490" s="40"/>
      <c r="FH1490" s="40"/>
      <c r="FI1490" s="40"/>
      <c r="FJ1490" s="40"/>
      <c r="FK1490" s="40"/>
      <c r="FL1490" s="40"/>
      <c r="FM1490" s="40"/>
      <c r="FN1490" s="40"/>
      <c r="FO1490" s="40"/>
      <c r="FP1490" s="40"/>
      <c r="FQ1490" s="40"/>
      <c r="FR1490" s="40"/>
      <c r="FS1490" s="40"/>
      <c r="FT1490" s="40"/>
      <c r="FU1490" s="40"/>
      <c r="FV1490" s="40"/>
      <c r="FW1490" s="40"/>
      <c r="FX1490" s="40"/>
      <c r="FY1490" s="40"/>
      <c r="FZ1490" s="40"/>
      <c r="GA1490" s="40"/>
      <c r="GB1490" s="40"/>
      <c r="GC1490" s="40"/>
      <c r="GD1490" s="40"/>
      <c r="GE1490" s="40"/>
      <c r="GF1490" s="40"/>
      <c r="GG1490" s="40"/>
      <c r="GH1490" s="40"/>
      <c r="GI1490" s="40"/>
      <c r="GJ1490" s="40"/>
      <c r="GK1490" s="40"/>
      <c r="GL1490" s="40"/>
      <c r="GM1490" s="40"/>
      <c r="GN1490" s="40"/>
      <c r="GO1490" s="40"/>
      <c r="GP1490" s="40"/>
      <c r="GQ1490" s="40"/>
      <c r="GR1490" s="40"/>
      <c r="GS1490" s="40"/>
    </row>
    <row r="1491" spans="1:201" x14ac:dyDescent="0.2">
      <c r="A1491" s="40"/>
      <c r="B1491" s="40"/>
      <c r="C1491" s="40"/>
      <c r="D1491" s="40"/>
      <c r="E1491" s="40"/>
      <c r="F1491" s="40"/>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c r="CV1491" s="40"/>
      <c r="CW1491" s="40"/>
      <c r="CX1491" s="40"/>
      <c r="CY1491" s="40"/>
      <c r="CZ1491" s="40"/>
      <c r="DA1491" s="40"/>
      <c r="DB1491" s="40"/>
      <c r="DC1491" s="40"/>
      <c r="DD1491" s="40"/>
      <c r="DE1491" s="40"/>
      <c r="DF1491" s="40"/>
      <c r="DG1491" s="40"/>
      <c r="DH1491" s="40"/>
      <c r="DI1491" s="40"/>
      <c r="DJ1491" s="40"/>
      <c r="DK1491" s="40"/>
      <c r="DL1491" s="40"/>
      <c r="DM1491" s="40"/>
      <c r="DN1491" s="40"/>
      <c r="DO1491" s="40"/>
      <c r="DP1491" s="40"/>
      <c r="DQ1491" s="40"/>
      <c r="DR1491" s="40"/>
      <c r="DS1491" s="40"/>
      <c r="DT1491" s="40"/>
      <c r="DU1491" s="40"/>
      <c r="DV1491" s="40"/>
      <c r="DW1491" s="40"/>
      <c r="DX1491" s="40"/>
      <c r="DY1491" s="40"/>
      <c r="DZ1491" s="40"/>
      <c r="EA1491" s="40"/>
      <c r="EB1491" s="40"/>
      <c r="EC1491" s="40"/>
      <c r="ED1491" s="40"/>
      <c r="EE1491" s="40"/>
      <c r="EF1491" s="40"/>
      <c r="EG1491" s="40"/>
      <c r="EH1491" s="40"/>
      <c r="EI1491" s="40"/>
      <c r="EJ1491" s="40"/>
      <c r="EK1491" s="40"/>
      <c r="EL1491" s="40"/>
      <c r="EM1491" s="40"/>
      <c r="EN1491" s="40"/>
      <c r="EO1491" s="40"/>
      <c r="EP1491" s="40"/>
      <c r="EQ1491" s="40"/>
      <c r="ER1491" s="40"/>
      <c r="ES1491" s="40"/>
      <c r="ET1491" s="40"/>
      <c r="EU1491" s="40"/>
      <c r="EV1491" s="40"/>
      <c r="EW1491" s="40"/>
      <c r="EX1491" s="40"/>
      <c r="EY1491" s="40"/>
      <c r="EZ1491" s="40"/>
      <c r="FA1491" s="40"/>
      <c r="FB1491" s="40"/>
      <c r="FC1491" s="40"/>
      <c r="FD1491" s="40"/>
      <c r="FE1491" s="40"/>
      <c r="FF1491" s="40"/>
      <c r="FG1491" s="40"/>
      <c r="FH1491" s="40"/>
      <c r="FI1491" s="40"/>
      <c r="FJ1491" s="40"/>
      <c r="FK1491" s="40"/>
      <c r="FL1491" s="40"/>
      <c r="FM1491" s="40"/>
      <c r="FN1491" s="40"/>
      <c r="FO1491" s="40"/>
      <c r="FP1491" s="40"/>
      <c r="FQ1491" s="40"/>
      <c r="FR1491" s="40"/>
      <c r="FS1491" s="40"/>
      <c r="FT1491" s="40"/>
      <c r="FU1491" s="40"/>
      <c r="FV1491" s="40"/>
      <c r="FW1491" s="40"/>
      <c r="FX1491" s="40"/>
      <c r="FY1491" s="40"/>
      <c r="FZ1491" s="40"/>
      <c r="GA1491" s="40"/>
      <c r="GB1491" s="40"/>
      <c r="GC1491" s="40"/>
      <c r="GD1491" s="40"/>
      <c r="GE1491" s="40"/>
      <c r="GF1491" s="40"/>
      <c r="GG1491" s="40"/>
      <c r="GH1491" s="40"/>
      <c r="GI1491" s="40"/>
      <c r="GJ1491" s="40"/>
      <c r="GK1491" s="40"/>
      <c r="GL1491" s="40"/>
      <c r="GM1491" s="40"/>
      <c r="GN1491" s="40"/>
      <c r="GO1491" s="40"/>
      <c r="GP1491" s="40"/>
      <c r="GQ1491" s="40"/>
      <c r="GR1491" s="40"/>
      <c r="GS1491" s="40"/>
    </row>
    <row r="1492" spans="1:201" x14ac:dyDescent="0.2">
      <c r="A1492" s="40"/>
      <c r="B1492" s="40"/>
      <c r="C1492" s="40"/>
      <c r="D1492" s="40"/>
      <c r="E1492" s="40"/>
      <c r="F1492" s="40"/>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c r="CV1492" s="40"/>
      <c r="CW1492" s="40"/>
      <c r="CX1492" s="40"/>
      <c r="CY1492" s="40"/>
      <c r="CZ1492" s="40"/>
      <c r="DA1492" s="40"/>
      <c r="DB1492" s="40"/>
      <c r="DC1492" s="40"/>
      <c r="DD1492" s="40"/>
      <c r="DE1492" s="40"/>
      <c r="DF1492" s="40"/>
      <c r="DG1492" s="40"/>
      <c r="DH1492" s="40"/>
      <c r="DI1492" s="40"/>
      <c r="DJ1492" s="40"/>
      <c r="DK1492" s="40"/>
      <c r="DL1492" s="40"/>
      <c r="DM1492" s="40"/>
      <c r="DN1492" s="40"/>
      <c r="DO1492" s="40"/>
      <c r="DP1492" s="40"/>
      <c r="DQ1492" s="40"/>
      <c r="DR1492" s="40"/>
      <c r="DS1492" s="40"/>
      <c r="DT1492" s="40"/>
      <c r="DU1492" s="40"/>
      <c r="DV1492" s="40"/>
      <c r="DW1492" s="40"/>
      <c r="DX1492" s="40"/>
      <c r="DY1492" s="40"/>
      <c r="DZ1492" s="40"/>
      <c r="EA1492" s="40"/>
      <c r="EB1492" s="40"/>
      <c r="EC1492" s="40"/>
      <c r="ED1492" s="40"/>
      <c r="EE1492" s="40"/>
      <c r="EF1492" s="40"/>
      <c r="EG1492" s="40"/>
      <c r="EH1492" s="40"/>
      <c r="EI1492" s="40"/>
      <c r="EJ1492" s="40"/>
      <c r="EK1492" s="40"/>
      <c r="EL1492" s="40"/>
      <c r="EM1492" s="40"/>
      <c r="EN1492" s="40"/>
      <c r="EO1492" s="40"/>
      <c r="EP1492" s="40"/>
      <c r="EQ1492" s="40"/>
      <c r="ER1492" s="40"/>
      <c r="ES1492" s="40"/>
      <c r="ET1492" s="40"/>
      <c r="EU1492" s="40"/>
      <c r="EV1492" s="40"/>
      <c r="EW1492" s="40"/>
      <c r="EX1492" s="40"/>
      <c r="EY1492" s="40"/>
      <c r="EZ1492" s="40"/>
      <c r="FA1492" s="40"/>
      <c r="FB1492" s="40"/>
      <c r="FC1492" s="40"/>
      <c r="FD1492" s="40"/>
      <c r="FE1492" s="40"/>
      <c r="FF1492" s="40"/>
      <c r="FG1492" s="40"/>
      <c r="FH1492" s="40"/>
      <c r="FI1492" s="40"/>
      <c r="FJ1492" s="40"/>
      <c r="FK1492" s="40"/>
      <c r="FL1492" s="40"/>
      <c r="FM1492" s="40"/>
      <c r="FN1492" s="40"/>
      <c r="FO1492" s="40"/>
      <c r="FP1492" s="40"/>
      <c r="FQ1492" s="40"/>
      <c r="FR1492" s="40"/>
      <c r="FS1492" s="40"/>
      <c r="FT1492" s="40"/>
      <c r="FU1492" s="40"/>
      <c r="FV1492" s="40"/>
      <c r="FW1492" s="40"/>
      <c r="FX1492" s="40"/>
      <c r="FY1492" s="40"/>
      <c r="FZ1492" s="40"/>
      <c r="GA1492" s="40"/>
      <c r="GB1492" s="40"/>
      <c r="GC1492" s="40"/>
      <c r="GD1492" s="40"/>
      <c r="GE1492" s="40"/>
      <c r="GF1492" s="40"/>
      <c r="GG1492" s="40"/>
      <c r="GH1492" s="40"/>
      <c r="GI1492" s="40"/>
      <c r="GJ1492" s="40"/>
      <c r="GK1492" s="40"/>
      <c r="GL1492" s="40"/>
      <c r="GM1492" s="40"/>
      <c r="GN1492" s="40"/>
      <c r="GO1492" s="40"/>
      <c r="GP1492" s="40"/>
      <c r="GQ1492" s="40"/>
      <c r="GR1492" s="40"/>
      <c r="GS1492" s="40"/>
    </row>
    <row r="1493" spans="1:201" x14ac:dyDescent="0.2">
      <c r="A1493" s="40"/>
      <c r="B1493" s="40"/>
      <c r="C1493" s="40"/>
      <c r="D1493" s="40"/>
      <c r="E1493" s="40"/>
      <c r="F1493" s="40"/>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c r="CV1493" s="40"/>
      <c r="CW1493" s="40"/>
      <c r="CX1493" s="40"/>
      <c r="CY1493" s="40"/>
      <c r="CZ1493" s="40"/>
      <c r="DA1493" s="40"/>
      <c r="DB1493" s="40"/>
      <c r="DC1493" s="40"/>
      <c r="DD1493" s="40"/>
      <c r="DE1493" s="40"/>
      <c r="DF1493" s="40"/>
      <c r="DG1493" s="40"/>
      <c r="DH1493" s="40"/>
      <c r="DI1493" s="40"/>
      <c r="DJ1493" s="40"/>
      <c r="DK1493" s="40"/>
      <c r="DL1493" s="40"/>
      <c r="DM1493" s="40"/>
      <c r="DN1493" s="40"/>
      <c r="DO1493" s="40"/>
      <c r="DP1493" s="40"/>
      <c r="DQ1493" s="40"/>
      <c r="DR1493" s="40"/>
      <c r="DS1493" s="40"/>
      <c r="DT1493" s="40"/>
      <c r="DU1493" s="40"/>
      <c r="DV1493" s="40"/>
      <c r="DW1493" s="40"/>
      <c r="DX1493" s="40"/>
      <c r="DY1493" s="40"/>
      <c r="DZ1493" s="40"/>
      <c r="EA1493" s="40"/>
      <c r="EB1493" s="40"/>
      <c r="EC1493" s="40"/>
      <c r="ED1493" s="40"/>
      <c r="EE1493" s="40"/>
      <c r="EF1493" s="40"/>
      <c r="EG1493" s="40"/>
      <c r="EH1493" s="40"/>
      <c r="EI1493" s="40"/>
      <c r="EJ1493" s="40"/>
      <c r="EK1493" s="40"/>
      <c r="EL1493" s="40"/>
      <c r="EM1493" s="40"/>
      <c r="EN1493" s="40"/>
      <c r="EO1493" s="40"/>
      <c r="EP1493" s="40"/>
      <c r="EQ1493" s="40"/>
      <c r="ER1493" s="40"/>
      <c r="ES1493" s="40"/>
      <c r="ET1493" s="40"/>
      <c r="EU1493" s="40"/>
      <c r="EV1493" s="40"/>
      <c r="EW1493" s="40"/>
      <c r="EX1493" s="40"/>
      <c r="EY1493" s="40"/>
      <c r="EZ1493" s="40"/>
      <c r="FA1493" s="40"/>
      <c r="FB1493" s="40"/>
      <c r="FC1493" s="40"/>
      <c r="FD1493" s="40"/>
      <c r="FE1493" s="40"/>
      <c r="FF1493" s="40"/>
      <c r="FG1493" s="40"/>
      <c r="FH1493" s="40"/>
      <c r="FI1493" s="40"/>
      <c r="FJ1493" s="40"/>
      <c r="FK1493" s="40"/>
      <c r="FL1493" s="40"/>
      <c r="FM1493" s="40"/>
      <c r="FN1493" s="40"/>
      <c r="FO1493" s="40"/>
      <c r="FP1493" s="40"/>
      <c r="FQ1493" s="40"/>
      <c r="FR1493" s="40"/>
      <c r="FS1493" s="40"/>
      <c r="FT1493" s="40"/>
      <c r="FU1493" s="40"/>
      <c r="FV1493" s="40"/>
      <c r="FW1493" s="40"/>
      <c r="FX1493" s="40"/>
      <c r="FY1493" s="40"/>
      <c r="FZ1493" s="40"/>
      <c r="GA1493" s="40"/>
      <c r="GB1493" s="40"/>
      <c r="GC1493" s="40"/>
      <c r="GD1493" s="40"/>
      <c r="GE1493" s="40"/>
      <c r="GF1493" s="40"/>
      <c r="GG1493" s="40"/>
      <c r="GH1493" s="40"/>
      <c r="GI1493" s="40"/>
      <c r="GJ1493" s="40"/>
      <c r="GK1493" s="40"/>
      <c r="GL1493" s="40"/>
      <c r="GM1493" s="40"/>
      <c r="GN1493" s="40"/>
      <c r="GO1493" s="40"/>
      <c r="GP1493" s="40"/>
      <c r="GQ1493" s="40"/>
      <c r="GR1493" s="40"/>
      <c r="GS1493" s="40"/>
    </row>
    <row r="1494" spans="1:201" x14ac:dyDescent="0.2">
      <c r="A1494" s="40"/>
      <c r="B1494" s="40"/>
      <c r="C1494" s="40"/>
      <c r="D1494" s="40"/>
      <c r="E1494" s="40"/>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c r="CV1494" s="40"/>
      <c r="CW1494" s="40"/>
      <c r="CX1494" s="40"/>
      <c r="CY1494" s="40"/>
      <c r="CZ1494" s="40"/>
      <c r="DA1494" s="40"/>
      <c r="DB1494" s="40"/>
      <c r="DC1494" s="40"/>
      <c r="DD1494" s="40"/>
      <c r="DE1494" s="40"/>
      <c r="DF1494" s="40"/>
      <c r="DG1494" s="40"/>
      <c r="DH1494" s="40"/>
      <c r="DI1494" s="40"/>
      <c r="DJ1494" s="40"/>
      <c r="DK1494" s="40"/>
      <c r="DL1494" s="40"/>
      <c r="DM1494" s="40"/>
      <c r="DN1494" s="40"/>
      <c r="DO1494" s="40"/>
      <c r="DP1494" s="40"/>
      <c r="DQ1494" s="40"/>
      <c r="DR1494" s="40"/>
      <c r="DS1494" s="40"/>
      <c r="DT1494" s="40"/>
      <c r="DU1494" s="40"/>
      <c r="DV1494" s="40"/>
      <c r="DW1494" s="40"/>
      <c r="DX1494" s="40"/>
      <c r="DY1494" s="40"/>
      <c r="DZ1494" s="40"/>
      <c r="EA1494" s="40"/>
      <c r="EB1494" s="40"/>
      <c r="EC1494" s="40"/>
      <c r="ED1494" s="40"/>
      <c r="EE1494" s="40"/>
      <c r="EF1494" s="40"/>
      <c r="EG1494" s="40"/>
      <c r="EH1494" s="40"/>
      <c r="EI1494" s="40"/>
      <c r="EJ1494" s="40"/>
      <c r="EK1494" s="40"/>
      <c r="EL1494" s="40"/>
      <c r="EM1494" s="40"/>
      <c r="EN1494" s="40"/>
      <c r="EO1494" s="40"/>
      <c r="EP1494" s="40"/>
      <c r="EQ1494" s="40"/>
      <c r="ER1494" s="40"/>
      <c r="ES1494" s="40"/>
      <c r="ET1494" s="40"/>
      <c r="EU1494" s="40"/>
      <c r="EV1494" s="40"/>
      <c r="EW1494" s="40"/>
      <c r="EX1494" s="40"/>
      <c r="EY1494" s="40"/>
      <c r="EZ1494" s="40"/>
      <c r="FA1494" s="40"/>
      <c r="FB1494" s="40"/>
      <c r="FC1494" s="40"/>
      <c r="FD1494" s="40"/>
      <c r="FE1494" s="40"/>
      <c r="FF1494" s="40"/>
      <c r="FG1494" s="40"/>
      <c r="FH1494" s="40"/>
      <c r="FI1494" s="40"/>
      <c r="FJ1494" s="40"/>
      <c r="FK1494" s="40"/>
      <c r="FL1494" s="40"/>
      <c r="FM1494" s="40"/>
      <c r="FN1494" s="40"/>
      <c r="FO1494" s="40"/>
      <c r="FP1494" s="40"/>
      <c r="FQ1494" s="40"/>
      <c r="FR1494" s="40"/>
      <c r="FS1494" s="40"/>
      <c r="FT1494" s="40"/>
      <c r="FU1494" s="40"/>
      <c r="FV1494" s="40"/>
      <c r="FW1494" s="40"/>
      <c r="FX1494" s="40"/>
      <c r="FY1494" s="40"/>
      <c r="FZ1494" s="40"/>
      <c r="GA1494" s="40"/>
      <c r="GB1494" s="40"/>
      <c r="GC1494" s="40"/>
      <c r="GD1494" s="40"/>
      <c r="GE1494" s="40"/>
      <c r="GF1494" s="40"/>
      <c r="GG1494" s="40"/>
      <c r="GH1494" s="40"/>
      <c r="GI1494" s="40"/>
      <c r="GJ1494" s="40"/>
      <c r="GK1494" s="40"/>
      <c r="GL1494" s="40"/>
      <c r="GM1494" s="40"/>
      <c r="GN1494" s="40"/>
      <c r="GO1494" s="40"/>
      <c r="GP1494" s="40"/>
      <c r="GQ1494" s="40"/>
      <c r="GR1494" s="40"/>
      <c r="GS1494" s="40"/>
    </row>
    <row r="1495" spans="1:201" x14ac:dyDescent="0.2">
      <c r="A1495" s="40"/>
      <c r="B1495" s="40"/>
      <c r="C1495" s="40"/>
      <c r="D1495" s="40"/>
      <c r="E1495" s="40"/>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c r="CV1495" s="40"/>
      <c r="CW1495" s="40"/>
      <c r="CX1495" s="40"/>
      <c r="CY1495" s="40"/>
      <c r="CZ1495" s="40"/>
      <c r="DA1495" s="40"/>
      <c r="DB1495" s="40"/>
      <c r="DC1495" s="40"/>
      <c r="DD1495" s="40"/>
      <c r="DE1495" s="40"/>
      <c r="DF1495" s="40"/>
      <c r="DG1495" s="40"/>
      <c r="DH1495" s="40"/>
      <c r="DI1495" s="40"/>
      <c r="DJ1495" s="40"/>
      <c r="DK1495" s="40"/>
      <c r="DL1495" s="40"/>
      <c r="DM1495" s="40"/>
      <c r="DN1495" s="40"/>
      <c r="DO1495" s="40"/>
      <c r="DP1495" s="40"/>
      <c r="DQ1495" s="40"/>
      <c r="DR1495" s="40"/>
      <c r="DS1495" s="40"/>
      <c r="DT1495" s="40"/>
      <c r="DU1495" s="40"/>
      <c r="DV1495" s="40"/>
      <c r="DW1495" s="40"/>
      <c r="DX1495" s="40"/>
      <c r="DY1495" s="40"/>
      <c r="DZ1495" s="40"/>
      <c r="EA1495" s="40"/>
      <c r="EB1495" s="40"/>
      <c r="EC1495" s="40"/>
      <c r="ED1495" s="40"/>
      <c r="EE1495" s="40"/>
      <c r="EF1495" s="40"/>
      <c r="EG1495" s="40"/>
      <c r="EH1495" s="40"/>
      <c r="EI1495" s="40"/>
      <c r="EJ1495" s="40"/>
      <c r="EK1495" s="40"/>
      <c r="EL1495" s="40"/>
      <c r="EM1495" s="40"/>
      <c r="EN1495" s="40"/>
      <c r="EO1495" s="40"/>
      <c r="EP1495" s="40"/>
      <c r="EQ1495" s="40"/>
      <c r="ER1495" s="40"/>
      <c r="ES1495" s="40"/>
      <c r="ET1495" s="40"/>
      <c r="EU1495" s="40"/>
      <c r="EV1495" s="40"/>
      <c r="EW1495" s="40"/>
      <c r="EX1495" s="40"/>
      <c r="EY1495" s="40"/>
      <c r="EZ1495" s="40"/>
      <c r="FA1495" s="40"/>
      <c r="FB1495" s="40"/>
      <c r="FC1495" s="40"/>
      <c r="FD1495" s="40"/>
      <c r="FE1495" s="40"/>
      <c r="FF1495" s="40"/>
      <c r="FG1495" s="40"/>
      <c r="FH1495" s="40"/>
      <c r="FI1495" s="40"/>
      <c r="FJ1495" s="40"/>
      <c r="FK1495" s="40"/>
      <c r="FL1495" s="40"/>
      <c r="FM1495" s="40"/>
      <c r="FN1495" s="40"/>
      <c r="FO1495" s="40"/>
      <c r="FP1495" s="40"/>
      <c r="FQ1495" s="40"/>
      <c r="FR1495" s="40"/>
      <c r="FS1495" s="40"/>
      <c r="FT1495" s="40"/>
      <c r="FU1495" s="40"/>
      <c r="FV1495" s="40"/>
      <c r="FW1495" s="40"/>
      <c r="FX1495" s="40"/>
      <c r="FY1495" s="40"/>
      <c r="FZ1495" s="40"/>
      <c r="GA1495" s="40"/>
      <c r="GB1495" s="40"/>
      <c r="GC1495" s="40"/>
      <c r="GD1495" s="40"/>
      <c r="GE1495" s="40"/>
      <c r="GF1495" s="40"/>
      <c r="GG1495" s="40"/>
      <c r="GH1495" s="40"/>
      <c r="GI1495" s="40"/>
      <c r="GJ1495" s="40"/>
      <c r="GK1495" s="40"/>
      <c r="GL1495" s="40"/>
      <c r="GM1495" s="40"/>
      <c r="GN1495" s="40"/>
      <c r="GO1495" s="40"/>
      <c r="GP1495" s="40"/>
      <c r="GQ1495" s="40"/>
      <c r="GR1495" s="40"/>
      <c r="GS1495" s="40"/>
    </row>
    <row r="1496" spans="1:201" x14ac:dyDescent="0.2">
      <c r="A1496" s="40"/>
      <c r="B1496" s="40"/>
      <c r="C1496" s="40"/>
      <c r="D1496" s="40"/>
      <c r="E1496" s="40"/>
      <c r="F1496" s="40"/>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c r="CV1496" s="40"/>
      <c r="CW1496" s="40"/>
      <c r="CX1496" s="40"/>
      <c r="CY1496" s="40"/>
      <c r="CZ1496" s="40"/>
      <c r="DA1496" s="40"/>
      <c r="DB1496" s="40"/>
      <c r="DC1496" s="40"/>
      <c r="DD1496" s="40"/>
      <c r="DE1496" s="40"/>
      <c r="DF1496" s="40"/>
      <c r="DG1496" s="40"/>
      <c r="DH1496" s="40"/>
      <c r="DI1496" s="40"/>
      <c r="DJ1496" s="40"/>
      <c r="DK1496" s="40"/>
      <c r="DL1496" s="40"/>
      <c r="DM1496" s="40"/>
      <c r="DN1496" s="40"/>
      <c r="DO1496" s="40"/>
      <c r="DP1496" s="40"/>
      <c r="DQ1496" s="40"/>
      <c r="DR1496" s="40"/>
      <c r="DS1496" s="40"/>
      <c r="DT1496" s="40"/>
      <c r="DU1496" s="40"/>
      <c r="DV1496" s="40"/>
      <c r="DW1496" s="40"/>
      <c r="DX1496" s="40"/>
      <c r="DY1496" s="40"/>
      <c r="DZ1496" s="40"/>
      <c r="EA1496" s="40"/>
      <c r="EB1496" s="40"/>
      <c r="EC1496" s="40"/>
      <c r="ED1496" s="40"/>
      <c r="EE1496" s="40"/>
      <c r="EF1496" s="40"/>
      <c r="EG1496" s="40"/>
      <c r="EH1496" s="40"/>
      <c r="EI1496" s="40"/>
      <c r="EJ1496" s="40"/>
      <c r="EK1496" s="40"/>
      <c r="EL1496" s="40"/>
      <c r="EM1496" s="40"/>
      <c r="EN1496" s="40"/>
      <c r="EO1496" s="40"/>
      <c r="EP1496" s="40"/>
      <c r="EQ1496" s="40"/>
      <c r="ER1496" s="40"/>
      <c r="ES1496" s="40"/>
      <c r="ET1496" s="40"/>
      <c r="EU1496" s="40"/>
      <c r="EV1496" s="40"/>
      <c r="EW1496" s="40"/>
      <c r="EX1496" s="40"/>
      <c r="EY1496" s="40"/>
      <c r="EZ1496" s="40"/>
      <c r="FA1496" s="40"/>
      <c r="FB1496" s="40"/>
      <c r="FC1496" s="40"/>
      <c r="FD1496" s="40"/>
      <c r="FE1496" s="40"/>
      <c r="FF1496" s="40"/>
      <c r="FG1496" s="40"/>
      <c r="FH1496" s="40"/>
      <c r="FI1496" s="40"/>
      <c r="FJ1496" s="40"/>
      <c r="FK1496" s="40"/>
      <c r="FL1496" s="40"/>
      <c r="FM1496" s="40"/>
      <c r="FN1496" s="40"/>
      <c r="FO1496" s="40"/>
      <c r="FP1496" s="40"/>
      <c r="FQ1496" s="40"/>
      <c r="FR1496" s="40"/>
      <c r="FS1496" s="40"/>
      <c r="FT1496" s="40"/>
      <c r="FU1496" s="40"/>
      <c r="FV1496" s="40"/>
      <c r="FW1496" s="40"/>
      <c r="FX1496" s="40"/>
      <c r="FY1496" s="40"/>
      <c r="FZ1496" s="40"/>
      <c r="GA1496" s="40"/>
      <c r="GB1496" s="40"/>
      <c r="GC1496" s="40"/>
      <c r="GD1496" s="40"/>
      <c r="GE1496" s="40"/>
      <c r="GF1496" s="40"/>
      <c r="GG1496" s="40"/>
      <c r="GH1496" s="40"/>
      <c r="GI1496" s="40"/>
      <c r="GJ1496" s="40"/>
      <c r="GK1496" s="40"/>
      <c r="GL1496" s="40"/>
      <c r="GM1496" s="40"/>
      <c r="GN1496" s="40"/>
      <c r="GO1496" s="40"/>
      <c r="GP1496" s="40"/>
      <c r="GQ1496" s="40"/>
      <c r="GR1496" s="40"/>
      <c r="GS1496" s="40"/>
    </row>
    <row r="1497" spans="1:201" x14ac:dyDescent="0.2">
      <c r="A1497" s="40"/>
      <c r="B1497" s="40"/>
      <c r="C1497" s="40"/>
      <c r="D1497" s="40"/>
      <c r="E1497" s="40"/>
      <c r="F1497" s="40"/>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c r="CV1497" s="40"/>
      <c r="CW1497" s="40"/>
      <c r="CX1497" s="40"/>
      <c r="CY1497" s="40"/>
      <c r="CZ1497" s="40"/>
      <c r="DA1497" s="40"/>
      <c r="DB1497" s="40"/>
      <c r="DC1497" s="40"/>
      <c r="DD1497" s="40"/>
      <c r="DE1497" s="40"/>
      <c r="DF1497" s="40"/>
      <c r="DG1497" s="40"/>
      <c r="DH1497" s="40"/>
      <c r="DI1497" s="40"/>
      <c r="DJ1497" s="40"/>
      <c r="DK1497" s="40"/>
      <c r="DL1497" s="40"/>
      <c r="DM1497" s="40"/>
      <c r="DN1497" s="40"/>
      <c r="DO1497" s="40"/>
      <c r="DP1497" s="40"/>
      <c r="DQ1497" s="40"/>
      <c r="DR1497" s="40"/>
      <c r="DS1497" s="40"/>
      <c r="DT1497" s="40"/>
      <c r="DU1497" s="40"/>
      <c r="DV1497" s="40"/>
      <c r="DW1497" s="40"/>
      <c r="DX1497" s="40"/>
      <c r="DY1497" s="40"/>
      <c r="DZ1497" s="40"/>
      <c r="EA1497" s="40"/>
      <c r="EB1497" s="40"/>
      <c r="EC1497" s="40"/>
      <c r="ED1497" s="40"/>
      <c r="EE1497" s="40"/>
      <c r="EF1497" s="40"/>
      <c r="EG1497" s="40"/>
      <c r="EH1497" s="40"/>
      <c r="EI1497" s="40"/>
      <c r="EJ1497" s="40"/>
      <c r="EK1497" s="40"/>
      <c r="EL1497" s="40"/>
      <c r="EM1497" s="40"/>
      <c r="EN1497" s="40"/>
      <c r="EO1497" s="40"/>
      <c r="EP1497" s="40"/>
      <c r="EQ1497" s="40"/>
      <c r="ER1497" s="40"/>
      <c r="ES1497" s="40"/>
      <c r="ET1497" s="40"/>
      <c r="EU1497" s="40"/>
      <c r="EV1497" s="40"/>
      <c r="EW1497" s="40"/>
      <c r="EX1497" s="40"/>
      <c r="EY1497" s="40"/>
      <c r="EZ1497" s="40"/>
      <c r="FA1497" s="40"/>
      <c r="FB1497" s="40"/>
      <c r="FC1497" s="40"/>
      <c r="FD1497" s="40"/>
      <c r="FE1497" s="40"/>
      <c r="FF1497" s="40"/>
      <c r="FG1497" s="40"/>
      <c r="FH1497" s="40"/>
      <c r="FI1497" s="40"/>
      <c r="FJ1497" s="40"/>
      <c r="FK1497" s="40"/>
      <c r="FL1497" s="40"/>
      <c r="FM1497" s="40"/>
      <c r="FN1497" s="40"/>
      <c r="FO1497" s="40"/>
      <c r="FP1497" s="40"/>
      <c r="FQ1497" s="40"/>
      <c r="FR1497" s="40"/>
      <c r="FS1497" s="40"/>
      <c r="FT1497" s="40"/>
      <c r="FU1497" s="40"/>
      <c r="FV1497" s="40"/>
      <c r="FW1497" s="40"/>
      <c r="FX1497" s="40"/>
      <c r="FY1497" s="40"/>
      <c r="FZ1497" s="40"/>
      <c r="GA1497" s="40"/>
      <c r="GB1497" s="40"/>
      <c r="GC1497" s="40"/>
      <c r="GD1497" s="40"/>
      <c r="GE1497" s="40"/>
      <c r="GF1497" s="40"/>
      <c r="GG1497" s="40"/>
      <c r="GH1497" s="40"/>
      <c r="GI1497" s="40"/>
      <c r="GJ1497" s="40"/>
      <c r="GK1497" s="40"/>
      <c r="GL1497" s="40"/>
      <c r="GM1497" s="40"/>
      <c r="GN1497" s="40"/>
      <c r="GO1497" s="40"/>
      <c r="GP1497" s="40"/>
      <c r="GQ1497" s="40"/>
      <c r="GR1497" s="40"/>
      <c r="GS1497" s="40"/>
    </row>
    <row r="1498" spans="1:201" x14ac:dyDescent="0.2">
      <c r="A1498" s="40"/>
      <c r="B1498" s="40"/>
      <c r="C1498" s="40"/>
      <c r="D1498" s="40"/>
      <c r="E1498" s="40"/>
      <c r="F1498" s="40"/>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c r="CV1498" s="40"/>
      <c r="CW1498" s="40"/>
      <c r="CX1498" s="40"/>
      <c r="CY1498" s="40"/>
      <c r="CZ1498" s="40"/>
      <c r="DA1498" s="40"/>
      <c r="DB1498" s="40"/>
      <c r="DC1498" s="40"/>
      <c r="DD1498" s="40"/>
      <c r="DE1498" s="40"/>
      <c r="DF1498" s="40"/>
      <c r="DG1498" s="40"/>
      <c r="DH1498" s="40"/>
      <c r="DI1498" s="40"/>
      <c r="DJ1498" s="40"/>
      <c r="DK1498" s="40"/>
      <c r="DL1498" s="40"/>
      <c r="DM1498" s="40"/>
      <c r="DN1498" s="40"/>
      <c r="DO1498" s="40"/>
      <c r="DP1498" s="40"/>
      <c r="DQ1498" s="40"/>
      <c r="DR1498" s="40"/>
      <c r="DS1498" s="40"/>
      <c r="DT1498" s="40"/>
      <c r="DU1498" s="40"/>
      <c r="DV1498" s="40"/>
      <c r="DW1498" s="40"/>
      <c r="DX1498" s="40"/>
      <c r="DY1498" s="40"/>
      <c r="DZ1498" s="40"/>
      <c r="EA1498" s="40"/>
      <c r="EB1498" s="40"/>
      <c r="EC1498" s="40"/>
      <c r="ED1498" s="40"/>
      <c r="EE1498" s="40"/>
      <c r="EF1498" s="40"/>
      <c r="EG1498" s="40"/>
      <c r="EH1498" s="40"/>
      <c r="EI1498" s="40"/>
      <c r="EJ1498" s="40"/>
      <c r="EK1498" s="40"/>
      <c r="EL1498" s="40"/>
      <c r="EM1498" s="40"/>
      <c r="EN1498" s="40"/>
      <c r="EO1498" s="40"/>
      <c r="EP1498" s="40"/>
      <c r="EQ1498" s="40"/>
      <c r="ER1498" s="40"/>
      <c r="ES1498" s="40"/>
      <c r="ET1498" s="40"/>
      <c r="EU1498" s="40"/>
      <c r="EV1498" s="40"/>
      <c r="EW1498" s="40"/>
      <c r="EX1498" s="40"/>
      <c r="EY1498" s="40"/>
      <c r="EZ1498" s="40"/>
      <c r="FA1498" s="40"/>
      <c r="FB1498" s="40"/>
      <c r="FC1498" s="40"/>
      <c r="FD1498" s="40"/>
      <c r="FE1498" s="40"/>
      <c r="FF1498" s="40"/>
      <c r="FG1498" s="40"/>
      <c r="FH1498" s="40"/>
      <c r="FI1498" s="40"/>
      <c r="FJ1498" s="40"/>
      <c r="FK1498" s="40"/>
      <c r="FL1498" s="40"/>
      <c r="FM1498" s="40"/>
      <c r="FN1498" s="40"/>
      <c r="FO1498" s="40"/>
      <c r="FP1498" s="40"/>
      <c r="FQ1498" s="40"/>
      <c r="FR1498" s="40"/>
      <c r="FS1498" s="40"/>
      <c r="FT1498" s="40"/>
      <c r="FU1498" s="40"/>
      <c r="FV1498" s="40"/>
      <c r="FW1498" s="40"/>
      <c r="FX1498" s="40"/>
      <c r="FY1498" s="40"/>
      <c r="FZ1498" s="40"/>
      <c r="GA1498" s="40"/>
      <c r="GB1498" s="40"/>
      <c r="GC1498" s="40"/>
      <c r="GD1498" s="40"/>
      <c r="GE1498" s="40"/>
      <c r="GF1498" s="40"/>
      <c r="GG1498" s="40"/>
      <c r="GH1498" s="40"/>
      <c r="GI1498" s="40"/>
      <c r="GJ1498" s="40"/>
      <c r="GK1498" s="40"/>
      <c r="GL1498" s="40"/>
      <c r="GM1498" s="40"/>
      <c r="GN1498" s="40"/>
      <c r="GO1498" s="40"/>
      <c r="GP1498" s="40"/>
      <c r="GQ1498" s="40"/>
      <c r="GR1498" s="40"/>
      <c r="GS1498" s="40"/>
    </row>
    <row r="1499" spans="1:201" x14ac:dyDescent="0.2">
      <c r="A1499" s="40"/>
      <c r="B1499" s="40"/>
      <c r="C1499" s="40"/>
      <c r="D1499" s="40"/>
      <c r="E1499" s="40"/>
      <c r="F1499" s="40"/>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c r="CV1499" s="40"/>
      <c r="CW1499" s="40"/>
      <c r="CX1499" s="40"/>
      <c r="CY1499" s="40"/>
      <c r="CZ1499" s="40"/>
      <c r="DA1499" s="40"/>
      <c r="DB1499" s="40"/>
      <c r="DC1499" s="40"/>
      <c r="DD1499" s="40"/>
      <c r="DE1499" s="40"/>
      <c r="DF1499" s="40"/>
      <c r="DG1499" s="40"/>
      <c r="DH1499" s="40"/>
      <c r="DI1499" s="40"/>
      <c r="DJ1499" s="40"/>
      <c r="DK1499" s="40"/>
      <c r="DL1499" s="40"/>
      <c r="DM1499" s="40"/>
      <c r="DN1499" s="40"/>
      <c r="DO1499" s="40"/>
      <c r="DP1499" s="40"/>
      <c r="DQ1499" s="40"/>
      <c r="DR1499" s="40"/>
      <c r="DS1499" s="40"/>
      <c r="DT1499" s="40"/>
      <c r="DU1499" s="40"/>
      <c r="DV1499" s="40"/>
      <c r="DW1499" s="40"/>
      <c r="DX1499" s="40"/>
      <c r="DY1499" s="40"/>
      <c r="DZ1499" s="40"/>
      <c r="EA1499" s="40"/>
      <c r="EB1499" s="40"/>
      <c r="EC1499" s="40"/>
      <c r="ED1499" s="40"/>
      <c r="EE1499" s="40"/>
      <c r="EF1499" s="40"/>
      <c r="EG1499" s="40"/>
      <c r="EH1499" s="40"/>
      <c r="EI1499" s="40"/>
      <c r="EJ1499" s="40"/>
      <c r="EK1499" s="40"/>
      <c r="EL1499" s="40"/>
      <c r="EM1499" s="40"/>
      <c r="EN1499" s="40"/>
      <c r="EO1499" s="40"/>
      <c r="EP1499" s="40"/>
      <c r="EQ1499" s="40"/>
      <c r="ER1499" s="40"/>
      <c r="ES1499" s="40"/>
      <c r="ET1499" s="40"/>
      <c r="EU1499" s="40"/>
      <c r="EV1499" s="40"/>
      <c r="EW1499" s="40"/>
      <c r="EX1499" s="40"/>
      <c r="EY1499" s="40"/>
      <c r="EZ1499" s="40"/>
      <c r="FA1499" s="40"/>
      <c r="FB1499" s="40"/>
      <c r="FC1499" s="40"/>
      <c r="FD1499" s="40"/>
      <c r="FE1499" s="40"/>
      <c r="FF1499" s="40"/>
      <c r="FG1499" s="40"/>
      <c r="FH1499" s="40"/>
      <c r="FI1499" s="40"/>
      <c r="FJ1499" s="40"/>
      <c r="FK1499" s="40"/>
      <c r="FL1499" s="40"/>
      <c r="FM1499" s="40"/>
      <c r="FN1499" s="40"/>
      <c r="FO1499" s="40"/>
      <c r="FP1499" s="40"/>
      <c r="FQ1499" s="40"/>
      <c r="FR1499" s="40"/>
      <c r="FS1499" s="40"/>
      <c r="FT1499" s="40"/>
      <c r="FU1499" s="40"/>
      <c r="FV1499" s="40"/>
      <c r="FW1499" s="40"/>
      <c r="FX1499" s="40"/>
      <c r="FY1499" s="40"/>
      <c r="FZ1499" s="40"/>
      <c r="GA1499" s="40"/>
      <c r="GB1499" s="40"/>
      <c r="GC1499" s="40"/>
      <c r="GD1499" s="40"/>
      <c r="GE1499" s="40"/>
      <c r="GF1499" s="40"/>
      <c r="GG1499" s="40"/>
      <c r="GH1499" s="40"/>
      <c r="GI1499" s="40"/>
      <c r="GJ1499" s="40"/>
      <c r="GK1499" s="40"/>
      <c r="GL1499" s="40"/>
      <c r="GM1499" s="40"/>
      <c r="GN1499" s="40"/>
      <c r="GO1499" s="40"/>
      <c r="GP1499" s="40"/>
      <c r="GQ1499" s="40"/>
      <c r="GR1499" s="40"/>
      <c r="GS1499" s="40"/>
    </row>
    <row r="1500" spans="1:201" x14ac:dyDescent="0.2">
      <c r="A1500" s="40"/>
      <c r="B1500" s="40"/>
      <c r="C1500" s="40"/>
      <c r="D1500" s="40"/>
      <c r="E1500" s="40"/>
      <c r="F1500" s="40"/>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c r="CV1500" s="40"/>
      <c r="CW1500" s="40"/>
      <c r="CX1500" s="40"/>
      <c r="CY1500" s="40"/>
      <c r="CZ1500" s="40"/>
      <c r="DA1500" s="40"/>
      <c r="DB1500" s="40"/>
      <c r="DC1500" s="40"/>
      <c r="DD1500" s="40"/>
      <c r="DE1500" s="40"/>
      <c r="DF1500" s="40"/>
      <c r="DG1500" s="40"/>
      <c r="DH1500" s="40"/>
      <c r="DI1500" s="40"/>
      <c r="DJ1500" s="40"/>
      <c r="DK1500" s="40"/>
      <c r="DL1500" s="40"/>
      <c r="DM1500" s="40"/>
      <c r="DN1500" s="40"/>
      <c r="DO1500" s="40"/>
      <c r="DP1500" s="40"/>
      <c r="DQ1500" s="40"/>
      <c r="DR1500" s="40"/>
      <c r="DS1500" s="40"/>
      <c r="DT1500" s="40"/>
      <c r="DU1500" s="40"/>
      <c r="DV1500" s="40"/>
      <c r="DW1500" s="40"/>
      <c r="DX1500" s="40"/>
      <c r="DY1500" s="40"/>
      <c r="DZ1500" s="40"/>
      <c r="EA1500" s="40"/>
      <c r="EB1500" s="40"/>
      <c r="EC1500" s="40"/>
      <c r="ED1500" s="40"/>
      <c r="EE1500" s="40"/>
      <c r="EF1500" s="40"/>
      <c r="EG1500" s="40"/>
      <c r="EH1500" s="40"/>
      <c r="EI1500" s="40"/>
      <c r="EJ1500" s="40"/>
      <c r="EK1500" s="40"/>
      <c r="EL1500" s="40"/>
      <c r="EM1500" s="40"/>
      <c r="EN1500" s="40"/>
      <c r="EO1500" s="40"/>
      <c r="EP1500" s="40"/>
      <c r="EQ1500" s="40"/>
      <c r="ER1500" s="40"/>
      <c r="ES1500" s="40"/>
      <c r="ET1500" s="40"/>
      <c r="EU1500" s="40"/>
      <c r="EV1500" s="40"/>
      <c r="EW1500" s="40"/>
      <c r="EX1500" s="40"/>
      <c r="EY1500" s="40"/>
      <c r="EZ1500" s="40"/>
      <c r="FA1500" s="40"/>
      <c r="FB1500" s="40"/>
      <c r="FC1500" s="40"/>
      <c r="FD1500" s="40"/>
      <c r="FE1500" s="40"/>
      <c r="FF1500" s="40"/>
      <c r="FG1500" s="40"/>
      <c r="FH1500" s="40"/>
      <c r="FI1500" s="40"/>
      <c r="FJ1500" s="40"/>
      <c r="FK1500" s="40"/>
      <c r="FL1500" s="40"/>
      <c r="FM1500" s="40"/>
      <c r="FN1500" s="40"/>
      <c r="FO1500" s="40"/>
      <c r="FP1500" s="40"/>
      <c r="FQ1500" s="40"/>
      <c r="FR1500" s="40"/>
      <c r="FS1500" s="40"/>
      <c r="FT1500" s="40"/>
      <c r="FU1500" s="40"/>
      <c r="FV1500" s="40"/>
      <c r="FW1500" s="40"/>
      <c r="FX1500" s="40"/>
      <c r="FY1500" s="40"/>
      <c r="FZ1500" s="40"/>
      <c r="GA1500" s="40"/>
      <c r="GB1500" s="40"/>
      <c r="GC1500" s="40"/>
      <c r="GD1500" s="40"/>
      <c r="GE1500" s="40"/>
      <c r="GF1500" s="40"/>
      <c r="GG1500" s="40"/>
      <c r="GH1500" s="40"/>
      <c r="GI1500" s="40"/>
      <c r="GJ1500" s="40"/>
      <c r="GK1500" s="40"/>
      <c r="GL1500" s="40"/>
      <c r="GM1500" s="40"/>
      <c r="GN1500" s="40"/>
      <c r="GO1500" s="40"/>
      <c r="GP1500" s="40"/>
      <c r="GQ1500" s="40"/>
      <c r="GR1500" s="40"/>
      <c r="GS1500" s="40"/>
    </row>
    <row r="1501" spans="1:201" x14ac:dyDescent="0.2">
      <c r="A1501" s="40"/>
      <c r="B1501" s="40"/>
      <c r="C1501" s="40"/>
      <c r="D1501" s="40"/>
      <c r="E1501" s="40"/>
      <c r="F1501" s="40"/>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c r="CV1501" s="40"/>
      <c r="CW1501" s="40"/>
      <c r="CX1501" s="40"/>
      <c r="CY1501" s="40"/>
      <c r="CZ1501" s="40"/>
      <c r="DA1501" s="40"/>
      <c r="DB1501" s="40"/>
      <c r="DC1501" s="40"/>
      <c r="DD1501" s="40"/>
      <c r="DE1501" s="40"/>
      <c r="DF1501" s="40"/>
      <c r="DG1501" s="40"/>
      <c r="DH1501" s="40"/>
      <c r="DI1501" s="40"/>
      <c r="DJ1501" s="40"/>
      <c r="DK1501" s="40"/>
      <c r="DL1501" s="40"/>
      <c r="DM1501" s="40"/>
      <c r="DN1501" s="40"/>
      <c r="DO1501" s="40"/>
      <c r="DP1501" s="40"/>
      <c r="DQ1501" s="40"/>
      <c r="DR1501" s="40"/>
      <c r="DS1501" s="40"/>
      <c r="DT1501" s="40"/>
      <c r="DU1501" s="40"/>
      <c r="DV1501" s="40"/>
      <c r="DW1501" s="40"/>
      <c r="DX1501" s="40"/>
      <c r="DY1501" s="40"/>
      <c r="DZ1501" s="40"/>
      <c r="EA1501" s="40"/>
      <c r="EB1501" s="40"/>
      <c r="EC1501" s="40"/>
      <c r="ED1501" s="40"/>
      <c r="EE1501" s="40"/>
      <c r="EF1501" s="40"/>
      <c r="EG1501" s="40"/>
      <c r="EH1501" s="40"/>
      <c r="EI1501" s="40"/>
      <c r="EJ1501" s="40"/>
      <c r="EK1501" s="40"/>
      <c r="EL1501" s="40"/>
      <c r="EM1501" s="40"/>
      <c r="EN1501" s="40"/>
      <c r="EO1501" s="40"/>
      <c r="EP1501" s="40"/>
      <c r="EQ1501" s="40"/>
      <c r="ER1501" s="40"/>
      <c r="ES1501" s="40"/>
      <c r="ET1501" s="40"/>
      <c r="EU1501" s="40"/>
      <c r="EV1501" s="40"/>
      <c r="EW1501" s="40"/>
      <c r="EX1501" s="40"/>
      <c r="EY1501" s="40"/>
      <c r="EZ1501" s="40"/>
      <c r="FA1501" s="40"/>
      <c r="FB1501" s="40"/>
      <c r="FC1501" s="40"/>
      <c r="FD1501" s="40"/>
      <c r="FE1501" s="40"/>
      <c r="FF1501" s="40"/>
      <c r="FG1501" s="40"/>
      <c r="FH1501" s="40"/>
      <c r="FI1501" s="40"/>
      <c r="FJ1501" s="40"/>
      <c r="FK1501" s="40"/>
      <c r="FL1501" s="40"/>
      <c r="FM1501" s="40"/>
      <c r="FN1501" s="40"/>
      <c r="FO1501" s="40"/>
      <c r="FP1501" s="40"/>
      <c r="FQ1501" s="40"/>
      <c r="FR1501" s="40"/>
      <c r="FS1501" s="40"/>
      <c r="FT1501" s="40"/>
      <c r="FU1501" s="40"/>
      <c r="FV1501" s="40"/>
      <c r="FW1501" s="40"/>
      <c r="FX1501" s="40"/>
      <c r="FY1501" s="40"/>
      <c r="FZ1501" s="40"/>
      <c r="GA1501" s="40"/>
      <c r="GB1501" s="40"/>
      <c r="GC1501" s="40"/>
      <c r="GD1501" s="40"/>
      <c r="GE1501" s="40"/>
      <c r="GF1501" s="40"/>
      <c r="GG1501" s="40"/>
      <c r="GH1501" s="40"/>
      <c r="GI1501" s="40"/>
      <c r="GJ1501" s="40"/>
      <c r="GK1501" s="40"/>
      <c r="GL1501" s="40"/>
      <c r="GM1501" s="40"/>
      <c r="GN1501" s="40"/>
      <c r="GO1501" s="40"/>
      <c r="GP1501" s="40"/>
      <c r="GQ1501" s="40"/>
      <c r="GR1501" s="40"/>
      <c r="GS1501" s="40"/>
    </row>
    <row r="1502" spans="1:201" x14ac:dyDescent="0.2">
      <c r="A1502" s="40"/>
      <c r="B1502" s="40"/>
      <c r="C1502" s="40"/>
      <c r="D1502" s="40"/>
      <c r="E1502" s="40"/>
      <c r="F1502" s="40"/>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c r="CV1502" s="40"/>
      <c r="CW1502" s="40"/>
      <c r="CX1502" s="40"/>
      <c r="CY1502" s="40"/>
      <c r="CZ1502" s="40"/>
      <c r="DA1502" s="40"/>
      <c r="DB1502" s="40"/>
      <c r="DC1502" s="40"/>
      <c r="DD1502" s="40"/>
      <c r="DE1502" s="40"/>
      <c r="DF1502" s="40"/>
      <c r="DG1502" s="40"/>
      <c r="DH1502" s="40"/>
      <c r="DI1502" s="40"/>
      <c r="DJ1502" s="40"/>
      <c r="DK1502" s="40"/>
      <c r="DL1502" s="40"/>
      <c r="DM1502" s="40"/>
      <c r="DN1502" s="40"/>
      <c r="DO1502" s="40"/>
      <c r="DP1502" s="40"/>
      <c r="DQ1502" s="40"/>
      <c r="DR1502" s="40"/>
      <c r="DS1502" s="40"/>
      <c r="DT1502" s="40"/>
      <c r="DU1502" s="40"/>
      <c r="DV1502" s="40"/>
      <c r="DW1502" s="40"/>
      <c r="DX1502" s="40"/>
      <c r="DY1502" s="40"/>
      <c r="DZ1502" s="40"/>
      <c r="EA1502" s="40"/>
      <c r="EB1502" s="40"/>
      <c r="EC1502" s="40"/>
      <c r="ED1502" s="40"/>
      <c r="EE1502" s="40"/>
      <c r="EF1502" s="40"/>
      <c r="EG1502" s="40"/>
      <c r="EH1502" s="40"/>
      <c r="EI1502" s="40"/>
      <c r="EJ1502" s="40"/>
      <c r="EK1502" s="40"/>
      <c r="EL1502" s="40"/>
      <c r="EM1502" s="40"/>
      <c r="EN1502" s="40"/>
      <c r="EO1502" s="40"/>
      <c r="EP1502" s="40"/>
      <c r="EQ1502" s="40"/>
      <c r="ER1502" s="40"/>
      <c r="ES1502" s="40"/>
      <c r="ET1502" s="40"/>
      <c r="EU1502" s="40"/>
      <c r="EV1502" s="40"/>
      <c r="EW1502" s="40"/>
      <c r="EX1502" s="40"/>
      <c r="EY1502" s="40"/>
      <c r="EZ1502" s="40"/>
      <c r="FA1502" s="40"/>
      <c r="FB1502" s="40"/>
      <c r="FC1502" s="40"/>
      <c r="FD1502" s="40"/>
      <c r="FE1502" s="40"/>
      <c r="FF1502" s="40"/>
      <c r="FG1502" s="40"/>
      <c r="FH1502" s="40"/>
      <c r="FI1502" s="40"/>
      <c r="FJ1502" s="40"/>
      <c r="FK1502" s="40"/>
      <c r="FL1502" s="40"/>
      <c r="FM1502" s="40"/>
      <c r="FN1502" s="40"/>
      <c r="FO1502" s="40"/>
      <c r="FP1502" s="40"/>
      <c r="FQ1502" s="40"/>
      <c r="FR1502" s="40"/>
      <c r="FS1502" s="40"/>
      <c r="FT1502" s="40"/>
      <c r="FU1502" s="40"/>
      <c r="FV1502" s="40"/>
      <c r="FW1502" s="40"/>
      <c r="FX1502" s="40"/>
      <c r="FY1502" s="40"/>
      <c r="FZ1502" s="40"/>
      <c r="GA1502" s="40"/>
      <c r="GB1502" s="40"/>
      <c r="GC1502" s="40"/>
      <c r="GD1502" s="40"/>
      <c r="GE1502" s="40"/>
      <c r="GF1502" s="40"/>
      <c r="GG1502" s="40"/>
      <c r="GH1502" s="40"/>
      <c r="GI1502" s="40"/>
      <c r="GJ1502" s="40"/>
      <c r="GK1502" s="40"/>
      <c r="GL1502" s="40"/>
      <c r="GM1502" s="40"/>
      <c r="GN1502" s="40"/>
      <c r="GO1502" s="40"/>
      <c r="GP1502" s="40"/>
      <c r="GQ1502" s="40"/>
      <c r="GR1502" s="40"/>
      <c r="GS1502" s="40"/>
    </row>
    <row r="1503" spans="1:201" x14ac:dyDescent="0.2">
      <c r="A1503" s="40"/>
      <c r="B1503" s="40"/>
      <c r="C1503" s="40"/>
      <c r="D1503" s="40"/>
      <c r="E1503" s="40"/>
      <c r="F1503" s="40"/>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c r="CV1503" s="40"/>
      <c r="CW1503" s="40"/>
      <c r="CX1503" s="40"/>
      <c r="CY1503" s="40"/>
      <c r="CZ1503" s="40"/>
      <c r="DA1503" s="40"/>
      <c r="DB1503" s="40"/>
      <c r="DC1503" s="40"/>
      <c r="DD1503" s="40"/>
      <c r="DE1503" s="40"/>
      <c r="DF1503" s="40"/>
      <c r="DG1503" s="40"/>
      <c r="DH1503" s="40"/>
      <c r="DI1503" s="40"/>
      <c r="DJ1503" s="40"/>
      <c r="DK1503" s="40"/>
      <c r="DL1503" s="40"/>
      <c r="DM1503" s="40"/>
      <c r="DN1503" s="40"/>
      <c r="DO1503" s="40"/>
      <c r="DP1503" s="40"/>
      <c r="DQ1503" s="40"/>
      <c r="DR1503" s="40"/>
      <c r="DS1503" s="40"/>
      <c r="DT1503" s="40"/>
      <c r="DU1503" s="40"/>
      <c r="DV1503" s="40"/>
      <c r="DW1503" s="40"/>
      <c r="DX1503" s="40"/>
      <c r="DY1503" s="40"/>
      <c r="DZ1503" s="40"/>
      <c r="EA1503" s="40"/>
      <c r="EB1503" s="40"/>
      <c r="EC1503" s="40"/>
      <c r="ED1503" s="40"/>
      <c r="EE1503" s="40"/>
      <c r="EF1503" s="40"/>
      <c r="EG1503" s="40"/>
      <c r="EH1503" s="40"/>
      <c r="EI1503" s="40"/>
      <c r="EJ1503" s="40"/>
      <c r="EK1503" s="40"/>
      <c r="EL1503" s="40"/>
      <c r="EM1503" s="40"/>
      <c r="EN1503" s="40"/>
      <c r="EO1503" s="40"/>
      <c r="EP1503" s="40"/>
      <c r="EQ1503" s="40"/>
      <c r="ER1503" s="40"/>
      <c r="ES1503" s="40"/>
      <c r="ET1503" s="40"/>
      <c r="EU1503" s="40"/>
      <c r="EV1503" s="40"/>
      <c r="EW1503" s="40"/>
      <c r="EX1503" s="40"/>
      <c r="EY1503" s="40"/>
      <c r="EZ1503" s="40"/>
      <c r="FA1503" s="40"/>
      <c r="FB1503" s="40"/>
      <c r="FC1503" s="40"/>
      <c r="FD1503" s="40"/>
      <c r="FE1503" s="40"/>
      <c r="FF1503" s="40"/>
      <c r="FG1503" s="40"/>
      <c r="FH1503" s="40"/>
      <c r="FI1503" s="40"/>
      <c r="FJ1503" s="40"/>
      <c r="FK1503" s="40"/>
      <c r="FL1503" s="40"/>
      <c r="FM1503" s="40"/>
      <c r="FN1503" s="40"/>
      <c r="FO1503" s="40"/>
      <c r="FP1503" s="40"/>
      <c r="FQ1503" s="40"/>
      <c r="FR1503" s="40"/>
      <c r="FS1503" s="40"/>
      <c r="FT1503" s="40"/>
      <c r="FU1503" s="40"/>
      <c r="FV1503" s="40"/>
      <c r="FW1503" s="40"/>
      <c r="FX1503" s="40"/>
      <c r="FY1503" s="40"/>
      <c r="FZ1503" s="40"/>
      <c r="GA1503" s="40"/>
      <c r="GB1503" s="40"/>
      <c r="GC1503" s="40"/>
      <c r="GD1503" s="40"/>
      <c r="GE1503" s="40"/>
      <c r="GF1503" s="40"/>
      <c r="GG1503" s="40"/>
      <c r="GH1503" s="40"/>
      <c r="GI1503" s="40"/>
      <c r="GJ1503" s="40"/>
      <c r="GK1503" s="40"/>
      <c r="GL1503" s="40"/>
      <c r="GM1503" s="40"/>
      <c r="GN1503" s="40"/>
      <c r="GO1503" s="40"/>
      <c r="GP1503" s="40"/>
      <c r="GQ1503" s="40"/>
      <c r="GR1503" s="40"/>
      <c r="GS1503" s="40"/>
    </row>
    <row r="1504" spans="1:201" x14ac:dyDescent="0.2">
      <c r="A1504" s="40"/>
      <c r="B1504" s="40"/>
      <c r="C1504" s="40"/>
      <c r="D1504" s="40"/>
      <c r="E1504" s="40"/>
      <c r="F1504" s="40"/>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c r="CV1504" s="40"/>
      <c r="CW1504" s="40"/>
      <c r="CX1504" s="40"/>
      <c r="CY1504" s="40"/>
      <c r="CZ1504" s="40"/>
      <c r="DA1504" s="40"/>
      <c r="DB1504" s="40"/>
      <c r="DC1504" s="40"/>
      <c r="DD1504" s="40"/>
      <c r="DE1504" s="40"/>
      <c r="DF1504" s="40"/>
      <c r="DG1504" s="40"/>
      <c r="DH1504" s="40"/>
      <c r="DI1504" s="40"/>
      <c r="DJ1504" s="40"/>
      <c r="DK1504" s="40"/>
      <c r="DL1504" s="40"/>
      <c r="DM1504" s="40"/>
      <c r="DN1504" s="40"/>
      <c r="DO1504" s="40"/>
      <c r="DP1504" s="40"/>
      <c r="DQ1504" s="40"/>
      <c r="DR1504" s="40"/>
      <c r="DS1504" s="40"/>
      <c r="DT1504" s="40"/>
      <c r="DU1504" s="40"/>
      <c r="DV1504" s="40"/>
      <c r="DW1504" s="40"/>
      <c r="DX1504" s="40"/>
      <c r="DY1504" s="40"/>
      <c r="DZ1504" s="40"/>
      <c r="EA1504" s="40"/>
      <c r="EB1504" s="40"/>
      <c r="EC1504" s="40"/>
      <c r="ED1504" s="40"/>
      <c r="EE1504" s="40"/>
      <c r="EF1504" s="40"/>
      <c r="EG1504" s="40"/>
      <c r="EH1504" s="40"/>
      <c r="EI1504" s="40"/>
      <c r="EJ1504" s="40"/>
      <c r="EK1504" s="40"/>
      <c r="EL1504" s="40"/>
      <c r="EM1504" s="40"/>
      <c r="EN1504" s="40"/>
      <c r="EO1504" s="40"/>
      <c r="EP1504" s="40"/>
      <c r="EQ1504" s="40"/>
      <c r="ER1504" s="40"/>
      <c r="ES1504" s="40"/>
      <c r="ET1504" s="40"/>
      <c r="EU1504" s="40"/>
      <c r="EV1504" s="40"/>
      <c r="EW1504" s="40"/>
      <c r="EX1504" s="40"/>
      <c r="EY1504" s="40"/>
      <c r="EZ1504" s="40"/>
      <c r="FA1504" s="40"/>
      <c r="FB1504" s="40"/>
      <c r="FC1504" s="40"/>
      <c r="FD1504" s="40"/>
      <c r="FE1504" s="40"/>
      <c r="FF1504" s="40"/>
      <c r="FG1504" s="40"/>
      <c r="FH1504" s="40"/>
      <c r="FI1504" s="40"/>
      <c r="FJ1504" s="40"/>
      <c r="FK1504" s="40"/>
      <c r="FL1504" s="40"/>
      <c r="FM1504" s="40"/>
      <c r="FN1504" s="40"/>
      <c r="FO1504" s="40"/>
      <c r="FP1504" s="40"/>
      <c r="FQ1504" s="40"/>
      <c r="FR1504" s="40"/>
      <c r="FS1504" s="40"/>
      <c r="FT1504" s="40"/>
      <c r="FU1504" s="40"/>
      <c r="FV1504" s="40"/>
      <c r="FW1504" s="40"/>
      <c r="FX1504" s="40"/>
      <c r="FY1504" s="40"/>
      <c r="FZ1504" s="40"/>
      <c r="GA1504" s="40"/>
      <c r="GB1504" s="40"/>
      <c r="GC1504" s="40"/>
      <c r="GD1504" s="40"/>
      <c r="GE1504" s="40"/>
      <c r="GF1504" s="40"/>
      <c r="GG1504" s="40"/>
      <c r="GH1504" s="40"/>
      <c r="GI1504" s="40"/>
      <c r="GJ1504" s="40"/>
      <c r="GK1504" s="40"/>
      <c r="GL1504" s="40"/>
      <c r="GM1504" s="40"/>
      <c r="GN1504" s="40"/>
      <c r="GO1504" s="40"/>
      <c r="GP1504" s="40"/>
      <c r="GQ1504" s="40"/>
      <c r="GR1504" s="40"/>
      <c r="GS1504" s="40"/>
    </row>
    <row r="1505" spans="1:201" x14ac:dyDescent="0.2">
      <c r="A1505" s="40"/>
      <c r="B1505" s="40"/>
      <c r="C1505" s="40"/>
      <c r="D1505" s="40"/>
      <c r="E1505" s="40"/>
      <c r="F1505" s="40"/>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c r="CV1505" s="40"/>
      <c r="CW1505" s="40"/>
      <c r="CX1505" s="40"/>
      <c r="CY1505" s="40"/>
      <c r="CZ1505" s="40"/>
      <c r="DA1505" s="40"/>
      <c r="DB1505" s="40"/>
      <c r="DC1505" s="40"/>
      <c r="DD1505" s="40"/>
      <c r="DE1505" s="40"/>
      <c r="DF1505" s="40"/>
      <c r="DG1505" s="40"/>
      <c r="DH1505" s="40"/>
      <c r="DI1505" s="40"/>
      <c r="DJ1505" s="40"/>
      <c r="DK1505" s="40"/>
      <c r="DL1505" s="40"/>
      <c r="DM1505" s="40"/>
      <c r="DN1505" s="40"/>
      <c r="DO1505" s="40"/>
      <c r="DP1505" s="40"/>
      <c r="DQ1505" s="40"/>
      <c r="DR1505" s="40"/>
      <c r="DS1505" s="40"/>
      <c r="DT1505" s="40"/>
      <c r="DU1505" s="40"/>
      <c r="DV1505" s="40"/>
      <c r="DW1505" s="40"/>
      <c r="DX1505" s="40"/>
      <c r="DY1505" s="40"/>
      <c r="DZ1505" s="40"/>
      <c r="EA1505" s="40"/>
      <c r="EB1505" s="40"/>
      <c r="EC1505" s="40"/>
      <c r="ED1505" s="40"/>
      <c r="EE1505" s="40"/>
      <c r="EF1505" s="40"/>
      <c r="EG1505" s="40"/>
      <c r="EH1505" s="40"/>
      <c r="EI1505" s="40"/>
      <c r="EJ1505" s="40"/>
      <c r="EK1505" s="40"/>
      <c r="EL1505" s="40"/>
      <c r="EM1505" s="40"/>
      <c r="EN1505" s="40"/>
      <c r="EO1505" s="40"/>
      <c r="EP1505" s="40"/>
      <c r="EQ1505" s="40"/>
      <c r="ER1505" s="40"/>
      <c r="ES1505" s="40"/>
      <c r="ET1505" s="40"/>
      <c r="EU1505" s="40"/>
      <c r="EV1505" s="40"/>
      <c r="EW1505" s="40"/>
      <c r="EX1505" s="40"/>
      <c r="EY1505" s="40"/>
      <c r="EZ1505" s="40"/>
      <c r="FA1505" s="40"/>
      <c r="FB1505" s="40"/>
      <c r="FC1505" s="40"/>
      <c r="FD1505" s="40"/>
      <c r="FE1505" s="40"/>
      <c r="FF1505" s="40"/>
      <c r="FG1505" s="40"/>
      <c r="FH1505" s="40"/>
      <c r="FI1505" s="40"/>
      <c r="FJ1505" s="40"/>
      <c r="FK1505" s="40"/>
      <c r="FL1505" s="40"/>
      <c r="FM1505" s="40"/>
      <c r="FN1505" s="40"/>
      <c r="FO1505" s="40"/>
      <c r="FP1505" s="40"/>
      <c r="FQ1505" s="40"/>
      <c r="FR1505" s="40"/>
      <c r="FS1505" s="40"/>
      <c r="FT1505" s="40"/>
      <c r="FU1505" s="40"/>
      <c r="FV1505" s="40"/>
      <c r="FW1505" s="40"/>
      <c r="FX1505" s="40"/>
      <c r="FY1505" s="40"/>
      <c r="FZ1505" s="40"/>
      <c r="GA1505" s="40"/>
      <c r="GB1505" s="40"/>
      <c r="GC1505" s="40"/>
      <c r="GD1505" s="40"/>
      <c r="GE1505" s="40"/>
      <c r="GF1505" s="40"/>
      <c r="GG1505" s="40"/>
      <c r="GH1505" s="40"/>
      <c r="GI1505" s="40"/>
      <c r="GJ1505" s="40"/>
      <c r="GK1505" s="40"/>
      <c r="GL1505" s="40"/>
      <c r="GM1505" s="40"/>
      <c r="GN1505" s="40"/>
      <c r="GO1505" s="40"/>
      <c r="GP1505" s="40"/>
      <c r="GQ1505" s="40"/>
      <c r="GR1505" s="40"/>
      <c r="GS1505" s="40"/>
    </row>
    <row r="1506" spans="1:201" x14ac:dyDescent="0.2">
      <c r="A1506" s="40"/>
      <c r="B1506" s="40"/>
      <c r="C1506" s="40"/>
      <c r="D1506" s="40"/>
      <c r="E1506" s="40"/>
      <c r="F1506" s="40"/>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c r="CV1506" s="40"/>
      <c r="CW1506" s="40"/>
      <c r="CX1506" s="40"/>
      <c r="CY1506" s="40"/>
      <c r="CZ1506" s="40"/>
      <c r="DA1506" s="40"/>
      <c r="DB1506" s="40"/>
      <c r="DC1506" s="40"/>
      <c r="DD1506" s="40"/>
      <c r="DE1506" s="40"/>
      <c r="DF1506" s="40"/>
      <c r="DG1506" s="40"/>
      <c r="DH1506" s="40"/>
      <c r="DI1506" s="40"/>
      <c r="DJ1506" s="40"/>
      <c r="DK1506" s="40"/>
      <c r="DL1506" s="40"/>
      <c r="DM1506" s="40"/>
      <c r="DN1506" s="40"/>
      <c r="DO1506" s="40"/>
      <c r="DP1506" s="40"/>
      <c r="DQ1506" s="40"/>
      <c r="DR1506" s="40"/>
      <c r="DS1506" s="40"/>
      <c r="DT1506" s="40"/>
      <c r="DU1506" s="40"/>
      <c r="DV1506" s="40"/>
      <c r="DW1506" s="40"/>
      <c r="DX1506" s="40"/>
      <c r="DY1506" s="40"/>
      <c r="DZ1506" s="40"/>
      <c r="EA1506" s="40"/>
      <c r="EB1506" s="40"/>
      <c r="EC1506" s="40"/>
      <c r="ED1506" s="40"/>
      <c r="EE1506" s="40"/>
      <c r="EF1506" s="40"/>
      <c r="EG1506" s="40"/>
      <c r="EH1506" s="40"/>
      <c r="EI1506" s="40"/>
      <c r="EJ1506" s="40"/>
      <c r="EK1506" s="40"/>
      <c r="EL1506" s="40"/>
      <c r="EM1506" s="40"/>
      <c r="EN1506" s="40"/>
      <c r="EO1506" s="40"/>
      <c r="EP1506" s="40"/>
      <c r="EQ1506" s="40"/>
      <c r="ER1506" s="40"/>
      <c r="ES1506" s="40"/>
      <c r="ET1506" s="40"/>
      <c r="EU1506" s="40"/>
      <c r="EV1506" s="40"/>
      <c r="EW1506" s="40"/>
      <c r="EX1506" s="40"/>
      <c r="EY1506" s="40"/>
      <c r="EZ1506" s="40"/>
      <c r="FA1506" s="40"/>
      <c r="FB1506" s="40"/>
      <c r="FC1506" s="40"/>
      <c r="FD1506" s="40"/>
      <c r="FE1506" s="40"/>
      <c r="FF1506" s="40"/>
      <c r="FG1506" s="40"/>
      <c r="FH1506" s="40"/>
      <c r="FI1506" s="40"/>
      <c r="FJ1506" s="40"/>
      <c r="FK1506" s="40"/>
      <c r="FL1506" s="40"/>
      <c r="FM1506" s="40"/>
      <c r="FN1506" s="40"/>
      <c r="FO1506" s="40"/>
      <c r="FP1506" s="40"/>
      <c r="FQ1506" s="40"/>
      <c r="FR1506" s="40"/>
      <c r="FS1506" s="40"/>
      <c r="FT1506" s="40"/>
      <c r="FU1506" s="40"/>
      <c r="FV1506" s="40"/>
      <c r="FW1506" s="40"/>
      <c r="FX1506" s="40"/>
      <c r="FY1506" s="40"/>
      <c r="FZ1506" s="40"/>
      <c r="GA1506" s="40"/>
      <c r="GB1506" s="40"/>
      <c r="GC1506" s="40"/>
      <c r="GD1506" s="40"/>
      <c r="GE1506" s="40"/>
      <c r="GF1506" s="40"/>
      <c r="GG1506" s="40"/>
      <c r="GH1506" s="40"/>
      <c r="GI1506" s="40"/>
      <c r="GJ1506" s="40"/>
      <c r="GK1506" s="40"/>
      <c r="GL1506" s="40"/>
      <c r="GM1506" s="40"/>
      <c r="GN1506" s="40"/>
      <c r="GO1506" s="40"/>
      <c r="GP1506" s="40"/>
      <c r="GQ1506" s="40"/>
      <c r="GR1506" s="40"/>
      <c r="GS1506" s="40"/>
    </row>
    <row r="1507" spans="1:201" x14ac:dyDescent="0.2">
      <c r="A1507" s="40"/>
      <c r="B1507" s="40"/>
      <c r="C1507" s="40"/>
      <c r="D1507" s="40"/>
      <c r="E1507" s="40"/>
      <c r="F1507" s="40"/>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c r="CV1507" s="40"/>
      <c r="CW1507" s="40"/>
      <c r="CX1507" s="40"/>
      <c r="CY1507" s="40"/>
      <c r="CZ1507" s="40"/>
      <c r="DA1507" s="40"/>
      <c r="DB1507" s="40"/>
      <c r="DC1507" s="40"/>
      <c r="DD1507" s="40"/>
      <c r="DE1507" s="40"/>
      <c r="DF1507" s="40"/>
      <c r="DG1507" s="40"/>
      <c r="DH1507" s="40"/>
      <c r="DI1507" s="40"/>
      <c r="DJ1507" s="40"/>
      <c r="DK1507" s="40"/>
      <c r="DL1507" s="40"/>
      <c r="DM1507" s="40"/>
      <c r="DN1507" s="40"/>
      <c r="DO1507" s="40"/>
      <c r="DP1507" s="40"/>
      <c r="DQ1507" s="40"/>
      <c r="DR1507" s="40"/>
      <c r="DS1507" s="40"/>
      <c r="DT1507" s="40"/>
      <c r="DU1507" s="40"/>
      <c r="DV1507" s="40"/>
      <c r="DW1507" s="40"/>
      <c r="DX1507" s="40"/>
      <c r="DY1507" s="40"/>
      <c r="DZ1507" s="40"/>
      <c r="EA1507" s="40"/>
      <c r="EB1507" s="40"/>
      <c r="EC1507" s="40"/>
      <c r="ED1507" s="40"/>
      <c r="EE1507" s="40"/>
      <c r="EF1507" s="40"/>
      <c r="EG1507" s="40"/>
      <c r="EH1507" s="40"/>
      <c r="EI1507" s="40"/>
      <c r="EJ1507" s="40"/>
      <c r="EK1507" s="40"/>
      <c r="EL1507" s="40"/>
      <c r="EM1507" s="40"/>
      <c r="EN1507" s="40"/>
      <c r="EO1507" s="40"/>
      <c r="EP1507" s="40"/>
      <c r="EQ1507" s="40"/>
      <c r="ER1507" s="40"/>
      <c r="ES1507" s="40"/>
      <c r="ET1507" s="40"/>
      <c r="EU1507" s="40"/>
      <c r="EV1507" s="40"/>
      <c r="EW1507" s="40"/>
      <c r="EX1507" s="40"/>
      <c r="EY1507" s="40"/>
      <c r="EZ1507" s="40"/>
      <c r="FA1507" s="40"/>
      <c r="FB1507" s="40"/>
      <c r="FC1507" s="40"/>
      <c r="FD1507" s="40"/>
      <c r="FE1507" s="40"/>
      <c r="FF1507" s="40"/>
      <c r="FG1507" s="40"/>
      <c r="FH1507" s="40"/>
      <c r="FI1507" s="40"/>
      <c r="FJ1507" s="40"/>
      <c r="FK1507" s="40"/>
      <c r="FL1507" s="40"/>
      <c r="FM1507" s="40"/>
      <c r="FN1507" s="40"/>
      <c r="FO1507" s="40"/>
      <c r="FP1507" s="40"/>
      <c r="FQ1507" s="40"/>
      <c r="FR1507" s="40"/>
      <c r="FS1507" s="40"/>
      <c r="FT1507" s="40"/>
      <c r="FU1507" s="40"/>
      <c r="FV1507" s="40"/>
      <c r="FW1507" s="40"/>
      <c r="FX1507" s="40"/>
      <c r="FY1507" s="40"/>
      <c r="FZ1507" s="40"/>
      <c r="GA1507" s="40"/>
      <c r="GB1507" s="40"/>
      <c r="GC1507" s="40"/>
      <c r="GD1507" s="40"/>
      <c r="GE1507" s="40"/>
      <c r="GF1507" s="40"/>
      <c r="GG1507" s="40"/>
      <c r="GH1507" s="40"/>
      <c r="GI1507" s="40"/>
      <c r="GJ1507" s="40"/>
      <c r="GK1507" s="40"/>
      <c r="GL1507" s="40"/>
      <c r="GM1507" s="40"/>
      <c r="GN1507" s="40"/>
      <c r="GO1507" s="40"/>
      <c r="GP1507" s="40"/>
      <c r="GQ1507" s="40"/>
      <c r="GR1507" s="40"/>
      <c r="GS1507" s="40"/>
    </row>
    <row r="1508" spans="1:201" x14ac:dyDescent="0.2">
      <c r="A1508" s="40"/>
      <c r="B1508" s="40"/>
      <c r="C1508" s="40"/>
      <c r="D1508" s="40"/>
      <c r="E1508" s="40"/>
      <c r="F1508" s="40"/>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c r="CV1508" s="40"/>
      <c r="CW1508" s="40"/>
      <c r="CX1508" s="40"/>
      <c r="CY1508" s="40"/>
      <c r="CZ1508" s="40"/>
      <c r="DA1508" s="40"/>
      <c r="DB1508" s="40"/>
      <c r="DC1508" s="40"/>
      <c r="DD1508" s="40"/>
      <c r="DE1508" s="40"/>
      <c r="DF1508" s="40"/>
      <c r="DG1508" s="40"/>
      <c r="DH1508" s="40"/>
      <c r="DI1508" s="40"/>
      <c r="DJ1508" s="40"/>
      <c r="DK1508" s="40"/>
      <c r="DL1508" s="40"/>
      <c r="DM1508" s="40"/>
      <c r="DN1508" s="40"/>
      <c r="DO1508" s="40"/>
      <c r="DP1508" s="40"/>
      <c r="DQ1508" s="40"/>
      <c r="DR1508" s="40"/>
      <c r="DS1508" s="40"/>
      <c r="DT1508" s="40"/>
      <c r="DU1508" s="40"/>
      <c r="DV1508" s="40"/>
      <c r="DW1508" s="40"/>
      <c r="DX1508" s="40"/>
      <c r="DY1508" s="40"/>
      <c r="DZ1508" s="40"/>
      <c r="EA1508" s="40"/>
      <c r="EB1508" s="40"/>
      <c r="EC1508" s="40"/>
      <c r="ED1508" s="40"/>
      <c r="EE1508" s="40"/>
      <c r="EF1508" s="40"/>
      <c r="EG1508" s="40"/>
      <c r="EH1508" s="40"/>
      <c r="EI1508" s="40"/>
      <c r="EJ1508" s="40"/>
      <c r="EK1508" s="40"/>
      <c r="EL1508" s="40"/>
      <c r="EM1508" s="40"/>
      <c r="EN1508" s="40"/>
      <c r="EO1508" s="40"/>
      <c r="EP1508" s="40"/>
      <c r="EQ1508" s="40"/>
      <c r="ER1508" s="40"/>
      <c r="ES1508" s="40"/>
      <c r="ET1508" s="40"/>
      <c r="EU1508" s="40"/>
      <c r="EV1508" s="40"/>
      <c r="EW1508" s="40"/>
      <c r="EX1508" s="40"/>
      <c r="EY1508" s="40"/>
      <c r="EZ1508" s="40"/>
      <c r="FA1508" s="40"/>
      <c r="FB1508" s="40"/>
      <c r="FC1508" s="40"/>
      <c r="FD1508" s="40"/>
      <c r="FE1508" s="40"/>
      <c r="FF1508" s="40"/>
      <c r="FG1508" s="40"/>
      <c r="FH1508" s="40"/>
      <c r="FI1508" s="40"/>
      <c r="FJ1508" s="40"/>
      <c r="FK1508" s="40"/>
      <c r="FL1508" s="40"/>
      <c r="FM1508" s="40"/>
      <c r="FN1508" s="40"/>
      <c r="FO1508" s="40"/>
      <c r="FP1508" s="40"/>
      <c r="FQ1508" s="40"/>
      <c r="FR1508" s="40"/>
      <c r="FS1508" s="40"/>
      <c r="FT1508" s="40"/>
      <c r="FU1508" s="40"/>
      <c r="FV1508" s="40"/>
      <c r="FW1508" s="40"/>
      <c r="FX1508" s="40"/>
      <c r="FY1508" s="40"/>
      <c r="FZ1508" s="40"/>
      <c r="GA1508" s="40"/>
      <c r="GB1508" s="40"/>
      <c r="GC1508" s="40"/>
      <c r="GD1508" s="40"/>
      <c r="GE1508" s="40"/>
      <c r="GF1508" s="40"/>
      <c r="GG1508" s="40"/>
      <c r="GH1508" s="40"/>
      <c r="GI1508" s="40"/>
      <c r="GJ1508" s="40"/>
      <c r="GK1508" s="40"/>
      <c r="GL1508" s="40"/>
      <c r="GM1508" s="40"/>
      <c r="GN1508" s="40"/>
      <c r="GO1508" s="40"/>
      <c r="GP1508" s="40"/>
      <c r="GQ1508" s="40"/>
      <c r="GR1508" s="40"/>
      <c r="GS1508" s="40"/>
    </row>
    <row r="1509" spans="1:201" x14ac:dyDescent="0.2">
      <c r="A1509" s="40"/>
      <c r="B1509" s="40"/>
      <c r="C1509" s="40"/>
      <c r="D1509" s="40"/>
      <c r="E1509" s="40"/>
      <c r="F1509" s="40"/>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c r="CV1509" s="40"/>
      <c r="CW1509" s="40"/>
      <c r="CX1509" s="40"/>
      <c r="CY1509" s="40"/>
      <c r="CZ1509" s="40"/>
      <c r="DA1509" s="40"/>
      <c r="DB1509" s="40"/>
      <c r="DC1509" s="40"/>
      <c r="DD1509" s="40"/>
      <c r="DE1509" s="40"/>
      <c r="DF1509" s="40"/>
      <c r="DG1509" s="40"/>
      <c r="DH1509" s="40"/>
      <c r="DI1509" s="40"/>
      <c r="DJ1509" s="40"/>
      <c r="DK1509" s="40"/>
      <c r="DL1509" s="40"/>
      <c r="DM1509" s="40"/>
      <c r="DN1509" s="40"/>
      <c r="DO1509" s="40"/>
      <c r="DP1509" s="40"/>
      <c r="DQ1509" s="40"/>
      <c r="DR1509" s="40"/>
      <c r="DS1509" s="40"/>
      <c r="DT1509" s="40"/>
      <c r="DU1509" s="40"/>
      <c r="DV1509" s="40"/>
      <c r="DW1509" s="40"/>
      <c r="DX1509" s="40"/>
      <c r="DY1509" s="40"/>
      <c r="DZ1509" s="40"/>
      <c r="EA1509" s="40"/>
      <c r="EB1509" s="40"/>
      <c r="EC1509" s="40"/>
      <c r="ED1509" s="40"/>
      <c r="EE1509" s="40"/>
      <c r="EF1509" s="40"/>
      <c r="EG1509" s="40"/>
      <c r="EH1509" s="40"/>
      <c r="EI1509" s="40"/>
      <c r="EJ1509" s="40"/>
      <c r="EK1509" s="40"/>
      <c r="EL1509" s="40"/>
      <c r="EM1509" s="40"/>
      <c r="EN1509" s="40"/>
      <c r="EO1509" s="40"/>
      <c r="EP1509" s="40"/>
      <c r="EQ1509" s="40"/>
      <c r="ER1509" s="40"/>
      <c r="ES1509" s="40"/>
      <c r="ET1509" s="40"/>
      <c r="EU1509" s="40"/>
      <c r="EV1509" s="40"/>
      <c r="EW1509" s="40"/>
      <c r="EX1509" s="40"/>
      <c r="EY1509" s="40"/>
      <c r="EZ1509" s="40"/>
      <c r="FA1509" s="40"/>
      <c r="FB1509" s="40"/>
      <c r="FC1509" s="40"/>
      <c r="FD1509" s="40"/>
      <c r="FE1509" s="40"/>
      <c r="FF1509" s="40"/>
      <c r="FG1509" s="40"/>
      <c r="FH1509" s="40"/>
      <c r="FI1509" s="40"/>
      <c r="FJ1509" s="40"/>
      <c r="FK1509" s="40"/>
      <c r="FL1509" s="40"/>
      <c r="FM1509" s="40"/>
      <c r="FN1509" s="40"/>
      <c r="FO1509" s="40"/>
      <c r="FP1509" s="40"/>
      <c r="FQ1509" s="40"/>
      <c r="FR1509" s="40"/>
      <c r="FS1509" s="40"/>
      <c r="FT1509" s="40"/>
      <c r="FU1509" s="40"/>
      <c r="FV1509" s="40"/>
      <c r="FW1509" s="40"/>
      <c r="FX1509" s="40"/>
      <c r="FY1509" s="40"/>
      <c r="FZ1509" s="40"/>
      <c r="GA1509" s="40"/>
      <c r="GB1509" s="40"/>
      <c r="GC1509" s="40"/>
      <c r="GD1509" s="40"/>
      <c r="GE1509" s="40"/>
      <c r="GF1509" s="40"/>
      <c r="GG1509" s="40"/>
      <c r="GH1509" s="40"/>
      <c r="GI1509" s="40"/>
      <c r="GJ1509" s="40"/>
      <c r="GK1509" s="40"/>
      <c r="GL1509" s="40"/>
      <c r="GM1509" s="40"/>
      <c r="GN1509" s="40"/>
      <c r="GO1509" s="40"/>
      <c r="GP1509" s="40"/>
      <c r="GQ1509" s="40"/>
      <c r="GR1509" s="40"/>
      <c r="GS1509" s="40"/>
    </row>
    <row r="1510" spans="1:201" x14ac:dyDescent="0.2">
      <c r="A1510" s="40"/>
      <c r="B1510" s="40"/>
      <c r="C1510" s="40"/>
      <c r="D1510" s="40"/>
      <c r="E1510" s="40"/>
      <c r="F1510" s="40"/>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c r="CV1510" s="40"/>
      <c r="CW1510" s="40"/>
      <c r="CX1510" s="40"/>
      <c r="CY1510" s="40"/>
      <c r="CZ1510" s="40"/>
      <c r="DA1510" s="40"/>
      <c r="DB1510" s="40"/>
      <c r="DC1510" s="40"/>
      <c r="DD1510" s="40"/>
      <c r="DE1510" s="40"/>
      <c r="DF1510" s="40"/>
      <c r="DG1510" s="40"/>
      <c r="DH1510" s="40"/>
      <c r="DI1510" s="40"/>
      <c r="DJ1510" s="40"/>
      <c r="DK1510" s="40"/>
      <c r="DL1510" s="40"/>
      <c r="DM1510" s="40"/>
      <c r="DN1510" s="40"/>
      <c r="DO1510" s="40"/>
      <c r="DP1510" s="40"/>
      <c r="DQ1510" s="40"/>
      <c r="DR1510" s="40"/>
      <c r="DS1510" s="40"/>
      <c r="DT1510" s="40"/>
      <c r="DU1510" s="40"/>
      <c r="DV1510" s="40"/>
      <c r="DW1510" s="40"/>
      <c r="DX1510" s="40"/>
      <c r="DY1510" s="40"/>
      <c r="DZ1510" s="40"/>
      <c r="EA1510" s="40"/>
      <c r="EB1510" s="40"/>
      <c r="EC1510" s="40"/>
      <c r="ED1510" s="40"/>
      <c r="EE1510" s="40"/>
      <c r="EF1510" s="40"/>
      <c r="EG1510" s="40"/>
      <c r="EH1510" s="40"/>
      <c r="EI1510" s="40"/>
      <c r="EJ1510" s="40"/>
      <c r="EK1510" s="40"/>
      <c r="EL1510" s="40"/>
      <c r="EM1510" s="40"/>
      <c r="EN1510" s="40"/>
      <c r="EO1510" s="40"/>
      <c r="EP1510" s="40"/>
      <c r="EQ1510" s="40"/>
      <c r="ER1510" s="40"/>
      <c r="ES1510" s="40"/>
      <c r="ET1510" s="40"/>
      <c r="EU1510" s="40"/>
      <c r="EV1510" s="40"/>
      <c r="EW1510" s="40"/>
      <c r="EX1510" s="40"/>
      <c r="EY1510" s="40"/>
      <c r="EZ1510" s="40"/>
      <c r="FA1510" s="40"/>
      <c r="FB1510" s="40"/>
      <c r="FC1510" s="40"/>
      <c r="FD1510" s="40"/>
      <c r="FE1510" s="40"/>
      <c r="FF1510" s="40"/>
      <c r="FG1510" s="40"/>
      <c r="FH1510" s="40"/>
      <c r="FI1510" s="40"/>
      <c r="FJ1510" s="40"/>
      <c r="FK1510" s="40"/>
      <c r="FL1510" s="40"/>
      <c r="FM1510" s="40"/>
      <c r="FN1510" s="40"/>
      <c r="FO1510" s="40"/>
      <c r="FP1510" s="40"/>
      <c r="FQ1510" s="40"/>
      <c r="FR1510" s="40"/>
      <c r="FS1510" s="40"/>
      <c r="FT1510" s="40"/>
      <c r="FU1510" s="40"/>
      <c r="FV1510" s="40"/>
      <c r="FW1510" s="40"/>
      <c r="FX1510" s="40"/>
      <c r="FY1510" s="40"/>
      <c r="FZ1510" s="40"/>
      <c r="GA1510" s="40"/>
      <c r="GB1510" s="40"/>
      <c r="GC1510" s="40"/>
      <c r="GD1510" s="40"/>
      <c r="GE1510" s="40"/>
      <c r="GF1510" s="40"/>
      <c r="GG1510" s="40"/>
      <c r="GH1510" s="40"/>
      <c r="GI1510" s="40"/>
      <c r="GJ1510" s="40"/>
      <c r="GK1510" s="40"/>
      <c r="GL1510" s="40"/>
      <c r="GM1510" s="40"/>
      <c r="GN1510" s="40"/>
      <c r="GO1510" s="40"/>
      <c r="GP1510" s="40"/>
      <c r="GQ1510" s="40"/>
      <c r="GR1510" s="40"/>
      <c r="GS1510" s="40"/>
    </row>
    <row r="1511" spans="1:201" x14ac:dyDescent="0.2">
      <c r="A1511" s="40"/>
      <c r="B1511" s="40"/>
      <c r="C1511" s="40"/>
      <c r="D1511" s="40"/>
      <c r="E1511" s="40"/>
      <c r="F1511" s="40"/>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c r="CV1511" s="40"/>
      <c r="CW1511" s="40"/>
      <c r="CX1511" s="40"/>
      <c r="CY1511" s="40"/>
      <c r="CZ1511" s="40"/>
      <c r="DA1511" s="40"/>
      <c r="DB1511" s="40"/>
      <c r="DC1511" s="40"/>
      <c r="DD1511" s="40"/>
      <c r="DE1511" s="40"/>
      <c r="DF1511" s="40"/>
      <c r="DG1511" s="40"/>
      <c r="DH1511" s="40"/>
      <c r="DI1511" s="40"/>
      <c r="DJ1511" s="40"/>
      <c r="DK1511" s="40"/>
      <c r="DL1511" s="40"/>
      <c r="DM1511" s="40"/>
      <c r="DN1511" s="40"/>
      <c r="DO1511" s="40"/>
      <c r="DP1511" s="40"/>
      <c r="DQ1511" s="40"/>
      <c r="DR1511" s="40"/>
      <c r="DS1511" s="40"/>
      <c r="DT1511" s="40"/>
      <c r="DU1511" s="40"/>
      <c r="DV1511" s="40"/>
      <c r="DW1511" s="40"/>
      <c r="DX1511" s="40"/>
      <c r="DY1511" s="40"/>
      <c r="DZ1511" s="40"/>
      <c r="EA1511" s="40"/>
      <c r="EB1511" s="40"/>
      <c r="EC1511" s="40"/>
      <c r="ED1511" s="40"/>
      <c r="EE1511" s="40"/>
      <c r="EF1511" s="40"/>
      <c r="EG1511" s="40"/>
      <c r="EH1511" s="40"/>
      <c r="EI1511" s="40"/>
      <c r="EJ1511" s="40"/>
      <c r="EK1511" s="40"/>
      <c r="EL1511" s="40"/>
      <c r="EM1511" s="40"/>
      <c r="EN1511" s="40"/>
      <c r="EO1511" s="40"/>
      <c r="EP1511" s="40"/>
      <c r="EQ1511" s="40"/>
      <c r="ER1511" s="40"/>
      <c r="ES1511" s="40"/>
      <c r="ET1511" s="40"/>
      <c r="EU1511" s="40"/>
      <c r="EV1511" s="40"/>
      <c r="EW1511" s="40"/>
      <c r="EX1511" s="40"/>
      <c r="EY1511" s="40"/>
      <c r="EZ1511" s="40"/>
      <c r="FA1511" s="40"/>
      <c r="FB1511" s="40"/>
      <c r="FC1511" s="40"/>
      <c r="FD1511" s="40"/>
      <c r="FE1511" s="40"/>
      <c r="FF1511" s="40"/>
      <c r="FG1511" s="40"/>
      <c r="FH1511" s="40"/>
      <c r="FI1511" s="40"/>
      <c r="FJ1511" s="40"/>
      <c r="FK1511" s="40"/>
      <c r="FL1511" s="40"/>
      <c r="FM1511" s="40"/>
      <c r="FN1511" s="40"/>
      <c r="FO1511" s="40"/>
      <c r="FP1511" s="40"/>
      <c r="FQ1511" s="40"/>
      <c r="FR1511" s="40"/>
      <c r="FS1511" s="40"/>
      <c r="FT1511" s="40"/>
      <c r="FU1511" s="40"/>
      <c r="FV1511" s="40"/>
      <c r="FW1511" s="40"/>
      <c r="FX1511" s="40"/>
      <c r="FY1511" s="40"/>
      <c r="FZ1511" s="40"/>
      <c r="GA1511" s="40"/>
      <c r="GB1511" s="40"/>
      <c r="GC1511" s="40"/>
      <c r="GD1511" s="40"/>
      <c r="GE1511" s="40"/>
      <c r="GF1511" s="40"/>
      <c r="GG1511" s="40"/>
      <c r="GH1511" s="40"/>
      <c r="GI1511" s="40"/>
      <c r="GJ1511" s="40"/>
      <c r="GK1511" s="40"/>
      <c r="GL1511" s="40"/>
      <c r="GM1511" s="40"/>
      <c r="GN1511" s="40"/>
      <c r="GO1511" s="40"/>
      <c r="GP1511" s="40"/>
      <c r="GQ1511" s="40"/>
      <c r="GR1511" s="40"/>
      <c r="GS1511" s="40"/>
    </row>
    <row r="1512" spans="1:201" x14ac:dyDescent="0.2">
      <c r="A1512" s="40"/>
      <c r="B1512" s="40"/>
      <c r="C1512" s="40"/>
      <c r="D1512" s="40"/>
      <c r="E1512" s="40"/>
      <c r="F1512" s="40"/>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c r="CV1512" s="40"/>
      <c r="CW1512" s="40"/>
      <c r="CX1512" s="40"/>
      <c r="CY1512" s="40"/>
      <c r="CZ1512" s="40"/>
      <c r="DA1512" s="40"/>
      <c r="DB1512" s="40"/>
      <c r="DC1512" s="40"/>
      <c r="DD1512" s="40"/>
      <c r="DE1512" s="40"/>
      <c r="DF1512" s="40"/>
      <c r="DG1512" s="40"/>
      <c r="DH1512" s="40"/>
      <c r="DI1512" s="40"/>
      <c r="DJ1512" s="40"/>
      <c r="DK1512" s="40"/>
      <c r="DL1512" s="40"/>
      <c r="DM1512" s="40"/>
      <c r="DN1512" s="40"/>
      <c r="DO1512" s="40"/>
      <c r="DP1512" s="40"/>
      <c r="DQ1512" s="40"/>
      <c r="DR1512" s="40"/>
      <c r="DS1512" s="40"/>
      <c r="DT1512" s="40"/>
      <c r="DU1512" s="40"/>
      <c r="DV1512" s="40"/>
      <c r="DW1512" s="40"/>
      <c r="DX1512" s="40"/>
      <c r="DY1512" s="40"/>
      <c r="DZ1512" s="40"/>
      <c r="EA1512" s="40"/>
      <c r="EB1512" s="40"/>
      <c r="EC1512" s="40"/>
      <c r="ED1512" s="40"/>
      <c r="EE1512" s="40"/>
      <c r="EF1512" s="40"/>
      <c r="EG1512" s="40"/>
      <c r="EH1512" s="40"/>
      <c r="EI1512" s="40"/>
      <c r="EJ1512" s="40"/>
      <c r="EK1512" s="40"/>
      <c r="EL1512" s="40"/>
      <c r="EM1512" s="40"/>
      <c r="EN1512" s="40"/>
      <c r="EO1512" s="40"/>
      <c r="EP1512" s="40"/>
      <c r="EQ1512" s="40"/>
      <c r="ER1512" s="40"/>
      <c r="ES1512" s="40"/>
      <c r="ET1512" s="40"/>
      <c r="EU1512" s="40"/>
      <c r="EV1512" s="40"/>
      <c r="EW1512" s="40"/>
      <c r="EX1512" s="40"/>
      <c r="EY1512" s="40"/>
      <c r="EZ1512" s="40"/>
      <c r="FA1512" s="40"/>
      <c r="FB1512" s="40"/>
      <c r="FC1512" s="40"/>
      <c r="FD1512" s="40"/>
      <c r="FE1512" s="40"/>
      <c r="FF1512" s="40"/>
      <c r="FG1512" s="40"/>
      <c r="FH1512" s="40"/>
      <c r="FI1512" s="40"/>
      <c r="FJ1512" s="40"/>
      <c r="FK1512" s="40"/>
      <c r="FL1512" s="40"/>
      <c r="FM1512" s="40"/>
      <c r="FN1512" s="40"/>
      <c r="FO1512" s="40"/>
      <c r="FP1512" s="40"/>
      <c r="FQ1512" s="40"/>
      <c r="FR1512" s="40"/>
      <c r="FS1512" s="40"/>
      <c r="FT1512" s="40"/>
      <c r="FU1512" s="40"/>
      <c r="FV1512" s="40"/>
      <c r="FW1512" s="40"/>
      <c r="FX1512" s="40"/>
      <c r="FY1512" s="40"/>
      <c r="FZ1512" s="40"/>
      <c r="GA1512" s="40"/>
      <c r="GB1512" s="40"/>
      <c r="GC1512" s="40"/>
      <c r="GD1512" s="40"/>
      <c r="GE1512" s="40"/>
      <c r="GF1512" s="40"/>
      <c r="GG1512" s="40"/>
      <c r="GH1512" s="40"/>
      <c r="GI1512" s="40"/>
      <c r="GJ1512" s="40"/>
      <c r="GK1512" s="40"/>
      <c r="GL1512" s="40"/>
      <c r="GM1512" s="40"/>
      <c r="GN1512" s="40"/>
      <c r="GO1512" s="40"/>
      <c r="GP1512" s="40"/>
      <c r="GQ1512" s="40"/>
      <c r="GR1512" s="40"/>
      <c r="GS1512" s="40"/>
    </row>
    <row r="1513" spans="1:201" x14ac:dyDescent="0.2">
      <c r="A1513" s="40"/>
      <c r="B1513" s="40"/>
      <c r="C1513" s="40"/>
      <c r="D1513" s="40"/>
      <c r="E1513" s="40"/>
      <c r="F1513" s="40"/>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c r="CV1513" s="40"/>
      <c r="CW1513" s="40"/>
      <c r="CX1513" s="40"/>
      <c r="CY1513" s="40"/>
      <c r="CZ1513" s="40"/>
      <c r="DA1513" s="40"/>
      <c r="DB1513" s="40"/>
      <c r="DC1513" s="40"/>
      <c r="DD1513" s="40"/>
      <c r="DE1513" s="40"/>
      <c r="DF1513" s="40"/>
      <c r="DG1513" s="40"/>
      <c r="DH1513" s="40"/>
      <c r="DI1513" s="40"/>
      <c r="DJ1513" s="40"/>
      <c r="DK1513" s="40"/>
      <c r="DL1513" s="40"/>
      <c r="DM1513" s="40"/>
      <c r="DN1513" s="40"/>
      <c r="DO1513" s="40"/>
      <c r="DP1513" s="40"/>
      <c r="DQ1513" s="40"/>
      <c r="DR1513" s="40"/>
      <c r="DS1513" s="40"/>
      <c r="DT1513" s="40"/>
      <c r="DU1513" s="40"/>
      <c r="DV1513" s="40"/>
      <c r="DW1513" s="40"/>
      <c r="DX1513" s="40"/>
      <c r="DY1513" s="40"/>
      <c r="DZ1513" s="40"/>
      <c r="EA1513" s="40"/>
      <c r="EB1513" s="40"/>
      <c r="EC1513" s="40"/>
      <c r="ED1513" s="40"/>
      <c r="EE1513" s="40"/>
      <c r="EF1513" s="40"/>
      <c r="EG1513" s="40"/>
      <c r="EH1513" s="40"/>
      <c r="EI1513" s="40"/>
      <c r="EJ1513" s="40"/>
      <c r="EK1513" s="40"/>
      <c r="EL1513" s="40"/>
      <c r="EM1513" s="40"/>
      <c r="EN1513" s="40"/>
      <c r="EO1513" s="40"/>
      <c r="EP1513" s="40"/>
      <c r="EQ1513" s="40"/>
      <c r="ER1513" s="40"/>
      <c r="ES1513" s="40"/>
      <c r="ET1513" s="40"/>
      <c r="EU1513" s="40"/>
      <c r="EV1513" s="40"/>
      <c r="EW1513" s="40"/>
      <c r="EX1513" s="40"/>
      <c r="EY1513" s="40"/>
      <c r="EZ1513" s="40"/>
      <c r="FA1513" s="40"/>
      <c r="FB1513" s="40"/>
      <c r="FC1513" s="40"/>
      <c r="FD1513" s="40"/>
      <c r="FE1513" s="40"/>
      <c r="FF1513" s="40"/>
      <c r="FG1513" s="40"/>
      <c r="FH1513" s="40"/>
      <c r="FI1513" s="40"/>
      <c r="FJ1513" s="40"/>
      <c r="FK1513" s="40"/>
      <c r="FL1513" s="40"/>
      <c r="FM1513" s="40"/>
      <c r="FN1513" s="40"/>
      <c r="FO1513" s="40"/>
      <c r="FP1513" s="40"/>
      <c r="FQ1513" s="40"/>
      <c r="FR1513" s="40"/>
      <c r="FS1513" s="40"/>
      <c r="FT1513" s="40"/>
      <c r="FU1513" s="40"/>
      <c r="FV1513" s="40"/>
      <c r="FW1513" s="40"/>
      <c r="FX1513" s="40"/>
      <c r="FY1513" s="40"/>
      <c r="FZ1513" s="40"/>
      <c r="GA1513" s="40"/>
      <c r="GB1513" s="40"/>
      <c r="GC1513" s="40"/>
      <c r="GD1513" s="40"/>
      <c r="GE1513" s="40"/>
      <c r="GF1513" s="40"/>
      <c r="GG1513" s="40"/>
      <c r="GH1513" s="40"/>
      <c r="GI1513" s="40"/>
      <c r="GJ1513" s="40"/>
      <c r="GK1513" s="40"/>
      <c r="GL1513" s="40"/>
      <c r="GM1513" s="40"/>
      <c r="GN1513" s="40"/>
      <c r="GO1513" s="40"/>
      <c r="GP1513" s="40"/>
      <c r="GQ1513" s="40"/>
      <c r="GR1513" s="40"/>
      <c r="GS1513" s="40"/>
    </row>
    <row r="1514" spans="1:201" x14ac:dyDescent="0.2">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c r="FM1514" s="40"/>
      <c r="FN1514" s="40"/>
      <c r="FO1514" s="40"/>
      <c r="FP1514" s="40"/>
      <c r="FQ1514" s="40"/>
      <c r="FR1514" s="40"/>
      <c r="FS1514" s="40"/>
      <c r="FT1514" s="40"/>
      <c r="FU1514" s="40"/>
      <c r="FV1514" s="40"/>
      <c r="FW1514" s="40"/>
      <c r="FX1514" s="40"/>
      <c r="FY1514" s="40"/>
      <c r="FZ1514" s="40"/>
      <c r="GA1514" s="40"/>
      <c r="GB1514" s="40"/>
      <c r="GC1514" s="40"/>
      <c r="GD1514" s="40"/>
      <c r="GE1514" s="40"/>
      <c r="GF1514" s="40"/>
      <c r="GG1514" s="40"/>
      <c r="GH1514" s="40"/>
      <c r="GI1514" s="40"/>
      <c r="GJ1514" s="40"/>
      <c r="GK1514" s="40"/>
      <c r="GL1514" s="40"/>
      <c r="GM1514" s="40"/>
      <c r="GN1514" s="40"/>
      <c r="GO1514" s="40"/>
      <c r="GP1514" s="40"/>
      <c r="GQ1514" s="40"/>
      <c r="GR1514" s="40"/>
      <c r="GS1514" s="40"/>
    </row>
    <row r="1515" spans="1:201" x14ac:dyDescent="0.2">
      <c r="A1515" s="40"/>
      <c r="B1515" s="40"/>
      <c r="C1515" s="40"/>
      <c r="D1515" s="40"/>
      <c r="E1515" s="40"/>
      <c r="F1515" s="40"/>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c r="CV1515" s="40"/>
      <c r="CW1515" s="40"/>
      <c r="CX1515" s="40"/>
      <c r="CY1515" s="40"/>
      <c r="CZ1515" s="40"/>
      <c r="DA1515" s="40"/>
      <c r="DB1515" s="40"/>
      <c r="DC1515" s="40"/>
      <c r="DD1515" s="40"/>
      <c r="DE1515" s="40"/>
      <c r="DF1515" s="40"/>
      <c r="DG1515" s="40"/>
      <c r="DH1515" s="40"/>
      <c r="DI1515" s="40"/>
      <c r="DJ1515" s="40"/>
      <c r="DK1515" s="40"/>
      <c r="DL1515" s="40"/>
      <c r="DM1515" s="40"/>
      <c r="DN1515" s="40"/>
      <c r="DO1515" s="40"/>
      <c r="DP1515" s="40"/>
      <c r="DQ1515" s="40"/>
      <c r="DR1515" s="40"/>
      <c r="DS1515" s="40"/>
      <c r="DT1515" s="40"/>
      <c r="DU1515" s="40"/>
      <c r="DV1515" s="40"/>
      <c r="DW1515" s="40"/>
      <c r="DX1515" s="40"/>
      <c r="DY1515" s="40"/>
      <c r="DZ1515" s="40"/>
      <c r="EA1515" s="40"/>
      <c r="EB1515" s="40"/>
      <c r="EC1515" s="40"/>
      <c r="ED1515" s="40"/>
      <c r="EE1515" s="40"/>
      <c r="EF1515" s="40"/>
      <c r="EG1515" s="40"/>
      <c r="EH1515" s="40"/>
      <c r="EI1515" s="40"/>
      <c r="EJ1515" s="40"/>
      <c r="EK1515" s="40"/>
      <c r="EL1515" s="40"/>
      <c r="EM1515" s="40"/>
      <c r="EN1515" s="40"/>
      <c r="EO1515" s="40"/>
      <c r="EP1515" s="40"/>
      <c r="EQ1515" s="40"/>
      <c r="ER1515" s="40"/>
      <c r="ES1515" s="40"/>
      <c r="ET1515" s="40"/>
      <c r="EU1515" s="40"/>
      <c r="EV1515" s="40"/>
      <c r="EW1515" s="40"/>
      <c r="EX1515" s="40"/>
      <c r="EY1515" s="40"/>
      <c r="EZ1515" s="40"/>
      <c r="FA1515" s="40"/>
      <c r="FB1515" s="40"/>
      <c r="FC1515" s="40"/>
      <c r="FD1515" s="40"/>
      <c r="FE1515" s="40"/>
      <c r="FF1515" s="40"/>
      <c r="FG1515" s="40"/>
      <c r="FH1515" s="40"/>
      <c r="FI1515" s="40"/>
      <c r="FJ1515" s="40"/>
      <c r="FK1515" s="40"/>
      <c r="FL1515" s="40"/>
      <c r="FM1515" s="40"/>
      <c r="FN1515" s="40"/>
      <c r="FO1515" s="40"/>
      <c r="FP1515" s="40"/>
      <c r="FQ1515" s="40"/>
      <c r="FR1515" s="40"/>
      <c r="FS1515" s="40"/>
      <c r="FT1515" s="40"/>
      <c r="FU1515" s="40"/>
      <c r="FV1515" s="40"/>
      <c r="FW1515" s="40"/>
      <c r="FX1515" s="40"/>
      <c r="FY1515" s="40"/>
      <c r="FZ1515" s="40"/>
      <c r="GA1515" s="40"/>
      <c r="GB1515" s="40"/>
      <c r="GC1515" s="40"/>
      <c r="GD1515" s="40"/>
      <c r="GE1515" s="40"/>
      <c r="GF1515" s="40"/>
      <c r="GG1515" s="40"/>
      <c r="GH1515" s="40"/>
      <c r="GI1515" s="40"/>
      <c r="GJ1515" s="40"/>
      <c r="GK1515" s="40"/>
      <c r="GL1515" s="40"/>
      <c r="GM1515" s="40"/>
      <c r="GN1515" s="40"/>
      <c r="GO1515" s="40"/>
      <c r="GP1515" s="40"/>
      <c r="GQ1515" s="40"/>
      <c r="GR1515" s="40"/>
      <c r="GS1515" s="40"/>
    </row>
    <row r="1516" spans="1:201" x14ac:dyDescent="0.2">
      <c r="A1516" s="40"/>
      <c r="B1516" s="40"/>
      <c r="C1516" s="40"/>
      <c r="D1516" s="40"/>
      <c r="E1516" s="40"/>
      <c r="F1516" s="40"/>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c r="CV1516" s="40"/>
      <c r="CW1516" s="40"/>
      <c r="CX1516" s="40"/>
      <c r="CY1516" s="40"/>
      <c r="CZ1516" s="40"/>
      <c r="DA1516" s="40"/>
      <c r="DB1516" s="40"/>
      <c r="DC1516" s="40"/>
      <c r="DD1516" s="40"/>
      <c r="DE1516" s="40"/>
      <c r="DF1516" s="40"/>
      <c r="DG1516" s="40"/>
      <c r="DH1516" s="40"/>
      <c r="DI1516" s="40"/>
      <c r="DJ1516" s="40"/>
      <c r="DK1516" s="40"/>
      <c r="DL1516" s="40"/>
      <c r="DM1516" s="40"/>
      <c r="DN1516" s="40"/>
      <c r="DO1516" s="40"/>
      <c r="DP1516" s="40"/>
      <c r="DQ1516" s="40"/>
      <c r="DR1516" s="40"/>
      <c r="DS1516" s="40"/>
      <c r="DT1516" s="40"/>
      <c r="DU1516" s="40"/>
      <c r="DV1516" s="40"/>
      <c r="DW1516" s="40"/>
      <c r="DX1516" s="40"/>
      <c r="DY1516" s="40"/>
      <c r="DZ1516" s="40"/>
      <c r="EA1516" s="40"/>
      <c r="EB1516" s="40"/>
      <c r="EC1516" s="40"/>
      <c r="ED1516" s="40"/>
      <c r="EE1516" s="40"/>
      <c r="EF1516" s="40"/>
      <c r="EG1516" s="40"/>
      <c r="EH1516" s="40"/>
      <c r="EI1516" s="40"/>
      <c r="EJ1516" s="40"/>
      <c r="EK1516" s="40"/>
      <c r="EL1516" s="40"/>
      <c r="EM1516" s="40"/>
      <c r="EN1516" s="40"/>
      <c r="EO1516" s="40"/>
      <c r="EP1516" s="40"/>
      <c r="EQ1516" s="40"/>
      <c r="ER1516" s="40"/>
      <c r="ES1516" s="40"/>
      <c r="ET1516" s="40"/>
      <c r="EU1516" s="40"/>
      <c r="EV1516" s="40"/>
      <c r="EW1516" s="40"/>
      <c r="EX1516" s="40"/>
      <c r="EY1516" s="40"/>
      <c r="EZ1516" s="40"/>
      <c r="FA1516" s="40"/>
      <c r="FB1516" s="40"/>
      <c r="FC1516" s="40"/>
      <c r="FD1516" s="40"/>
      <c r="FE1516" s="40"/>
      <c r="FF1516" s="40"/>
      <c r="FG1516" s="40"/>
      <c r="FH1516" s="40"/>
      <c r="FI1516" s="40"/>
      <c r="FJ1516" s="40"/>
      <c r="FK1516" s="40"/>
      <c r="FL1516" s="40"/>
      <c r="FM1516" s="40"/>
      <c r="FN1516" s="40"/>
      <c r="FO1516" s="40"/>
      <c r="FP1516" s="40"/>
      <c r="FQ1516" s="40"/>
      <c r="FR1516" s="40"/>
      <c r="FS1516" s="40"/>
      <c r="FT1516" s="40"/>
      <c r="FU1516" s="40"/>
      <c r="FV1516" s="40"/>
      <c r="FW1516" s="40"/>
      <c r="FX1516" s="40"/>
      <c r="FY1516" s="40"/>
      <c r="FZ1516" s="40"/>
      <c r="GA1516" s="40"/>
      <c r="GB1516" s="40"/>
      <c r="GC1516" s="40"/>
      <c r="GD1516" s="40"/>
      <c r="GE1516" s="40"/>
      <c r="GF1516" s="40"/>
      <c r="GG1516" s="40"/>
      <c r="GH1516" s="40"/>
      <c r="GI1516" s="40"/>
      <c r="GJ1516" s="40"/>
      <c r="GK1516" s="40"/>
      <c r="GL1516" s="40"/>
      <c r="GM1516" s="40"/>
      <c r="GN1516" s="40"/>
      <c r="GO1516" s="40"/>
      <c r="GP1516" s="40"/>
      <c r="GQ1516" s="40"/>
      <c r="GR1516" s="40"/>
      <c r="GS1516" s="40"/>
    </row>
    <row r="1517" spans="1:201" x14ac:dyDescent="0.2">
      <c r="A1517" s="40"/>
      <c r="B1517" s="40"/>
      <c r="C1517" s="40"/>
      <c r="D1517" s="40"/>
      <c r="E1517" s="40"/>
      <c r="F1517" s="40"/>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c r="CV1517" s="40"/>
      <c r="CW1517" s="40"/>
      <c r="CX1517" s="40"/>
      <c r="CY1517" s="40"/>
      <c r="CZ1517" s="40"/>
      <c r="DA1517" s="40"/>
      <c r="DB1517" s="40"/>
      <c r="DC1517" s="40"/>
      <c r="DD1517" s="40"/>
      <c r="DE1517" s="40"/>
      <c r="DF1517" s="40"/>
      <c r="DG1517" s="40"/>
      <c r="DH1517" s="40"/>
      <c r="DI1517" s="40"/>
      <c r="DJ1517" s="40"/>
      <c r="DK1517" s="40"/>
      <c r="DL1517" s="40"/>
      <c r="DM1517" s="40"/>
      <c r="DN1517" s="40"/>
      <c r="DO1517" s="40"/>
      <c r="DP1517" s="40"/>
      <c r="DQ1517" s="40"/>
      <c r="DR1517" s="40"/>
      <c r="DS1517" s="40"/>
      <c r="DT1517" s="40"/>
      <c r="DU1517" s="40"/>
      <c r="DV1517" s="40"/>
      <c r="DW1517" s="40"/>
      <c r="DX1517" s="40"/>
      <c r="DY1517" s="40"/>
      <c r="DZ1517" s="40"/>
      <c r="EA1517" s="40"/>
      <c r="EB1517" s="40"/>
      <c r="EC1517" s="40"/>
      <c r="ED1517" s="40"/>
      <c r="EE1517" s="40"/>
      <c r="EF1517" s="40"/>
      <c r="EG1517" s="40"/>
      <c r="EH1517" s="40"/>
      <c r="EI1517" s="40"/>
      <c r="EJ1517" s="40"/>
      <c r="EK1517" s="40"/>
      <c r="EL1517" s="40"/>
      <c r="EM1517" s="40"/>
      <c r="EN1517" s="40"/>
      <c r="EO1517" s="40"/>
      <c r="EP1517" s="40"/>
      <c r="EQ1517" s="40"/>
      <c r="ER1517" s="40"/>
      <c r="ES1517" s="40"/>
      <c r="ET1517" s="40"/>
      <c r="EU1517" s="40"/>
      <c r="EV1517" s="40"/>
      <c r="EW1517" s="40"/>
      <c r="EX1517" s="40"/>
      <c r="EY1517" s="40"/>
      <c r="EZ1517" s="40"/>
      <c r="FA1517" s="40"/>
      <c r="FB1517" s="40"/>
      <c r="FC1517" s="40"/>
      <c r="FD1517" s="40"/>
      <c r="FE1517" s="40"/>
      <c r="FF1517" s="40"/>
      <c r="FG1517" s="40"/>
      <c r="FH1517" s="40"/>
      <c r="FI1517" s="40"/>
      <c r="FJ1517" s="40"/>
      <c r="FK1517" s="40"/>
      <c r="FL1517" s="40"/>
      <c r="FM1517" s="40"/>
      <c r="FN1517" s="40"/>
      <c r="FO1517" s="40"/>
      <c r="FP1517" s="40"/>
      <c r="FQ1517" s="40"/>
      <c r="FR1517" s="40"/>
      <c r="FS1517" s="40"/>
      <c r="FT1517" s="40"/>
      <c r="FU1517" s="40"/>
      <c r="FV1517" s="40"/>
      <c r="FW1517" s="40"/>
      <c r="FX1517" s="40"/>
      <c r="FY1517" s="40"/>
      <c r="FZ1517" s="40"/>
      <c r="GA1517" s="40"/>
      <c r="GB1517" s="40"/>
      <c r="GC1517" s="40"/>
      <c r="GD1517" s="40"/>
      <c r="GE1517" s="40"/>
      <c r="GF1517" s="40"/>
      <c r="GG1517" s="40"/>
      <c r="GH1517" s="40"/>
      <c r="GI1517" s="40"/>
      <c r="GJ1517" s="40"/>
      <c r="GK1517" s="40"/>
      <c r="GL1517" s="40"/>
      <c r="GM1517" s="40"/>
      <c r="GN1517" s="40"/>
      <c r="GO1517" s="40"/>
      <c r="GP1517" s="40"/>
      <c r="GQ1517" s="40"/>
      <c r="GR1517" s="40"/>
      <c r="GS1517" s="40"/>
    </row>
    <row r="1518" spans="1:201" x14ac:dyDescent="0.2">
      <c r="A1518" s="40"/>
      <c r="B1518" s="40"/>
      <c r="C1518" s="40"/>
      <c r="D1518" s="40"/>
      <c r="E1518" s="40"/>
      <c r="F1518" s="40"/>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c r="CV1518" s="40"/>
      <c r="CW1518" s="40"/>
      <c r="CX1518" s="40"/>
      <c r="CY1518" s="40"/>
      <c r="CZ1518" s="40"/>
      <c r="DA1518" s="40"/>
      <c r="DB1518" s="40"/>
      <c r="DC1518" s="40"/>
      <c r="DD1518" s="40"/>
      <c r="DE1518" s="40"/>
      <c r="DF1518" s="40"/>
      <c r="DG1518" s="40"/>
      <c r="DH1518" s="40"/>
      <c r="DI1518" s="40"/>
      <c r="DJ1518" s="40"/>
      <c r="DK1518" s="40"/>
      <c r="DL1518" s="40"/>
      <c r="DM1518" s="40"/>
      <c r="DN1518" s="40"/>
      <c r="DO1518" s="40"/>
      <c r="DP1518" s="40"/>
      <c r="DQ1518" s="40"/>
      <c r="DR1518" s="40"/>
      <c r="DS1518" s="40"/>
      <c r="DT1518" s="40"/>
      <c r="DU1518" s="40"/>
      <c r="DV1518" s="40"/>
      <c r="DW1518" s="40"/>
      <c r="DX1518" s="40"/>
      <c r="DY1518" s="40"/>
      <c r="DZ1518" s="40"/>
      <c r="EA1518" s="40"/>
      <c r="EB1518" s="40"/>
      <c r="EC1518" s="40"/>
      <c r="ED1518" s="40"/>
      <c r="EE1518" s="40"/>
      <c r="EF1518" s="40"/>
      <c r="EG1518" s="40"/>
      <c r="EH1518" s="40"/>
      <c r="EI1518" s="40"/>
      <c r="EJ1518" s="40"/>
      <c r="EK1518" s="40"/>
      <c r="EL1518" s="40"/>
      <c r="EM1518" s="40"/>
      <c r="EN1518" s="40"/>
      <c r="EO1518" s="40"/>
      <c r="EP1518" s="40"/>
      <c r="EQ1518" s="40"/>
      <c r="ER1518" s="40"/>
      <c r="ES1518" s="40"/>
      <c r="ET1518" s="40"/>
      <c r="EU1518" s="40"/>
      <c r="EV1518" s="40"/>
      <c r="EW1518" s="40"/>
      <c r="EX1518" s="40"/>
      <c r="EY1518" s="40"/>
      <c r="EZ1518" s="40"/>
      <c r="FA1518" s="40"/>
      <c r="FB1518" s="40"/>
      <c r="FC1518" s="40"/>
      <c r="FD1518" s="40"/>
      <c r="FE1518" s="40"/>
      <c r="FF1518" s="40"/>
      <c r="FG1518" s="40"/>
      <c r="FH1518" s="40"/>
      <c r="FI1518" s="40"/>
      <c r="FJ1518" s="40"/>
      <c r="FK1518" s="40"/>
      <c r="FL1518" s="40"/>
      <c r="FM1518" s="40"/>
      <c r="FN1518" s="40"/>
      <c r="FO1518" s="40"/>
      <c r="FP1518" s="40"/>
      <c r="FQ1518" s="40"/>
      <c r="FR1518" s="40"/>
      <c r="FS1518" s="40"/>
      <c r="FT1518" s="40"/>
      <c r="FU1518" s="40"/>
      <c r="FV1518" s="40"/>
      <c r="FW1518" s="40"/>
      <c r="FX1518" s="40"/>
      <c r="FY1518" s="40"/>
      <c r="FZ1518" s="40"/>
      <c r="GA1518" s="40"/>
      <c r="GB1518" s="40"/>
      <c r="GC1518" s="40"/>
      <c r="GD1518" s="40"/>
      <c r="GE1518" s="40"/>
      <c r="GF1518" s="40"/>
      <c r="GG1518" s="40"/>
      <c r="GH1518" s="40"/>
      <c r="GI1518" s="40"/>
      <c r="GJ1518" s="40"/>
      <c r="GK1518" s="40"/>
      <c r="GL1518" s="40"/>
      <c r="GM1518" s="40"/>
      <c r="GN1518" s="40"/>
      <c r="GO1518" s="40"/>
      <c r="GP1518" s="40"/>
      <c r="GQ1518" s="40"/>
      <c r="GR1518" s="40"/>
      <c r="GS1518" s="40"/>
    </row>
    <row r="1519" spans="1:201" x14ac:dyDescent="0.2">
      <c r="A1519" s="40"/>
      <c r="B1519" s="40"/>
      <c r="C1519" s="40"/>
      <c r="D1519" s="40"/>
      <c r="E1519" s="40"/>
      <c r="F1519" s="40"/>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c r="CV1519" s="40"/>
      <c r="CW1519" s="40"/>
      <c r="CX1519" s="40"/>
      <c r="CY1519" s="40"/>
      <c r="CZ1519" s="40"/>
      <c r="DA1519" s="40"/>
      <c r="DB1519" s="40"/>
      <c r="DC1519" s="40"/>
      <c r="DD1519" s="40"/>
      <c r="DE1519" s="40"/>
      <c r="DF1519" s="40"/>
      <c r="DG1519" s="40"/>
      <c r="DH1519" s="40"/>
      <c r="DI1519" s="40"/>
      <c r="DJ1519" s="40"/>
      <c r="DK1519" s="40"/>
      <c r="DL1519" s="40"/>
      <c r="DM1519" s="40"/>
      <c r="DN1519" s="40"/>
      <c r="DO1519" s="40"/>
      <c r="DP1519" s="40"/>
      <c r="DQ1519" s="40"/>
      <c r="DR1519" s="40"/>
      <c r="DS1519" s="40"/>
      <c r="DT1519" s="40"/>
      <c r="DU1519" s="40"/>
      <c r="DV1519" s="40"/>
      <c r="DW1519" s="40"/>
      <c r="DX1519" s="40"/>
      <c r="DY1519" s="40"/>
      <c r="DZ1519" s="40"/>
      <c r="EA1519" s="40"/>
      <c r="EB1519" s="40"/>
      <c r="EC1519" s="40"/>
      <c r="ED1519" s="40"/>
      <c r="EE1519" s="40"/>
      <c r="EF1519" s="40"/>
      <c r="EG1519" s="40"/>
      <c r="EH1519" s="40"/>
      <c r="EI1519" s="40"/>
      <c r="EJ1519" s="40"/>
      <c r="EK1519" s="40"/>
      <c r="EL1519" s="40"/>
      <c r="EM1519" s="40"/>
      <c r="EN1519" s="40"/>
      <c r="EO1519" s="40"/>
      <c r="EP1519" s="40"/>
      <c r="EQ1519" s="40"/>
      <c r="ER1519" s="40"/>
      <c r="ES1519" s="40"/>
      <c r="ET1519" s="40"/>
      <c r="EU1519" s="40"/>
      <c r="EV1519" s="40"/>
      <c r="EW1519" s="40"/>
      <c r="EX1519" s="40"/>
      <c r="EY1519" s="40"/>
      <c r="EZ1519" s="40"/>
      <c r="FA1519" s="40"/>
      <c r="FB1519" s="40"/>
      <c r="FC1519" s="40"/>
      <c r="FD1519" s="40"/>
      <c r="FE1519" s="40"/>
      <c r="FF1519" s="40"/>
      <c r="FG1519" s="40"/>
      <c r="FH1519" s="40"/>
      <c r="FI1519" s="40"/>
      <c r="FJ1519" s="40"/>
      <c r="FK1519" s="40"/>
      <c r="FL1519" s="40"/>
      <c r="FM1519" s="40"/>
      <c r="FN1519" s="40"/>
      <c r="FO1519" s="40"/>
      <c r="FP1519" s="40"/>
      <c r="FQ1519" s="40"/>
      <c r="FR1519" s="40"/>
      <c r="FS1519" s="40"/>
      <c r="FT1519" s="40"/>
      <c r="FU1519" s="40"/>
      <c r="FV1519" s="40"/>
      <c r="FW1519" s="40"/>
      <c r="FX1519" s="40"/>
      <c r="FY1519" s="40"/>
      <c r="FZ1519" s="40"/>
      <c r="GA1519" s="40"/>
      <c r="GB1519" s="40"/>
      <c r="GC1519" s="40"/>
      <c r="GD1519" s="40"/>
      <c r="GE1519" s="40"/>
      <c r="GF1519" s="40"/>
      <c r="GG1519" s="40"/>
      <c r="GH1519" s="40"/>
      <c r="GI1519" s="40"/>
      <c r="GJ1519" s="40"/>
      <c r="GK1519" s="40"/>
      <c r="GL1519" s="40"/>
      <c r="GM1519" s="40"/>
      <c r="GN1519" s="40"/>
      <c r="GO1519" s="40"/>
      <c r="GP1519" s="40"/>
      <c r="GQ1519" s="40"/>
      <c r="GR1519" s="40"/>
      <c r="GS1519" s="40"/>
    </row>
    <row r="1520" spans="1:201" x14ac:dyDescent="0.2">
      <c r="A1520" s="40"/>
      <c r="B1520" s="40"/>
      <c r="C1520" s="40"/>
      <c r="D1520" s="40"/>
      <c r="E1520" s="40"/>
      <c r="F1520" s="40"/>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c r="CV1520" s="40"/>
      <c r="CW1520" s="40"/>
      <c r="CX1520" s="40"/>
      <c r="CY1520" s="40"/>
      <c r="CZ1520" s="40"/>
      <c r="DA1520" s="40"/>
      <c r="DB1520" s="40"/>
      <c r="DC1520" s="40"/>
      <c r="DD1520" s="40"/>
      <c r="DE1520" s="40"/>
      <c r="DF1520" s="40"/>
      <c r="DG1520" s="40"/>
      <c r="DH1520" s="40"/>
      <c r="DI1520" s="40"/>
      <c r="DJ1520" s="40"/>
      <c r="DK1520" s="40"/>
      <c r="DL1520" s="40"/>
      <c r="DM1520" s="40"/>
      <c r="DN1520" s="40"/>
      <c r="DO1520" s="40"/>
      <c r="DP1520" s="40"/>
      <c r="DQ1520" s="40"/>
      <c r="DR1520" s="40"/>
      <c r="DS1520" s="40"/>
      <c r="DT1520" s="40"/>
      <c r="DU1520" s="40"/>
      <c r="DV1520" s="40"/>
      <c r="DW1520" s="40"/>
      <c r="DX1520" s="40"/>
      <c r="DY1520" s="40"/>
      <c r="DZ1520" s="40"/>
      <c r="EA1520" s="40"/>
      <c r="EB1520" s="40"/>
      <c r="EC1520" s="40"/>
      <c r="ED1520" s="40"/>
      <c r="EE1520" s="40"/>
      <c r="EF1520" s="40"/>
      <c r="EG1520" s="40"/>
      <c r="EH1520" s="40"/>
      <c r="EI1520" s="40"/>
      <c r="EJ1520" s="40"/>
      <c r="EK1520" s="40"/>
      <c r="EL1520" s="40"/>
      <c r="EM1520" s="40"/>
      <c r="EN1520" s="40"/>
      <c r="EO1520" s="40"/>
      <c r="EP1520" s="40"/>
      <c r="EQ1520" s="40"/>
      <c r="ER1520" s="40"/>
      <c r="ES1520" s="40"/>
      <c r="ET1520" s="40"/>
      <c r="EU1520" s="40"/>
      <c r="EV1520" s="40"/>
      <c r="EW1520" s="40"/>
      <c r="EX1520" s="40"/>
      <c r="EY1520" s="40"/>
      <c r="EZ1520" s="40"/>
      <c r="FA1520" s="40"/>
      <c r="FB1520" s="40"/>
      <c r="FC1520" s="40"/>
      <c r="FD1520" s="40"/>
      <c r="FE1520" s="40"/>
      <c r="FF1520" s="40"/>
      <c r="FG1520" s="40"/>
      <c r="FH1520" s="40"/>
      <c r="FI1520" s="40"/>
      <c r="FJ1520" s="40"/>
      <c r="FK1520" s="40"/>
      <c r="FL1520" s="40"/>
      <c r="FM1520" s="40"/>
      <c r="FN1520" s="40"/>
      <c r="FO1520" s="40"/>
      <c r="FP1520" s="40"/>
      <c r="FQ1520" s="40"/>
      <c r="FR1520" s="40"/>
      <c r="FS1520" s="40"/>
      <c r="FT1520" s="40"/>
      <c r="FU1520" s="40"/>
      <c r="FV1520" s="40"/>
      <c r="FW1520" s="40"/>
      <c r="FX1520" s="40"/>
      <c r="FY1520" s="40"/>
      <c r="FZ1520" s="40"/>
      <c r="GA1520" s="40"/>
      <c r="GB1520" s="40"/>
      <c r="GC1520" s="40"/>
      <c r="GD1520" s="40"/>
      <c r="GE1520" s="40"/>
      <c r="GF1520" s="40"/>
      <c r="GG1520" s="40"/>
      <c r="GH1520" s="40"/>
      <c r="GI1520" s="40"/>
      <c r="GJ1520" s="40"/>
      <c r="GK1520" s="40"/>
      <c r="GL1520" s="40"/>
      <c r="GM1520" s="40"/>
      <c r="GN1520" s="40"/>
      <c r="GO1520" s="40"/>
      <c r="GP1520" s="40"/>
      <c r="GQ1520" s="40"/>
      <c r="GR1520" s="40"/>
      <c r="GS1520" s="40"/>
    </row>
    <row r="1521" spans="1:201" x14ac:dyDescent="0.2">
      <c r="A1521" s="40"/>
      <c r="B1521" s="40"/>
      <c r="C1521" s="40"/>
      <c r="D1521" s="40"/>
      <c r="E1521" s="40"/>
      <c r="F1521" s="40"/>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c r="CV1521" s="40"/>
      <c r="CW1521" s="40"/>
      <c r="CX1521" s="40"/>
      <c r="CY1521" s="40"/>
      <c r="CZ1521" s="40"/>
      <c r="DA1521" s="40"/>
      <c r="DB1521" s="40"/>
      <c r="DC1521" s="40"/>
      <c r="DD1521" s="40"/>
      <c r="DE1521" s="40"/>
      <c r="DF1521" s="40"/>
      <c r="DG1521" s="40"/>
      <c r="DH1521" s="40"/>
      <c r="DI1521" s="40"/>
      <c r="DJ1521" s="40"/>
      <c r="DK1521" s="40"/>
      <c r="DL1521" s="40"/>
      <c r="DM1521" s="40"/>
      <c r="DN1521" s="40"/>
      <c r="DO1521" s="40"/>
      <c r="DP1521" s="40"/>
      <c r="DQ1521" s="40"/>
      <c r="DR1521" s="40"/>
      <c r="DS1521" s="40"/>
      <c r="DT1521" s="40"/>
      <c r="DU1521" s="40"/>
      <c r="DV1521" s="40"/>
      <c r="DW1521" s="40"/>
      <c r="DX1521" s="40"/>
      <c r="DY1521" s="40"/>
      <c r="DZ1521" s="40"/>
      <c r="EA1521" s="40"/>
      <c r="EB1521" s="40"/>
      <c r="EC1521" s="40"/>
      <c r="ED1521" s="40"/>
      <c r="EE1521" s="40"/>
      <c r="EF1521" s="40"/>
      <c r="EG1521" s="40"/>
      <c r="EH1521" s="40"/>
      <c r="EI1521" s="40"/>
      <c r="EJ1521" s="40"/>
      <c r="EK1521" s="40"/>
      <c r="EL1521" s="40"/>
      <c r="EM1521" s="40"/>
      <c r="EN1521" s="40"/>
      <c r="EO1521" s="40"/>
      <c r="EP1521" s="40"/>
      <c r="EQ1521" s="40"/>
      <c r="ER1521" s="40"/>
      <c r="ES1521" s="40"/>
      <c r="ET1521" s="40"/>
      <c r="EU1521" s="40"/>
      <c r="EV1521" s="40"/>
      <c r="EW1521" s="40"/>
      <c r="EX1521" s="40"/>
      <c r="EY1521" s="40"/>
      <c r="EZ1521" s="40"/>
      <c r="FA1521" s="40"/>
      <c r="FB1521" s="40"/>
      <c r="FC1521" s="40"/>
      <c r="FD1521" s="40"/>
      <c r="FE1521" s="40"/>
      <c r="FF1521" s="40"/>
      <c r="FG1521" s="40"/>
      <c r="FH1521" s="40"/>
      <c r="FI1521" s="40"/>
      <c r="FJ1521" s="40"/>
      <c r="FK1521" s="40"/>
      <c r="FL1521" s="40"/>
      <c r="FM1521" s="40"/>
      <c r="FN1521" s="40"/>
      <c r="FO1521" s="40"/>
      <c r="FP1521" s="40"/>
      <c r="FQ1521" s="40"/>
      <c r="FR1521" s="40"/>
      <c r="FS1521" s="40"/>
      <c r="FT1521" s="40"/>
      <c r="FU1521" s="40"/>
      <c r="FV1521" s="40"/>
      <c r="FW1521" s="40"/>
      <c r="FX1521" s="40"/>
      <c r="FY1521" s="40"/>
      <c r="FZ1521" s="40"/>
      <c r="GA1521" s="40"/>
      <c r="GB1521" s="40"/>
      <c r="GC1521" s="40"/>
      <c r="GD1521" s="40"/>
      <c r="GE1521" s="40"/>
      <c r="GF1521" s="40"/>
      <c r="GG1521" s="40"/>
      <c r="GH1521" s="40"/>
      <c r="GI1521" s="40"/>
      <c r="GJ1521" s="40"/>
      <c r="GK1521" s="40"/>
      <c r="GL1521" s="40"/>
      <c r="GM1521" s="40"/>
      <c r="GN1521" s="40"/>
      <c r="GO1521" s="40"/>
      <c r="GP1521" s="40"/>
      <c r="GQ1521" s="40"/>
      <c r="GR1521" s="40"/>
      <c r="GS1521" s="40"/>
    </row>
    <row r="1522" spans="1:201" x14ac:dyDescent="0.2">
      <c r="A1522" s="40"/>
      <c r="B1522" s="40"/>
      <c r="C1522" s="40"/>
      <c r="D1522" s="40"/>
      <c r="E1522" s="40"/>
      <c r="F1522" s="40"/>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c r="CV1522" s="40"/>
      <c r="CW1522" s="40"/>
      <c r="CX1522" s="40"/>
      <c r="CY1522" s="40"/>
      <c r="CZ1522" s="40"/>
      <c r="DA1522" s="40"/>
      <c r="DB1522" s="40"/>
      <c r="DC1522" s="40"/>
      <c r="DD1522" s="40"/>
      <c r="DE1522" s="40"/>
      <c r="DF1522" s="40"/>
      <c r="DG1522" s="40"/>
      <c r="DH1522" s="40"/>
      <c r="DI1522" s="40"/>
      <c r="DJ1522" s="40"/>
      <c r="DK1522" s="40"/>
      <c r="DL1522" s="40"/>
      <c r="DM1522" s="40"/>
      <c r="DN1522" s="40"/>
      <c r="DO1522" s="40"/>
      <c r="DP1522" s="40"/>
      <c r="DQ1522" s="40"/>
      <c r="DR1522" s="40"/>
      <c r="DS1522" s="40"/>
      <c r="DT1522" s="40"/>
      <c r="DU1522" s="40"/>
      <c r="DV1522" s="40"/>
      <c r="DW1522" s="40"/>
      <c r="DX1522" s="40"/>
      <c r="DY1522" s="40"/>
      <c r="DZ1522" s="40"/>
      <c r="EA1522" s="40"/>
      <c r="EB1522" s="40"/>
      <c r="EC1522" s="40"/>
      <c r="ED1522" s="40"/>
      <c r="EE1522" s="40"/>
      <c r="EF1522" s="40"/>
      <c r="EG1522" s="40"/>
      <c r="EH1522" s="40"/>
      <c r="EI1522" s="40"/>
      <c r="EJ1522" s="40"/>
      <c r="EK1522" s="40"/>
      <c r="EL1522" s="40"/>
      <c r="EM1522" s="40"/>
      <c r="EN1522" s="40"/>
      <c r="EO1522" s="40"/>
      <c r="EP1522" s="40"/>
      <c r="EQ1522" s="40"/>
      <c r="ER1522" s="40"/>
      <c r="ES1522" s="40"/>
      <c r="ET1522" s="40"/>
      <c r="EU1522" s="40"/>
      <c r="EV1522" s="40"/>
      <c r="EW1522" s="40"/>
      <c r="EX1522" s="40"/>
      <c r="EY1522" s="40"/>
      <c r="EZ1522" s="40"/>
      <c r="FA1522" s="40"/>
      <c r="FB1522" s="40"/>
      <c r="FC1522" s="40"/>
      <c r="FD1522" s="40"/>
      <c r="FE1522" s="40"/>
      <c r="FF1522" s="40"/>
      <c r="FG1522" s="40"/>
      <c r="FH1522" s="40"/>
      <c r="FI1522" s="40"/>
      <c r="FJ1522" s="40"/>
      <c r="FK1522" s="40"/>
      <c r="FL1522" s="40"/>
      <c r="FM1522" s="40"/>
      <c r="FN1522" s="40"/>
      <c r="FO1522" s="40"/>
      <c r="FP1522" s="40"/>
      <c r="FQ1522" s="40"/>
      <c r="FR1522" s="40"/>
      <c r="FS1522" s="40"/>
      <c r="FT1522" s="40"/>
      <c r="FU1522" s="40"/>
      <c r="FV1522" s="40"/>
      <c r="FW1522" s="40"/>
      <c r="FX1522" s="40"/>
      <c r="FY1522" s="40"/>
      <c r="FZ1522" s="40"/>
      <c r="GA1522" s="40"/>
      <c r="GB1522" s="40"/>
      <c r="GC1522" s="40"/>
      <c r="GD1522" s="40"/>
      <c r="GE1522" s="40"/>
      <c r="GF1522" s="40"/>
      <c r="GG1522" s="40"/>
      <c r="GH1522" s="40"/>
      <c r="GI1522" s="40"/>
      <c r="GJ1522" s="40"/>
      <c r="GK1522" s="40"/>
      <c r="GL1522" s="40"/>
      <c r="GM1522" s="40"/>
      <c r="GN1522" s="40"/>
      <c r="GO1522" s="40"/>
      <c r="GP1522" s="40"/>
      <c r="GQ1522" s="40"/>
      <c r="GR1522" s="40"/>
      <c r="GS1522" s="40"/>
    </row>
    <row r="1523" spans="1:201" x14ac:dyDescent="0.2">
      <c r="A1523" s="40"/>
      <c r="B1523" s="40"/>
      <c r="C1523" s="40"/>
      <c r="D1523" s="40"/>
      <c r="E1523" s="40"/>
      <c r="F1523" s="40"/>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c r="CV1523" s="40"/>
      <c r="CW1523" s="40"/>
      <c r="CX1523" s="40"/>
      <c r="CY1523" s="40"/>
      <c r="CZ1523" s="40"/>
      <c r="DA1523" s="40"/>
      <c r="DB1523" s="40"/>
      <c r="DC1523" s="40"/>
      <c r="DD1523" s="40"/>
      <c r="DE1523" s="40"/>
      <c r="DF1523" s="40"/>
      <c r="DG1523" s="40"/>
      <c r="DH1523" s="40"/>
      <c r="DI1523" s="40"/>
      <c r="DJ1523" s="40"/>
      <c r="DK1523" s="40"/>
      <c r="DL1523" s="40"/>
      <c r="DM1523" s="40"/>
      <c r="DN1523" s="40"/>
      <c r="DO1523" s="40"/>
      <c r="DP1523" s="40"/>
      <c r="DQ1523" s="40"/>
      <c r="DR1523" s="40"/>
      <c r="DS1523" s="40"/>
      <c r="DT1523" s="40"/>
      <c r="DU1523" s="40"/>
      <c r="DV1523" s="40"/>
      <c r="DW1523" s="40"/>
      <c r="DX1523" s="40"/>
      <c r="DY1523" s="40"/>
      <c r="DZ1523" s="40"/>
      <c r="EA1523" s="40"/>
      <c r="EB1523" s="40"/>
      <c r="EC1523" s="40"/>
      <c r="ED1523" s="40"/>
      <c r="EE1523" s="40"/>
      <c r="EF1523" s="40"/>
      <c r="EG1523" s="40"/>
      <c r="EH1523" s="40"/>
      <c r="EI1523" s="40"/>
      <c r="EJ1523" s="40"/>
      <c r="EK1523" s="40"/>
      <c r="EL1523" s="40"/>
      <c r="EM1523" s="40"/>
      <c r="EN1523" s="40"/>
      <c r="EO1523" s="40"/>
      <c r="EP1523" s="40"/>
      <c r="EQ1523" s="40"/>
      <c r="ER1523" s="40"/>
      <c r="ES1523" s="40"/>
      <c r="ET1523" s="40"/>
      <c r="EU1523" s="40"/>
      <c r="EV1523" s="40"/>
      <c r="EW1523" s="40"/>
      <c r="EX1523" s="40"/>
      <c r="EY1523" s="40"/>
      <c r="EZ1523" s="40"/>
      <c r="FA1523" s="40"/>
      <c r="FB1523" s="40"/>
      <c r="FC1523" s="40"/>
      <c r="FD1523" s="40"/>
      <c r="FE1523" s="40"/>
      <c r="FF1523" s="40"/>
      <c r="FG1523" s="40"/>
      <c r="FH1523" s="40"/>
      <c r="FI1523" s="40"/>
      <c r="FJ1523" s="40"/>
      <c r="FK1523" s="40"/>
      <c r="FL1523" s="40"/>
      <c r="FM1523" s="40"/>
      <c r="FN1523" s="40"/>
      <c r="FO1523" s="40"/>
      <c r="FP1523" s="40"/>
      <c r="FQ1523" s="40"/>
      <c r="FR1523" s="40"/>
      <c r="FS1523" s="40"/>
      <c r="FT1523" s="40"/>
      <c r="FU1523" s="40"/>
      <c r="FV1523" s="40"/>
      <c r="FW1523" s="40"/>
      <c r="FX1523" s="40"/>
      <c r="FY1523" s="40"/>
      <c r="FZ1523" s="40"/>
      <c r="GA1523" s="40"/>
      <c r="GB1523" s="40"/>
      <c r="GC1523" s="40"/>
      <c r="GD1523" s="40"/>
      <c r="GE1523" s="40"/>
      <c r="GF1523" s="40"/>
      <c r="GG1523" s="40"/>
      <c r="GH1523" s="40"/>
      <c r="GI1523" s="40"/>
      <c r="GJ1523" s="40"/>
      <c r="GK1523" s="40"/>
      <c r="GL1523" s="40"/>
      <c r="GM1523" s="40"/>
      <c r="GN1523" s="40"/>
      <c r="GO1523" s="40"/>
      <c r="GP1523" s="40"/>
      <c r="GQ1523" s="40"/>
      <c r="GR1523" s="40"/>
      <c r="GS1523" s="40"/>
    </row>
    <row r="1524" spans="1:201" x14ac:dyDescent="0.2">
      <c r="A1524" s="40"/>
      <c r="B1524" s="40"/>
      <c r="C1524" s="40"/>
      <c r="D1524" s="40"/>
      <c r="E1524" s="40"/>
      <c r="F1524" s="40"/>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c r="CV1524" s="40"/>
      <c r="CW1524" s="40"/>
      <c r="CX1524" s="40"/>
      <c r="CY1524" s="40"/>
      <c r="CZ1524" s="40"/>
      <c r="DA1524" s="40"/>
      <c r="DB1524" s="40"/>
      <c r="DC1524" s="40"/>
      <c r="DD1524" s="40"/>
      <c r="DE1524" s="40"/>
      <c r="DF1524" s="40"/>
      <c r="DG1524" s="40"/>
      <c r="DH1524" s="40"/>
      <c r="DI1524" s="40"/>
      <c r="DJ1524" s="40"/>
      <c r="DK1524" s="40"/>
      <c r="DL1524" s="40"/>
      <c r="DM1524" s="40"/>
      <c r="DN1524" s="40"/>
      <c r="DO1524" s="40"/>
      <c r="DP1524" s="40"/>
      <c r="DQ1524" s="40"/>
      <c r="DR1524" s="40"/>
      <c r="DS1524" s="40"/>
      <c r="DT1524" s="40"/>
      <c r="DU1524" s="40"/>
      <c r="DV1524" s="40"/>
      <c r="DW1524" s="40"/>
      <c r="DX1524" s="40"/>
      <c r="DY1524" s="40"/>
      <c r="DZ1524" s="40"/>
      <c r="EA1524" s="40"/>
      <c r="EB1524" s="40"/>
      <c r="EC1524" s="40"/>
      <c r="ED1524" s="40"/>
      <c r="EE1524" s="40"/>
      <c r="EF1524" s="40"/>
      <c r="EG1524" s="40"/>
      <c r="EH1524" s="40"/>
      <c r="EI1524" s="40"/>
      <c r="EJ1524" s="40"/>
      <c r="EK1524" s="40"/>
      <c r="EL1524" s="40"/>
      <c r="EM1524" s="40"/>
      <c r="EN1524" s="40"/>
      <c r="EO1524" s="40"/>
      <c r="EP1524" s="40"/>
      <c r="EQ1524" s="40"/>
      <c r="ER1524" s="40"/>
      <c r="ES1524" s="40"/>
      <c r="ET1524" s="40"/>
      <c r="EU1524" s="40"/>
      <c r="EV1524" s="40"/>
      <c r="EW1524" s="40"/>
      <c r="EX1524" s="40"/>
      <c r="EY1524" s="40"/>
      <c r="EZ1524" s="40"/>
      <c r="FA1524" s="40"/>
      <c r="FB1524" s="40"/>
      <c r="FC1524" s="40"/>
      <c r="FD1524" s="40"/>
      <c r="FE1524" s="40"/>
      <c r="FF1524" s="40"/>
      <c r="FG1524" s="40"/>
      <c r="FH1524" s="40"/>
      <c r="FI1524" s="40"/>
      <c r="FJ1524" s="40"/>
      <c r="FK1524" s="40"/>
      <c r="FL1524" s="40"/>
      <c r="FM1524" s="40"/>
      <c r="FN1524" s="40"/>
      <c r="FO1524" s="40"/>
      <c r="FP1524" s="40"/>
      <c r="FQ1524" s="40"/>
      <c r="FR1524" s="40"/>
      <c r="FS1524" s="40"/>
      <c r="FT1524" s="40"/>
      <c r="FU1524" s="40"/>
      <c r="FV1524" s="40"/>
      <c r="FW1524" s="40"/>
      <c r="FX1524" s="40"/>
      <c r="FY1524" s="40"/>
      <c r="FZ1524" s="40"/>
      <c r="GA1524" s="40"/>
      <c r="GB1524" s="40"/>
      <c r="GC1524" s="40"/>
      <c r="GD1524" s="40"/>
      <c r="GE1524" s="40"/>
      <c r="GF1524" s="40"/>
      <c r="GG1524" s="40"/>
      <c r="GH1524" s="40"/>
      <c r="GI1524" s="40"/>
      <c r="GJ1524" s="40"/>
      <c r="GK1524" s="40"/>
      <c r="GL1524" s="40"/>
      <c r="GM1524" s="40"/>
      <c r="GN1524" s="40"/>
      <c r="GO1524" s="40"/>
      <c r="GP1524" s="40"/>
      <c r="GQ1524" s="40"/>
      <c r="GR1524" s="40"/>
      <c r="GS1524" s="40"/>
    </row>
    <row r="1525" spans="1:201" x14ac:dyDescent="0.2">
      <c r="A1525" s="40"/>
      <c r="B1525" s="40"/>
      <c r="C1525" s="40"/>
      <c r="D1525" s="40"/>
      <c r="E1525" s="40"/>
      <c r="F1525" s="40"/>
      <c r="G1525" s="40"/>
      <c r="H1525" s="40"/>
      <c r="I1525" s="40"/>
      <c r="J1525" s="40"/>
      <c r="K1525" s="40"/>
      <c r="L1525" s="40"/>
      <c r="M1525" s="40"/>
      <c r="N1525" s="40"/>
      <c r="O1525" s="40"/>
      <c r="P1525" s="40"/>
      <c r="Q1525" s="40"/>
      <c r="R1525" s="40"/>
      <c r="S1525" s="40"/>
      <c r="T1525" s="40"/>
      <c r="U1525" s="40"/>
      <c r="V1525" s="40"/>
      <c r="W1525" s="40"/>
      <c r="X1525" s="40"/>
      <c r="Y1525" s="40"/>
      <c r="Z1525" s="40"/>
      <c r="AA1525" s="40"/>
      <c r="AB1525" s="40"/>
      <c r="AC1525" s="40"/>
      <c r="AD1525" s="40"/>
      <c r="AE1525" s="40"/>
      <c r="AF1525" s="40"/>
      <c r="AG1525" s="40"/>
      <c r="AH1525" s="40"/>
      <c r="AI1525" s="40"/>
      <c r="AJ1525" s="40"/>
      <c r="AK1525" s="40"/>
      <c r="AL1525" s="40"/>
      <c r="AM1525" s="40"/>
      <c r="AN1525" s="40"/>
      <c r="AO1525" s="40"/>
      <c r="AP1525" s="40"/>
      <c r="AQ1525" s="40"/>
      <c r="AR1525" s="40"/>
      <c r="AS1525" s="40"/>
      <c r="AT1525" s="40"/>
      <c r="AU1525" s="40"/>
      <c r="AV1525" s="40"/>
      <c r="AW1525" s="40"/>
      <c r="AX1525" s="40"/>
      <c r="AY1525" s="40"/>
      <c r="AZ1525" s="40"/>
      <c r="BA1525" s="40"/>
      <c r="BB1525" s="40"/>
      <c r="BC1525" s="40"/>
      <c r="BD1525" s="40"/>
      <c r="BE1525" s="40"/>
      <c r="BF1525" s="40"/>
      <c r="BG1525" s="40"/>
      <c r="BH1525" s="40"/>
      <c r="BI1525" s="40"/>
      <c r="BJ1525" s="40"/>
      <c r="BK1525" s="40"/>
      <c r="BL1525" s="40"/>
      <c r="BM1525" s="40"/>
      <c r="BN1525" s="40"/>
      <c r="BO1525" s="40"/>
      <c r="BP1525" s="40"/>
      <c r="BQ1525" s="40"/>
      <c r="BR1525" s="40"/>
      <c r="BS1525" s="40"/>
      <c r="BT1525" s="40"/>
      <c r="BU1525" s="40"/>
      <c r="BV1525" s="40"/>
      <c r="BW1525" s="40"/>
      <c r="BX1525" s="40"/>
      <c r="BY1525" s="40"/>
      <c r="BZ1525" s="40"/>
      <c r="CA1525" s="40"/>
      <c r="CB1525" s="40"/>
      <c r="CC1525" s="40"/>
      <c r="CD1525" s="40"/>
      <c r="CE1525" s="40"/>
      <c r="CF1525" s="40"/>
      <c r="CG1525" s="40"/>
      <c r="CH1525" s="40"/>
      <c r="CI1525" s="40"/>
      <c r="CJ1525" s="40"/>
      <c r="CK1525" s="40"/>
      <c r="CL1525" s="40"/>
      <c r="CM1525" s="40"/>
      <c r="CN1525" s="40"/>
      <c r="CO1525" s="40"/>
      <c r="CP1525" s="40"/>
      <c r="CQ1525" s="40"/>
      <c r="CR1525" s="40"/>
      <c r="CS1525" s="40"/>
      <c r="CT1525" s="40"/>
      <c r="CU1525" s="40"/>
      <c r="CV1525" s="40"/>
      <c r="CW1525" s="40"/>
      <c r="CX1525" s="40"/>
      <c r="CY1525" s="40"/>
      <c r="CZ1525" s="40"/>
      <c r="DA1525" s="40"/>
      <c r="DB1525" s="40"/>
      <c r="DC1525" s="40"/>
      <c r="DD1525" s="40"/>
      <c r="DE1525" s="40"/>
      <c r="DF1525" s="40"/>
      <c r="DG1525" s="40"/>
      <c r="DH1525" s="40"/>
      <c r="DI1525" s="40"/>
      <c r="DJ1525" s="40"/>
      <c r="DK1525" s="40"/>
      <c r="DL1525" s="40"/>
      <c r="DM1525" s="40"/>
      <c r="DN1525" s="40"/>
      <c r="DO1525" s="40"/>
      <c r="DP1525" s="40"/>
      <c r="DQ1525" s="40"/>
      <c r="DR1525" s="40"/>
      <c r="DS1525" s="40"/>
      <c r="DT1525" s="40"/>
      <c r="DU1525" s="40"/>
      <c r="DV1525" s="40"/>
      <c r="DW1525" s="40"/>
      <c r="DX1525" s="40"/>
      <c r="DY1525" s="40"/>
      <c r="DZ1525" s="40"/>
      <c r="EA1525" s="40"/>
      <c r="EB1525" s="40"/>
      <c r="EC1525" s="40"/>
      <c r="ED1525" s="40"/>
      <c r="EE1525" s="40"/>
      <c r="EF1525" s="40"/>
      <c r="EG1525" s="40"/>
      <c r="EH1525" s="40"/>
      <c r="EI1525" s="40"/>
      <c r="EJ1525" s="40"/>
      <c r="EK1525" s="40"/>
      <c r="EL1525" s="40"/>
      <c r="EM1525" s="40"/>
      <c r="EN1525" s="40"/>
      <c r="EO1525" s="40"/>
      <c r="EP1525" s="40"/>
      <c r="EQ1525" s="40"/>
      <c r="ER1525" s="40"/>
      <c r="ES1525" s="40"/>
      <c r="ET1525" s="40"/>
      <c r="EU1525" s="40"/>
      <c r="EV1525" s="40"/>
      <c r="EW1525" s="40"/>
      <c r="EX1525" s="40"/>
      <c r="EY1525" s="40"/>
      <c r="EZ1525" s="40"/>
      <c r="FA1525" s="40"/>
      <c r="FB1525" s="40"/>
      <c r="FC1525" s="40"/>
      <c r="FD1525" s="40"/>
      <c r="FE1525" s="40"/>
      <c r="FF1525" s="40"/>
      <c r="FG1525" s="40"/>
      <c r="FH1525" s="40"/>
      <c r="FI1525" s="40"/>
      <c r="FJ1525" s="40"/>
      <c r="FK1525" s="40"/>
      <c r="FL1525" s="40"/>
      <c r="FM1525" s="40"/>
      <c r="FN1525" s="40"/>
      <c r="FO1525" s="40"/>
      <c r="FP1525" s="40"/>
      <c r="FQ1525" s="40"/>
      <c r="FR1525" s="40"/>
      <c r="FS1525" s="40"/>
      <c r="FT1525" s="40"/>
      <c r="FU1525" s="40"/>
      <c r="FV1525" s="40"/>
      <c r="FW1525" s="40"/>
      <c r="FX1525" s="40"/>
      <c r="FY1525" s="40"/>
      <c r="FZ1525" s="40"/>
      <c r="GA1525" s="40"/>
      <c r="GB1525" s="40"/>
      <c r="GC1525" s="40"/>
      <c r="GD1525" s="40"/>
      <c r="GE1525" s="40"/>
      <c r="GF1525" s="40"/>
      <c r="GG1525" s="40"/>
      <c r="GH1525" s="40"/>
      <c r="GI1525" s="40"/>
      <c r="GJ1525" s="40"/>
      <c r="GK1525" s="40"/>
      <c r="GL1525" s="40"/>
      <c r="GM1525" s="40"/>
      <c r="GN1525" s="40"/>
      <c r="GO1525" s="40"/>
      <c r="GP1525" s="40"/>
      <c r="GQ1525" s="40"/>
      <c r="GR1525" s="40"/>
      <c r="GS1525" s="40"/>
    </row>
    <row r="1526" spans="1:201" x14ac:dyDescent="0.2">
      <c r="A1526" s="40"/>
      <c r="B1526" s="40"/>
      <c r="C1526" s="40"/>
      <c r="D1526" s="40"/>
      <c r="E1526" s="40"/>
      <c r="F1526" s="40"/>
      <c r="G1526" s="40"/>
      <c r="H1526" s="40"/>
      <c r="I1526" s="40"/>
      <c r="J1526" s="40"/>
      <c r="K1526" s="40"/>
      <c r="L1526" s="40"/>
      <c r="M1526" s="40"/>
      <c r="N1526" s="40"/>
      <c r="O1526" s="40"/>
      <c r="P1526" s="40"/>
      <c r="Q1526" s="40"/>
      <c r="R1526" s="40"/>
      <c r="S1526" s="40"/>
      <c r="T1526" s="40"/>
      <c r="U1526" s="40"/>
      <c r="V1526" s="40"/>
      <c r="W1526" s="40"/>
      <c r="X1526" s="40"/>
      <c r="Y1526" s="40"/>
      <c r="Z1526" s="40"/>
      <c r="AA1526" s="40"/>
      <c r="AB1526" s="40"/>
      <c r="AC1526" s="40"/>
      <c r="AD1526" s="40"/>
      <c r="AE1526" s="40"/>
      <c r="AF1526" s="40"/>
      <c r="AG1526" s="40"/>
      <c r="AH1526" s="40"/>
      <c r="AI1526" s="40"/>
      <c r="AJ1526" s="40"/>
      <c r="AK1526" s="40"/>
      <c r="AL1526" s="40"/>
      <c r="AM1526" s="40"/>
      <c r="AN1526" s="40"/>
      <c r="AO1526" s="40"/>
      <c r="AP1526" s="40"/>
      <c r="AQ1526" s="40"/>
      <c r="AR1526" s="40"/>
      <c r="AS1526" s="40"/>
      <c r="AT1526" s="40"/>
      <c r="AU1526" s="40"/>
      <c r="AV1526" s="40"/>
      <c r="AW1526" s="40"/>
      <c r="AX1526" s="40"/>
      <c r="AY1526" s="40"/>
      <c r="AZ1526" s="40"/>
      <c r="BA1526" s="40"/>
      <c r="BB1526" s="40"/>
      <c r="BC1526" s="40"/>
      <c r="BD1526" s="40"/>
      <c r="BE1526" s="40"/>
      <c r="BF1526" s="40"/>
      <c r="BG1526" s="40"/>
      <c r="BH1526" s="40"/>
      <c r="BI1526" s="40"/>
      <c r="BJ1526" s="40"/>
      <c r="BK1526" s="40"/>
      <c r="BL1526" s="40"/>
      <c r="BM1526" s="40"/>
      <c r="BN1526" s="40"/>
      <c r="BO1526" s="40"/>
      <c r="BP1526" s="40"/>
      <c r="BQ1526" s="40"/>
      <c r="BR1526" s="40"/>
      <c r="BS1526" s="40"/>
      <c r="BT1526" s="40"/>
      <c r="BU1526" s="40"/>
      <c r="BV1526" s="40"/>
      <c r="BW1526" s="40"/>
      <c r="BX1526" s="40"/>
      <c r="BY1526" s="40"/>
      <c r="BZ1526" s="40"/>
      <c r="CA1526" s="40"/>
      <c r="CB1526" s="40"/>
      <c r="CC1526" s="40"/>
      <c r="CD1526" s="40"/>
      <c r="CE1526" s="40"/>
      <c r="CF1526" s="40"/>
      <c r="CG1526" s="40"/>
      <c r="CH1526" s="40"/>
      <c r="CI1526" s="40"/>
      <c r="CJ1526" s="40"/>
      <c r="CK1526" s="40"/>
      <c r="CL1526" s="40"/>
      <c r="CM1526" s="40"/>
      <c r="CN1526" s="40"/>
      <c r="CO1526" s="40"/>
      <c r="CP1526" s="40"/>
      <c r="CQ1526" s="40"/>
      <c r="CR1526" s="40"/>
      <c r="CS1526" s="40"/>
      <c r="CT1526" s="40"/>
      <c r="CU1526" s="40"/>
      <c r="CV1526" s="40"/>
      <c r="CW1526" s="40"/>
      <c r="CX1526" s="40"/>
      <c r="CY1526" s="40"/>
      <c r="CZ1526" s="40"/>
      <c r="DA1526" s="40"/>
      <c r="DB1526" s="40"/>
      <c r="DC1526" s="40"/>
      <c r="DD1526" s="40"/>
      <c r="DE1526" s="40"/>
      <c r="DF1526" s="40"/>
      <c r="DG1526" s="40"/>
      <c r="DH1526" s="40"/>
      <c r="DI1526" s="40"/>
      <c r="DJ1526" s="40"/>
      <c r="DK1526" s="40"/>
      <c r="DL1526" s="40"/>
      <c r="DM1526" s="40"/>
      <c r="DN1526" s="40"/>
      <c r="DO1526" s="40"/>
      <c r="DP1526" s="40"/>
      <c r="DQ1526" s="40"/>
      <c r="DR1526" s="40"/>
      <c r="DS1526" s="40"/>
      <c r="DT1526" s="40"/>
      <c r="DU1526" s="40"/>
      <c r="DV1526" s="40"/>
      <c r="DW1526" s="40"/>
      <c r="DX1526" s="40"/>
      <c r="DY1526" s="40"/>
      <c r="DZ1526" s="40"/>
      <c r="EA1526" s="40"/>
      <c r="EB1526" s="40"/>
      <c r="EC1526" s="40"/>
      <c r="ED1526" s="40"/>
      <c r="EE1526" s="40"/>
      <c r="EF1526" s="40"/>
      <c r="EG1526" s="40"/>
      <c r="EH1526" s="40"/>
      <c r="EI1526" s="40"/>
      <c r="EJ1526" s="40"/>
      <c r="EK1526" s="40"/>
      <c r="EL1526" s="40"/>
      <c r="EM1526" s="40"/>
      <c r="EN1526" s="40"/>
      <c r="EO1526" s="40"/>
      <c r="EP1526" s="40"/>
      <c r="EQ1526" s="40"/>
      <c r="ER1526" s="40"/>
      <c r="ES1526" s="40"/>
      <c r="ET1526" s="40"/>
      <c r="EU1526" s="40"/>
      <c r="EV1526" s="40"/>
      <c r="EW1526" s="40"/>
      <c r="EX1526" s="40"/>
      <c r="EY1526" s="40"/>
      <c r="EZ1526" s="40"/>
      <c r="FA1526" s="40"/>
      <c r="FB1526" s="40"/>
      <c r="FC1526" s="40"/>
      <c r="FD1526" s="40"/>
      <c r="FE1526" s="40"/>
      <c r="FF1526" s="40"/>
      <c r="FG1526" s="40"/>
      <c r="FH1526" s="40"/>
      <c r="FI1526" s="40"/>
      <c r="FJ1526" s="40"/>
      <c r="FK1526" s="40"/>
      <c r="FL1526" s="40"/>
      <c r="FM1526" s="40"/>
      <c r="FN1526" s="40"/>
      <c r="FO1526" s="40"/>
      <c r="FP1526" s="40"/>
      <c r="FQ1526" s="40"/>
      <c r="FR1526" s="40"/>
      <c r="FS1526" s="40"/>
      <c r="FT1526" s="40"/>
      <c r="FU1526" s="40"/>
      <c r="FV1526" s="40"/>
      <c r="FW1526" s="40"/>
      <c r="FX1526" s="40"/>
      <c r="FY1526" s="40"/>
      <c r="FZ1526" s="40"/>
      <c r="GA1526" s="40"/>
      <c r="GB1526" s="40"/>
      <c r="GC1526" s="40"/>
      <c r="GD1526" s="40"/>
      <c r="GE1526" s="40"/>
      <c r="GF1526" s="40"/>
      <c r="GG1526" s="40"/>
      <c r="GH1526" s="40"/>
      <c r="GI1526" s="40"/>
      <c r="GJ1526" s="40"/>
      <c r="GK1526" s="40"/>
      <c r="GL1526" s="40"/>
      <c r="GM1526" s="40"/>
      <c r="GN1526" s="40"/>
      <c r="GO1526" s="40"/>
      <c r="GP1526" s="40"/>
      <c r="GQ1526" s="40"/>
      <c r="GR1526" s="40"/>
      <c r="GS1526" s="40"/>
    </row>
    <row r="1527" spans="1:201" x14ac:dyDescent="0.2">
      <c r="A1527" s="40"/>
      <c r="B1527" s="40"/>
      <c r="C1527" s="40"/>
      <c r="D1527" s="40"/>
      <c r="E1527" s="40"/>
      <c r="F1527" s="40"/>
      <c r="G1527" s="40"/>
      <c r="H1527" s="40"/>
      <c r="I1527" s="40"/>
      <c r="J1527" s="40"/>
      <c r="K1527" s="40"/>
      <c r="L1527" s="40"/>
      <c r="M1527" s="40"/>
      <c r="N1527" s="40"/>
      <c r="O1527" s="40"/>
      <c r="P1527" s="40"/>
      <c r="Q1527" s="40"/>
      <c r="R1527" s="40"/>
      <c r="S1527" s="40"/>
      <c r="T1527" s="40"/>
      <c r="U1527" s="40"/>
      <c r="V1527" s="40"/>
      <c r="W1527" s="40"/>
      <c r="X1527" s="40"/>
      <c r="Y1527" s="40"/>
      <c r="Z1527" s="40"/>
      <c r="AA1527" s="40"/>
      <c r="AB1527" s="40"/>
      <c r="AC1527" s="40"/>
      <c r="AD1527" s="40"/>
      <c r="AE1527" s="40"/>
      <c r="AF1527" s="40"/>
      <c r="AG1527" s="40"/>
      <c r="AH1527" s="40"/>
      <c r="AI1527" s="40"/>
      <c r="AJ1527" s="40"/>
      <c r="AK1527" s="40"/>
      <c r="AL1527" s="40"/>
      <c r="AM1527" s="40"/>
      <c r="AN1527" s="40"/>
      <c r="AO1527" s="40"/>
      <c r="AP1527" s="40"/>
      <c r="AQ1527" s="40"/>
      <c r="AR1527" s="40"/>
      <c r="AS1527" s="40"/>
      <c r="AT1527" s="40"/>
      <c r="AU1527" s="40"/>
      <c r="AV1527" s="40"/>
      <c r="AW1527" s="40"/>
      <c r="AX1527" s="40"/>
      <c r="AY1527" s="40"/>
      <c r="AZ1527" s="40"/>
      <c r="BA1527" s="40"/>
      <c r="BB1527" s="40"/>
      <c r="BC1527" s="40"/>
      <c r="BD1527" s="40"/>
      <c r="BE1527" s="40"/>
      <c r="BF1527" s="40"/>
      <c r="BG1527" s="40"/>
      <c r="BH1527" s="40"/>
      <c r="BI1527" s="40"/>
      <c r="BJ1527" s="40"/>
      <c r="BK1527" s="40"/>
      <c r="BL1527" s="40"/>
      <c r="BM1527" s="40"/>
      <c r="BN1527" s="40"/>
      <c r="BO1527" s="40"/>
      <c r="BP1527" s="40"/>
      <c r="BQ1527" s="40"/>
      <c r="BR1527" s="40"/>
      <c r="BS1527" s="40"/>
      <c r="BT1527" s="40"/>
      <c r="BU1527" s="40"/>
      <c r="BV1527" s="40"/>
      <c r="BW1527" s="40"/>
      <c r="BX1527" s="40"/>
      <c r="BY1527" s="40"/>
      <c r="BZ1527" s="40"/>
      <c r="CA1527" s="40"/>
      <c r="CB1527" s="40"/>
      <c r="CC1527" s="40"/>
      <c r="CD1527" s="40"/>
      <c r="CE1527" s="40"/>
      <c r="CF1527" s="40"/>
      <c r="CG1527" s="40"/>
      <c r="CH1527" s="40"/>
      <c r="CI1527" s="40"/>
      <c r="CJ1527" s="40"/>
      <c r="CK1527" s="40"/>
      <c r="CL1527" s="40"/>
      <c r="CM1527" s="40"/>
      <c r="CN1527" s="40"/>
      <c r="CO1527" s="40"/>
      <c r="CP1527" s="40"/>
      <c r="CQ1527" s="40"/>
      <c r="CR1527" s="40"/>
      <c r="CS1527" s="40"/>
      <c r="CT1527" s="40"/>
      <c r="CU1527" s="40"/>
      <c r="CV1527" s="40"/>
      <c r="CW1527" s="40"/>
      <c r="CX1527" s="40"/>
      <c r="CY1527" s="40"/>
      <c r="CZ1527" s="40"/>
      <c r="DA1527" s="40"/>
      <c r="DB1527" s="40"/>
      <c r="DC1527" s="40"/>
      <c r="DD1527" s="40"/>
      <c r="DE1527" s="40"/>
      <c r="DF1527" s="40"/>
      <c r="DG1527" s="40"/>
      <c r="DH1527" s="40"/>
      <c r="DI1527" s="40"/>
      <c r="DJ1527" s="40"/>
      <c r="DK1527" s="40"/>
      <c r="DL1527" s="40"/>
      <c r="DM1527" s="40"/>
      <c r="DN1527" s="40"/>
      <c r="DO1527" s="40"/>
      <c r="DP1527" s="40"/>
      <c r="DQ1527" s="40"/>
      <c r="DR1527" s="40"/>
      <c r="DS1527" s="40"/>
      <c r="DT1527" s="40"/>
      <c r="DU1527" s="40"/>
      <c r="DV1527" s="40"/>
      <c r="DW1527" s="40"/>
      <c r="DX1527" s="40"/>
      <c r="DY1527" s="40"/>
      <c r="DZ1527" s="40"/>
      <c r="EA1527" s="40"/>
      <c r="EB1527" s="40"/>
      <c r="EC1527" s="40"/>
      <c r="ED1527" s="40"/>
      <c r="EE1527" s="40"/>
      <c r="EF1527" s="40"/>
      <c r="EG1527" s="40"/>
      <c r="EH1527" s="40"/>
      <c r="EI1527" s="40"/>
      <c r="EJ1527" s="40"/>
      <c r="EK1527" s="40"/>
      <c r="EL1527" s="40"/>
      <c r="EM1527" s="40"/>
      <c r="EN1527" s="40"/>
      <c r="EO1527" s="40"/>
      <c r="EP1527" s="40"/>
      <c r="EQ1527" s="40"/>
      <c r="ER1527" s="40"/>
      <c r="ES1527" s="40"/>
      <c r="ET1527" s="40"/>
      <c r="EU1527" s="40"/>
      <c r="EV1527" s="40"/>
      <c r="EW1527" s="40"/>
      <c r="EX1527" s="40"/>
      <c r="EY1527" s="40"/>
      <c r="EZ1527" s="40"/>
      <c r="FA1527" s="40"/>
      <c r="FB1527" s="40"/>
      <c r="FC1527" s="40"/>
      <c r="FD1527" s="40"/>
      <c r="FE1527" s="40"/>
      <c r="FF1527" s="40"/>
      <c r="FG1527" s="40"/>
      <c r="FH1527" s="40"/>
      <c r="FI1527" s="40"/>
      <c r="FJ1527" s="40"/>
      <c r="FK1527" s="40"/>
      <c r="FL1527" s="40"/>
      <c r="FM1527" s="40"/>
      <c r="FN1527" s="40"/>
      <c r="FO1527" s="40"/>
      <c r="FP1527" s="40"/>
      <c r="FQ1527" s="40"/>
      <c r="FR1527" s="40"/>
      <c r="FS1527" s="40"/>
      <c r="FT1527" s="40"/>
      <c r="FU1527" s="40"/>
      <c r="FV1527" s="40"/>
      <c r="FW1527" s="40"/>
      <c r="FX1527" s="40"/>
      <c r="FY1527" s="40"/>
      <c r="FZ1527" s="40"/>
      <c r="GA1527" s="40"/>
      <c r="GB1527" s="40"/>
      <c r="GC1527" s="40"/>
      <c r="GD1527" s="40"/>
      <c r="GE1527" s="40"/>
      <c r="GF1527" s="40"/>
      <c r="GG1527" s="40"/>
      <c r="GH1527" s="40"/>
      <c r="GI1527" s="40"/>
      <c r="GJ1527" s="40"/>
      <c r="GK1527" s="40"/>
      <c r="GL1527" s="40"/>
      <c r="GM1527" s="40"/>
      <c r="GN1527" s="40"/>
      <c r="GO1527" s="40"/>
      <c r="GP1527" s="40"/>
      <c r="GQ1527" s="40"/>
      <c r="GR1527" s="40"/>
      <c r="GS1527" s="40"/>
    </row>
    <row r="1528" spans="1:201" x14ac:dyDescent="0.2">
      <c r="A1528" s="40"/>
      <c r="B1528" s="40"/>
      <c r="C1528" s="40"/>
      <c r="D1528" s="40"/>
      <c r="E1528" s="40"/>
      <c r="F1528" s="40"/>
      <c r="G1528" s="40"/>
      <c r="H1528" s="40"/>
      <c r="I1528" s="40"/>
      <c r="J1528" s="40"/>
      <c r="K1528" s="40"/>
      <c r="L1528" s="40"/>
      <c r="M1528" s="40"/>
      <c r="N1528" s="40"/>
      <c r="O1528" s="40"/>
      <c r="P1528" s="40"/>
      <c r="Q1528" s="40"/>
      <c r="R1528" s="40"/>
      <c r="S1528" s="40"/>
      <c r="T1528" s="40"/>
      <c r="U1528" s="40"/>
      <c r="V1528" s="40"/>
      <c r="W1528" s="40"/>
      <c r="X1528" s="40"/>
      <c r="Y1528" s="40"/>
      <c r="Z1528" s="40"/>
      <c r="AA1528" s="40"/>
      <c r="AB1528" s="40"/>
      <c r="AC1528" s="40"/>
      <c r="AD1528" s="40"/>
      <c r="AE1528" s="40"/>
      <c r="AF1528" s="40"/>
      <c r="AG1528" s="40"/>
      <c r="AH1528" s="40"/>
      <c r="AI1528" s="40"/>
      <c r="AJ1528" s="40"/>
      <c r="AK1528" s="40"/>
      <c r="AL1528" s="40"/>
      <c r="AM1528" s="40"/>
      <c r="AN1528" s="40"/>
      <c r="AO1528" s="40"/>
      <c r="AP1528" s="40"/>
      <c r="AQ1528" s="40"/>
      <c r="AR1528" s="40"/>
      <c r="AS1528" s="40"/>
      <c r="AT1528" s="40"/>
      <c r="AU1528" s="40"/>
      <c r="AV1528" s="40"/>
      <c r="AW1528" s="40"/>
      <c r="AX1528" s="40"/>
      <c r="AY1528" s="40"/>
      <c r="AZ1528" s="40"/>
      <c r="BA1528" s="40"/>
      <c r="BB1528" s="40"/>
      <c r="BC1528" s="40"/>
      <c r="BD1528" s="40"/>
      <c r="BE1528" s="40"/>
      <c r="BF1528" s="40"/>
      <c r="BG1528" s="40"/>
      <c r="BH1528" s="40"/>
      <c r="BI1528" s="40"/>
      <c r="BJ1528" s="40"/>
      <c r="BK1528" s="40"/>
      <c r="BL1528" s="40"/>
      <c r="BM1528" s="40"/>
      <c r="BN1528" s="40"/>
      <c r="BO1528" s="40"/>
      <c r="BP1528" s="40"/>
      <c r="BQ1528" s="40"/>
      <c r="BR1528" s="40"/>
      <c r="BS1528" s="40"/>
      <c r="BT1528" s="40"/>
      <c r="BU1528" s="40"/>
      <c r="BV1528" s="40"/>
      <c r="BW1528" s="40"/>
      <c r="BX1528" s="40"/>
      <c r="BY1528" s="40"/>
      <c r="BZ1528" s="40"/>
      <c r="CA1528" s="40"/>
      <c r="CB1528" s="40"/>
      <c r="CC1528" s="40"/>
      <c r="CD1528" s="40"/>
      <c r="CE1528" s="40"/>
      <c r="CF1528" s="40"/>
      <c r="CG1528" s="40"/>
      <c r="CH1528" s="40"/>
      <c r="CI1528" s="40"/>
      <c r="CJ1528" s="40"/>
      <c r="CK1528" s="40"/>
      <c r="CL1528" s="40"/>
      <c r="CM1528" s="40"/>
      <c r="CN1528" s="40"/>
      <c r="CO1528" s="40"/>
      <c r="CP1528" s="40"/>
      <c r="CQ1528" s="40"/>
      <c r="CR1528" s="40"/>
      <c r="CS1528" s="40"/>
      <c r="CT1528" s="40"/>
      <c r="CU1528" s="40"/>
      <c r="CV1528" s="40"/>
      <c r="CW1528" s="40"/>
      <c r="CX1528" s="40"/>
      <c r="CY1528" s="40"/>
      <c r="CZ1528" s="40"/>
      <c r="DA1528" s="40"/>
      <c r="DB1528" s="40"/>
      <c r="DC1528" s="40"/>
      <c r="DD1528" s="40"/>
      <c r="DE1528" s="40"/>
      <c r="DF1528" s="40"/>
      <c r="DG1528" s="40"/>
      <c r="DH1528" s="40"/>
      <c r="DI1528" s="40"/>
      <c r="DJ1528" s="40"/>
      <c r="DK1528" s="40"/>
      <c r="DL1528" s="40"/>
      <c r="DM1528" s="40"/>
      <c r="DN1528" s="40"/>
      <c r="DO1528" s="40"/>
      <c r="DP1528" s="40"/>
      <c r="DQ1528" s="40"/>
      <c r="DR1528" s="40"/>
      <c r="DS1528" s="40"/>
      <c r="DT1528" s="40"/>
      <c r="DU1528" s="40"/>
      <c r="DV1528" s="40"/>
      <c r="DW1528" s="40"/>
      <c r="DX1528" s="40"/>
      <c r="DY1528" s="40"/>
      <c r="DZ1528" s="40"/>
      <c r="EA1528" s="40"/>
      <c r="EB1528" s="40"/>
      <c r="EC1528" s="40"/>
      <c r="ED1528" s="40"/>
      <c r="EE1528" s="40"/>
      <c r="EF1528" s="40"/>
      <c r="EG1528" s="40"/>
      <c r="EH1528" s="40"/>
      <c r="EI1528" s="40"/>
      <c r="EJ1528" s="40"/>
      <c r="EK1528" s="40"/>
      <c r="EL1528" s="40"/>
      <c r="EM1528" s="40"/>
      <c r="EN1528" s="40"/>
      <c r="EO1528" s="40"/>
      <c r="EP1528" s="40"/>
      <c r="EQ1528" s="40"/>
      <c r="ER1528" s="40"/>
      <c r="ES1528" s="40"/>
      <c r="ET1528" s="40"/>
      <c r="EU1528" s="40"/>
      <c r="EV1528" s="40"/>
      <c r="EW1528" s="40"/>
      <c r="EX1528" s="40"/>
      <c r="EY1528" s="40"/>
      <c r="EZ1528" s="40"/>
      <c r="FA1528" s="40"/>
      <c r="FB1528" s="40"/>
      <c r="FC1528" s="40"/>
      <c r="FD1528" s="40"/>
      <c r="FE1528" s="40"/>
      <c r="FF1528" s="40"/>
      <c r="FG1528" s="40"/>
      <c r="FH1528" s="40"/>
      <c r="FI1528" s="40"/>
      <c r="FJ1528" s="40"/>
      <c r="FK1528" s="40"/>
      <c r="FL1528" s="40"/>
      <c r="FM1528" s="40"/>
      <c r="FN1528" s="40"/>
      <c r="FO1528" s="40"/>
      <c r="FP1528" s="40"/>
      <c r="FQ1528" s="40"/>
      <c r="FR1528" s="40"/>
      <c r="FS1528" s="40"/>
      <c r="FT1528" s="40"/>
      <c r="FU1528" s="40"/>
      <c r="FV1528" s="40"/>
      <c r="FW1528" s="40"/>
      <c r="FX1528" s="40"/>
      <c r="FY1528" s="40"/>
      <c r="FZ1528" s="40"/>
      <c r="GA1528" s="40"/>
      <c r="GB1528" s="40"/>
      <c r="GC1528" s="40"/>
      <c r="GD1528" s="40"/>
      <c r="GE1528" s="40"/>
      <c r="GF1528" s="40"/>
      <c r="GG1528" s="40"/>
      <c r="GH1528" s="40"/>
      <c r="GI1528" s="40"/>
      <c r="GJ1528" s="40"/>
      <c r="GK1528" s="40"/>
      <c r="GL1528" s="40"/>
      <c r="GM1528" s="40"/>
      <c r="GN1528" s="40"/>
      <c r="GO1528" s="40"/>
      <c r="GP1528" s="40"/>
      <c r="GQ1528" s="40"/>
      <c r="GR1528" s="40"/>
      <c r="GS1528" s="40"/>
    </row>
    <row r="1529" spans="1:201" x14ac:dyDescent="0.2">
      <c r="A1529" s="40"/>
      <c r="B1529" s="40"/>
      <c r="C1529" s="40"/>
      <c r="D1529" s="40"/>
      <c r="E1529" s="40"/>
      <c r="F1529" s="40"/>
      <c r="G1529" s="40"/>
      <c r="H1529" s="40"/>
      <c r="I1529" s="40"/>
      <c r="J1529" s="40"/>
      <c r="K1529" s="40"/>
      <c r="L1529" s="40"/>
      <c r="M1529" s="40"/>
      <c r="N1529" s="40"/>
      <c r="O1529" s="40"/>
      <c r="P1529" s="40"/>
      <c r="Q1529" s="40"/>
      <c r="R1529" s="40"/>
      <c r="S1529" s="40"/>
      <c r="T1529" s="40"/>
      <c r="U1529" s="40"/>
      <c r="V1529" s="40"/>
      <c r="W1529" s="40"/>
      <c r="X1529" s="40"/>
      <c r="Y1529" s="40"/>
      <c r="Z1529" s="40"/>
      <c r="AA1529" s="40"/>
      <c r="AB1529" s="40"/>
      <c r="AC1529" s="40"/>
      <c r="AD1529" s="40"/>
      <c r="AE1529" s="40"/>
      <c r="AF1529" s="40"/>
      <c r="AG1529" s="40"/>
      <c r="AH1529" s="40"/>
      <c r="AI1529" s="40"/>
      <c r="AJ1529" s="40"/>
      <c r="AK1529" s="40"/>
      <c r="AL1529" s="40"/>
      <c r="AM1529" s="40"/>
      <c r="AN1529" s="40"/>
      <c r="AO1529" s="40"/>
      <c r="AP1529" s="40"/>
      <c r="AQ1529" s="40"/>
      <c r="AR1529" s="40"/>
      <c r="AS1529" s="40"/>
      <c r="AT1529" s="40"/>
      <c r="AU1529" s="40"/>
      <c r="AV1529" s="40"/>
      <c r="AW1529" s="40"/>
      <c r="AX1529" s="40"/>
      <c r="AY1529" s="40"/>
      <c r="AZ1529" s="40"/>
      <c r="BA1529" s="40"/>
      <c r="BB1529" s="40"/>
      <c r="BC1529" s="40"/>
      <c r="BD1529" s="40"/>
      <c r="BE1529" s="40"/>
      <c r="BF1529" s="40"/>
      <c r="BG1529" s="40"/>
      <c r="BH1529" s="40"/>
      <c r="BI1529" s="40"/>
      <c r="BJ1529" s="40"/>
      <c r="BK1529" s="40"/>
      <c r="BL1529" s="40"/>
      <c r="BM1529" s="40"/>
      <c r="BN1529" s="40"/>
      <c r="BO1529" s="40"/>
      <c r="BP1529" s="40"/>
      <c r="BQ1529" s="40"/>
      <c r="BR1529" s="40"/>
      <c r="BS1529" s="40"/>
      <c r="BT1529" s="40"/>
      <c r="BU1529" s="40"/>
      <c r="BV1529" s="40"/>
      <c r="BW1529" s="40"/>
      <c r="BX1529" s="40"/>
      <c r="BY1529" s="40"/>
      <c r="BZ1529" s="40"/>
      <c r="CA1529" s="40"/>
      <c r="CB1529" s="40"/>
      <c r="CC1529" s="40"/>
      <c r="CD1529" s="40"/>
      <c r="CE1529" s="40"/>
      <c r="CF1529" s="40"/>
      <c r="CG1529" s="40"/>
      <c r="CH1529" s="40"/>
      <c r="CI1529" s="40"/>
      <c r="CJ1529" s="40"/>
      <c r="CK1529" s="40"/>
      <c r="CL1529" s="40"/>
      <c r="CM1529" s="40"/>
      <c r="CN1529" s="40"/>
      <c r="CO1529" s="40"/>
      <c r="CP1529" s="40"/>
      <c r="CQ1529" s="40"/>
      <c r="CR1529" s="40"/>
      <c r="CS1529" s="40"/>
      <c r="CT1529" s="40"/>
      <c r="CU1529" s="40"/>
      <c r="CV1529" s="40"/>
      <c r="CW1529" s="40"/>
      <c r="CX1529" s="40"/>
      <c r="CY1529" s="40"/>
      <c r="CZ1529" s="40"/>
      <c r="DA1529" s="40"/>
      <c r="DB1529" s="40"/>
      <c r="DC1529" s="40"/>
      <c r="DD1529" s="40"/>
      <c r="DE1529" s="40"/>
      <c r="DF1529" s="40"/>
      <c r="DG1529" s="40"/>
      <c r="DH1529" s="40"/>
      <c r="DI1529" s="40"/>
      <c r="DJ1529" s="40"/>
      <c r="DK1529" s="40"/>
      <c r="DL1529" s="40"/>
      <c r="DM1529" s="40"/>
      <c r="DN1529" s="40"/>
      <c r="DO1529" s="40"/>
      <c r="DP1529" s="40"/>
      <c r="DQ1529" s="40"/>
      <c r="DR1529" s="40"/>
      <c r="DS1529" s="40"/>
      <c r="DT1529" s="40"/>
      <c r="DU1529" s="40"/>
      <c r="DV1529" s="40"/>
      <c r="DW1529" s="40"/>
      <c r="DX1529" s="40"/>
      <c r="DY1529" s="40"/>
      <c r="DZ1529" s="40"/>
      <c r="EA1529" s="40"/>
      <c r="EB1529" s="40"/>
      <c r="EC1529" s="40"/>
      <c r="ED1529" s="40"/>
      <c r="EE1529" s="40"/>
      <c r="EF1529" s="40"/>
      <c r="EG1529" s="40"/>
      <c r="EH1529" s="40"/>
      <c r="EI1529" s="40"/>
      <c r="EJ1529" s="40"/>
      <c r="EK1529" s="40"/>
      <c r="EL1529" s="40"/>
      <c r="EM1529" s="40"/>
      <c r="EN1529" s="40"/>
      <c r="EO1529" s="40"/>
      <c r="EP1529" s="40"/>
      <c r="EQ1529" s="40"/>
      <c r="ER1529" s="40"/>
      <c r="ES1529" s="40"/>
      <c r="ET1529" s="40"/>
      <c r="EU1529" s="40"/>
      <c r="EV1529" s="40"/>
      <c r="EW1529" s="40"/>
      <c r="EX1529" s="40"/>
      <c r="EY1529" s="40"/>
      <c r="EZ1529" s="40"/>
      <c r="FA1529" s="40"/>
      <c r="FB1529" s="40"/>
      <c r="FC1529" s="40"/>
      <c r="FD1529" s="40"/>
      <c r="FE1529" s="40"/>
      <c r="FF1529" s="40"/>
      <c r="FG1529" s="40"/>
      <c r="FH1529" s="40"/>
      <c r="FI1529" s="40"/>
      <c r="FJ1529" s="40"/>
      <c r="FK1529" s="40"/>
      <c r="FL1529" s="40"/>
      <c r="FM1529" s="40"/>
      <c r="FN1529" s="40"/>
      <c r="FO1529" s="40"/>
      <c r="FP1529" s="40"/>
      <c r="FQ1529" s="40"/>
      <c r="FR1529" s="40"/>
      <c r="FS1529" s="40"/>
      <c r="FT1529" s="40"/>
      <c r="FU1529" s="40"/>
      <c r="FV1529" s="40"/>
      <c r="FW1529" s="40"/>
      <c r="FX1529" s="40"/>
      <c r="FY1529" s="40"/>
      <c r="FZ1529" s="40"/>
      <c r="GA1529" s="40"/>
      <c r="GB1529" s="40"/>
      <c r="GC1529" s="40"/>
      <c r="GD1529" s="40"/>
      <c r="GE1529" s="40"/>
      <c r="GF1529" s="40"/>
      <c r="GG1529" s="40"/>
      <c r="GH1529" s="40"/>
      <c r="GI1529" s="40"/>
      <c r="GJ1529" s="40"/>
      <c r="GK1529" s="40"/>
      <c r="GL1529" s="40"/>
      <c r="GM1529" s="40"/>
      <c r="GN1529" s="40"/>
      <c r="GO1529" s="40"/>
      <c r="GP1529" s="40"/>
      <c r="GQ1529" s="40"/>
      <c r="GR1529" s="40"/>
      <c r="GS1529" s="40"/>
    </row>
    <row r="1530" spans="1:201" x14ac:dyDescent="0.2">
      <c r="A1530" s="40"/>
      <c r="B1530" s="40"/>
      <c r="C1530" s="40"/>
      <c r="D1530" s="40"/>
      <c r="E1530" s="40"/>
      <c r="F1530" s="40"/>
      <c r="G1530" s="40"/>
      <c r="H1530" s="40"/>
      <c r="I1530" s="40"/>
      <c r="J1530" s="40"/>
      <c r="K1530" s="40"/>
      <c r="L1530" s="40"/>
      <c r="M1530" s="40"/>
      <c r="N1530" s="40"/>
      <c r="O1530" s="40"/>
      <c r="P1530" s="40"/>
      <c r="Q1530" s="40"/>
      <c r="R1530" s="40"/>
      <c r="S1530" s="40"/>
      <c r="T1530" s="40"/>
      <c r="U1530" s="40"/>
      <c r="V1530" s="40"/>
      <c r="W1530" s="40"/>
      <c r="X1530" s="40"/>
      <c r="Y1530" s="40"/>
      <c r="Z1530" s="40"/>
      <c r="AA1530" s="40"/>
      <c r="AB1530" s="40"/>
      <c r="AC1530" s="40"/>
      <c r="AD1530" s="40"/>
      <c r="AE1530" s="40"/>
      <c r="AF1530" s="40"/>
      <c r="AG1530" s="40"/>
      <c r="AH1530" s="40"/>
      <c r="AI1530" s="40"/>
      <c r="AJ1530" s="40"/>
      <c r="AK1530" s="40"/>
      <c r="AL1530" s="40"/>
      <c r="AM1530" s="40"/>
      <c r="AN1530" s="40"/>
      <c r="AO1530" s="40"/>
      <c r="AP1530" s="40"/>
      <c r="AQ1530" s="40"/>
      <c r="AR1530" s="40"/>
      <c r="AS1530" s="40"/>
      <c r="AT1530" s="40"/>
      <c r="AU1530" s="40"/>
      <c r="AV1530" s="40"/>
      <c r="AW1530" s="40"/>
      <c r="AX1530" s="40"/>
      <c r="AY1530" s="40"/>
      <c r="AZ1530" s="40"/>
      <c r="BA1530" s="40"/>
      <c r="BB1530" s="40"/>
      <c r="BC1530" s="40"/>
      <c r="BD1530" s="40"/>
      <c r="BE1530" s="40"/>
      <c r="BF1530" s="40"/>
      <c r="BG1530" s="40"/>
      <c r="BH1530" s="40"/>
      <c r="BI1530" s="40"/>
      <c r="BJ1530" s="40"/>
      <c r="BK1530" s="40"/>
      <c r="BL1530" s="40"/>
      <c r="BM1530" s="40"/>
      <c r="BN1530" s="40"/>
      <c r="BO1530" s="40"/>
      <c r="BP1530" s="40"/>
      <c r="BQ1530" s="40"/>
      <c r="BR1530" s="40"/>
      <c r="BS1530" s="40"/>
      <c r="BT1530" s="40"/>
      <c r="BU1530" s="40"/>
      <c r="BV1530" s="40"/>
      <c r="BW1530" s="40"/>
      <c r="BX1530" s="40"/>
      <c r="BY1530" s="40"/>
      <c r="BZ1530" s="40"/>
      <c r="CA1530" s="40"/>
      <c r="CB1530" s="40"/>
      <c r="CC1530" s="40"/>
      <c r="CD1530" s="40"/>
      <c r="CE1530" s="40"/>
      <c r="CF1530" s="40"/>
      <c r="CG1530" s="40"/>
      <c r="CH1530" s="40"/>
      <c r="CI1530" s="40"/>
      <c r="CJ1530" s="40"/>
      <c r="CK1530" s="40"/>
      <c r="CL1530" s="40"/>
      <c r="CM1530" s="40"/>
      <c r="CN1530" s="40"/>
      <c r="CO1530" s="40"/>
      <c r="CP1530" s="40"/>
      <c r="CQ1530" s="40"/>
      <c r="CR1530" s="40"/>
      <c r="CS1530" s="40"/>
      <c r="CT1530" s="40"/>
      <c r="CU1530" s="40"/>
      <c r="CV1530" s="40"/>
      <c r="CW1530" s="40"/>
      <c r="CX1530" s="40"/>
      <c r="CY1530" s="40"/>
      <c r="CZ1530" s="40"/>
      <c r="DA1530" s="40"/>
      <c r="DB1530" s="40"/>
      <c r="DC1530" s="40"/>
      <c r="DD1530" s="40"/>
      <c r="DE1530" s="40"/>
      <c r="DF1530" s="40"/>
      <c r="DG1530" s="40"/>
      <c r="DH1530" s="40"/>
      <c r="DI1530" s="40"/>
      <c r="DJ1530" s="40"/>
      <c r="DK1530" s="40"/>
      <c r="DL1530" s="40"/>
      <c r="DM1530" s="40"/>
      <c r="DN1530" s="40"/>
      <c r="DO1530" s="40"/>
      <c r="DP1530" s="40"/>
      <c r="DQ1530" s="40"/>
      <c r="DR1530" s="40"/>
      <c r="DS1530" s="40"/>
      <c r="DT1530" s="40"/>
      <c r="DU1530" s="40"/>
      <c r="DV1530" s="40"/>
      <c r="DW1530" s="40"/>
      <c r="DX1530" s="40"/>
      <c r="DY1530" s="40"/>
      <c r="DZ1530" s="40"/>
      <c r="EA1530" s="40"/>
      <c r="EB1530" s="40"/>
      <c r="EC1530" s="40"/>
      <c r="ED1530" s="40"/>
      <c r="EE1530" s="40"/>
      <c r="EF1530" s="40"/>
      <c r="EG1530" s="40"/>
      <c r="EH1530" s="40"/>
      <c r="EI1530" s="40"/>
      <c r="EJ1530" s="40"/>
      <c r="EK1530" s="40"/>
      <c r="EL1530" s="40"/>
      <c r="EM1530" s="40"/>
      <c r="EN1530" s="40"/>
      <c r="EO1530" s="40"/>
      <c r="EP1530" s="40"/>
      <c r="EQ1530" s="40"/>
      <c r="ER1530" s="40"/>
      <c r="ES1530" s="40"/>
      <c r="ET1530" s="40"/>
      <c r="EU1530" s="40"/>
      <c r="EV1530" s="40"/>
      <c r="EW1530" s="40"/>
      <c r="EX1530" s="40"/>
      <c r="EY1530" s="40"/>
      <c r="EZ1530" s="40"/>
      <c r="FA1530" s="40"/>
      <c r="FB1530" s="40"/>
      <c r="FC1530" s="40"/>
      <c r="FD1530" s="40"/>
      <c r="FE1530" s="40"/>
      <c r="FF1530" s="40"/>
      <c r="FG1530" s="40"/>
      <c r="FH1530" s="40"/>
      <c r="FI1530" s="40"/>
      <c r="FJ1530" s="40"/>
      <c r="FK1530" s="40"/>
      <c r="FL1530" s="40"/>
      <c r="FM1530" s="40"/>
      <c r="FN1530" s="40"/>
      <c r="FO1530" s="40"/>
      <c r="FP1530" s="40"/>
      <c r="FQ1530" s="40"/>
      <c r="FR1530" s="40"/>
      <c r="FS1530" s="40"/>
      <c r="FT1530" s="40"/>
      <c r="FU1530" s="40"/>
      <c r="FV1530" s="40"/>
      <c r="FW1530" s="40"/>
      <c r="FX1530" s="40"/>
      <c r="FY1530" s="40"/>
      <c r="FZ1530" s="40"/>
      <c r="GA1530" s="40"/>
      <c r="GB1530" s="40"/>
      <c r="GC1530" s="40"/>
      <c r="GD1530" s="40"/>
      <c r="GE1530" s="40"/>
      <c r="GF1530" s="40"/>
      <c r="GG1530" s="40"/>
      <c r="GH1530" s="40"/>
      <c r="GI1530" s="40"/>
      <c r="GJ1530" s="40"/>
      <c r="GK1530" s="40"/>
      <c r="GL1530" s="40"/>
      <c r="GM1530" s="40"/>
      <c r="GN1530" s="40"/>
      <c r="GO1530" s="40"/>
      <c r="GP1530" s="40"/>
      <c r="GQ1530" s="40"/>
      <c r="GR1530" s="40"/>
      <c r="GS1530" s="40"/>
    </row>
    <row r="1531" spans="1:201" x14ac:dyDescent="0.2">
      <c r="A1531" s="40"/>
      <c r="B1531" s="40"/>
      <c r="C1531" s="40"/>
      <c r="D1531" s="40"/>
      <c r="E1531" s="40"/>
      <c r="F1531" s="40"/>
      <c r="G1531" s="40"/>
      <c r="H1531" s="40"/>
      <c r="I1531" s="40"/>
      <c r="J1531" s="40"/>
      <c r="K1531" s="40"/>
      <c r="L1531" s="40"/>
      <c r="M1531" s="40"/>
      <c r="N1531" s="40"/>
      <c r="O1531" s="40"/>
      <c r="P1531" s="40"/>
      <c r="Q1531" s="40"/>
      <c r="R1531" s="40"/>
      <c r="S1531" s="40"/>
      <c r="T1531" s="40"/>
      <c r="U1531" s="40"/>
      <c r="V1531" s="40"/>
      <c r="W1531" s="40"/>
      <c r="X1531" s="40"/>
      <c r="Y1531" s="40"/>
      <c r="Z1531" s="40"/>
      <c r="AA1531" s="40"/>
      <c r="AB1531" s="40"/>
      <c r="AC1531" s="40"/>
      <c r="AD1531" s="40"/>
      <c r="AE1531" s="40"/>
      <c r="AF1531" s="40"/>
      <c r="AG1531" s="40"/>
      <c r="AH1531" s="40"/>
      <c r="AI1531" s="40"/>
      <c r="AJ1531" s="40"/>
      <c r="AK1531" s="40"/>
      <c r="AL1531" s="40"/>
      <c r="AM1531" s="40"/>
      <c r="AN1531" s="40"/>
      <c r="AO1531" s="40"/>
      <c r="AP1531" s="40"/>
      <c r="AQ1531" s="40"/>
      <c r="AR1531" s="40"/>
      <c r="AS1531" s="40"/>
      <c r="AT1531" s="40"/>
      <c r="AU1531" s="40"/>
      <c r="AV1531" s="40"/>
      <c r="AW1531" s="40"/>
      <c r="AX1531" s="40"/>
      <c r="AY1531" s="40"/>
      <c r="AZ1531" s="40"/>
      <c r="BA1531" s="40"/>
      <c r="BB1531" s="40"/>
      <c r="BC1531" s="40"/>
      <c r="BD1531" s="40"/>
      <c r="BE1531" s="40"/>
      <c r="BF1531" s="40"/>
      <c r="BG1531" s="40"/>
      <c r="BH1531" s="40"/>
      <c r="BI1531" s="40"/>
      <c r="BJ1531" s="40"/>
      <c r="BK1531" s="40"/>
      <c r="BL1531" s="40"/>
      <c r="BM1531" s="40"/>
      <c r="BN1531" s="40"/>
      <c r="BO1531" s="40"/>
      <c r="BP1531" s="40"/>
      <c r="BQ1531" s="40"/>
      <c r="BR1531" s="40"/>
      <c r="BS1531" s="40"/>
      <c r="BT1531" s="40"/>
      <c r="BU1531" s="40"/>
      <c r="BV1531" s="40"/>
      <c r="BW1531" s="40"/>
      <c r="BX1531" s="40"/>
      <c r="BY1531" s="40"/>
      <c r="BZ1531" s="40"/>
      <c r="CA1531" s="40"/>
      <c r="CB1531" s="40"/>
      <c r="CC1531" s="40"/>
      <c r="CD1531" s="40"/>
      <c r="CE1531" s="40"/>
      <c r="CF1531" s="40"/>
      <c r="CG1531" s="40"/>
      <c r="CH1531" s="40"/>
      <c r="CI1531" s="40"/>
      <c r="CJ1531" s="40"/>
      <c r="CK1531" s="40"/>
      <c r="CL1531" s="40"/>
      <c r="CM1531" s="40"/>
      <c r="CN1531" s="40"/>
      <c r="CO1531" s="40"/>
      <c r="CP1531" s="40"/>
      <c r="CQ1531" s="40"/>
      <c r="CR1531" s="40"/>
      <c r="CS1531" s="40"/>
      <c r="CT1531" s="40"/>
      <c r="CU1531" s="40"/>
      <c r="CV1531" s="40"/>
      <c r="CW1531" s="40"/>
      <c r="CX1531" s="40"/>
      <c r="CY1531" s="40"/>
      <c r="CZ1531" s="40"/>
      <c r="DA1531" s="40"/>
      <c r="DB1531" s="40"/>
      <c r="DC1531" s="40"/>
      <c r="DD1531" s="40"/>
      <c r="DE1531" s="40"/>
      <c r="DF1531" s="40"/>
      <c r="DG1531" s="40"/>
      <c r="DH1531" s="40"/>
      <c r="DI1531" s="40"/>
      <c r="DJ1531" s="40"/>
      <c r="DK1531" s="40"/>
      <c r="DL1531" s="40"/>
      <c r="DM1531" s="40"/>
      <c r="DN1531" s="40"/>
      <c r="DO1531" s="40"/>
      <c r="DP1531" s="40"/>
      <c r="DQ1531" s="40"/>
      <c r="DR1531" s="40"/>
      <c r="DS1531" s="40"/>
      <c r="DT1531" s="40"/>
      <c r="DU1531" s="40"/>
      <c r="DV1531" s="40"/>
      <c r="DW1531" s="40"/>
      <c r="DX1531" s="40"/>
      <c r="DY1531" s="40"/>
      <c r="DZ1531" s="40"/>
      <c r="EA1531" s="40"/>
      <c r="EB1531" s="40"/>
      <c r="EC1531" s="40"/>
      <c r="ED1531" s="40"/>
      <c r="EE1531" s="40"/>
      <c r="EF1531" s="40"/>
      <c r="EG1531" s="40"/>
      <c r="EH1531" s="40"/>
      <c r="EI1531" s="40"/>
      <c r="EJ1531" s="40"/>
      <c r="EK1531" s="40"/>
      <c r="EL1531" s="40"/>
      <c r="EM1531" s="40"/>
      <c r="EN1531" s="40"/>
      <c r="EO1531" s="40"/>
      <c r="EP1531" s="40"/>
      <c r="EQ1531" s="40"/>
      <c r="ER1531" s="40"/>
      <c r="ES1531" s="40"/>
      <c r="ET1531" s="40"/>
      <c r="EU1531" s="40"/>
      <c r="EV1531" s="40"/>
      <c r="EW1531" s="40"/>
      <c r="EX1531" s="40"/>
      <c r="EY1531" s="40"/>
      <c r="EZ1531" s="40"/>
      <c r="FA1531" s="40"/>
      <c r="FB1531" s="40"/>
      <c r="FC1531" s="40"/>
      <c r="FD1531" s="40"/>
      <c r="FE1531" s="40"/>
      <c r="FF1531" s="40"/>
      <c r="FG1531" s="40"/>
      <c r="FH1531" s="40"/>
      <c r="FI1531" s="40"/>
      <c r="FJ1531" s="40"/>
      <c r="FK1531" s="40"/>
      <c r="FL1531" s="40"/>
      <c r="FM1531" s="40"/>
      <c r="FN1531" s="40"/>
      <c r="FO1531" s="40"/>
      <c r="FP1531" s="40"/>
      <c r="FQ1531" s="40"/>
      <c r="FR1531" s="40"/>
      <c r="FS1531" s="40"/>
      <c r="FT1531" s="40"/>
      <c r="FU1531" s="40"/>
      <c r="FV1531" s="40"/>
      <c r="FW1531" s="40"/>
      <c r="FX1531" s="40"/>
      <c r="FY1531" s="40"/>
      <c r="FZ1531" s="40"/>
      <c r="GA1531" s="40"/>
      <c r="GB1531" s="40"/>
      <c r="GC1531" s="40"/>
      <c r="GD1531" s="40"/>
      <c r="GE1531" s="40"/>
      <c r="GF1531" s="40"/>
      <c r="GG1531" s="40"/>
      <c r="GH1531" s="40"/>
      <c r="GI1531" s="40"/>
      <c r="GJ1531" s="40"/>
      <c r="GK1531" s="40"/>
      <c r="GL1531" s="40"/>
      <c r="GM1531" s="40"/>
      <c r="GN1531" s="40"/>
      <c r="GO1531" s="40"/>
      <c r="GP1531" s="40"/>
      <c r="GQ1531" s="40"/>
      <c r="GR1531" s="40"/>
      <c r="GS1531" s="40"/>
    </row>
    <row r="1532" spans="1:201" x14ac:dyDescent="0.2">
      <c r="A1532" s="40"/>
      <c r="B1532" s="40"/>
      <c r="C1532" s="40"/>
      <c r="D1532" s="40"/>
      <c r="E1532" s="40"/>
      <c r="F1532" s="40"/>
      <c r="G1532" s="40"/>
      <c r="H1532" s="40"/>
      <c r="I1532" s="40"/>
      <c r="J1532" s="40"/>
      <c r="K1532" s="40"/>
      <c r="L1532" s="40"/>
      <c r="M1532" s="40"/>
      <c r="N1532" s="40"/>
      <c r="O1532" s="40"/>
      <c r="P1532" s="40"/>
      <c r="Q1532" s="40"/>
      <c r="R1532" s="40"/>
      <c r="S1532" s="40"/>
      <c r="T1532" s="40"/>
      <c r="U1532" s="40"/>
      <c r="V1532" s="40"/>
      <c r="W1532" s="40"/>
      <c r="X1532" s="40"/>
      <c r="Y1532" s="40"/>
      <c r="Z1532" s="40"/>
      <c r="AA1532" s="40"/>
      <c r="AB1532" s="40"/>
      <c r="AC1532" s="40"/>
      <c r="AD1532" s="40"/>
      <c r="AE1532" s="40"/>
      <c r="AF1532" s="40"/>
      <c r="AG1532" s="40"/>
      <c r="AH1532" s="40"/>
      <c r="AI1532" s="40"/>
      <c r="AJ1532" s="40"/>
      <c r="AK1532" s="40"/>
      <c r="AL1532" s="40"/>
      <c r="AM1532" s="40"/>
      <c r="AN1532" s="40"/>
      <c r="AO1532" s="40"/>
      <c r="AP1532" s="40"/>
      <c r="AQ1532" s="40"/>
      <c r="AR1532" s="40"/>
      <c r="AS1532" s="40"/>
      <c r="AT1532" s="40"/>
      <c r="AU1532" s="40"/>
      <c r="AV1532" s="40"/>
      <c r="AW1532" s="40"/>
      <c r="AX1532" s="40"/>
      <c r="AY1532" s="40"/>
      <c r="AZ1532" s="40"/>
      <c r="BA1532" s="40"/>
      <c r="BB1532" s="40"/>
      <c r="BC1532" s="40"/>
      <c r="BD1532" s="40"/>
      <c r="BE1532" s="40"/>
      <c r="BF1532" s="40"/>
      <c r="BG1532" s="40"/>
      <c r="BH1532" s="40"/>
      <c r="BI1532" s="40"/>
      <c r="BJ1532" s="40"/>
      <c r="BK1532" s="40"/>
      <c r="BL1532" s="40"/>
      <c r="BM1532" s="40"/>
      <c r="BN1532" s="40"/>
      <c r="BO1532" s="40"/>
      <c r="BP1532" s="40"/>
      <c r="BQ1532" s="40"/>
      <c r="BR1532" s="40"/>
      <c r="BS1532" s="40"/>
      <c r="BT1532" s="40"/>
      <c r="BU1532" s="40"/>
      <c r="BV1532" s="40"/>
      <c r="BW1532" s="40"/>
      <c r="BX1532" s="40"/>
      <c r="BY1532" s="40"/>
      <c r="BZ1532" s="40"/>
      <c r="CA1532" s="40"/>
      <c r="CB1532" s="40"/>
      <c r="CC1532" s="40"/>
      <c r="CD1532" s="40"/>
      <c r="CE1532" s="40"/>
      <c r="CF1532" s="40"/>
      <c r="CG1532" s="40"/>
      <c r="CH1532" s="40"/>
      <c r="CI1532" s="40"/>
      <c r="CJ1532" s="40"/>
      <c r="CK1532" s="40"/>
      <c r="CL1532" s="40"/>
      <c r="CM1532" s="40"/>
      <c r="CN1532" s="40"/>
      <c r="CO1532" s="40"/>
      <c r="CP1532" s="40"/>
      <c r="CQ1532" s="40"/>
      <c r="CR1532" s="40"/>
      <c r="CS1532" s="40"/>
      <c r="CT1532" s="40"/>
      <c r="CU1532" s="40"/>
      <c r="CV1532" s="40"/>
      <c r="CW1532" s="40"/>
      <c r="CX1532" s="40"/>
      <c r="CY1532" s="40"/>
      <c r="CZ1532" s="40"/>
      <c r="DA1532" s="40"/>
      <c r="DB1532" s="40"/>
      <c r="DC1532" s="40"/>
      <c r="DD1532" s="40"/>
      <c r="DE1532" s="40"/>
      <c r="DF1532" s="40"/>
      <c r="DG1532" s="40"/>
      <c r="DH1532" s="40"/>
      <c r="DI1532" s="40"/>
      <c r="DJ1532" s="40"/>
      <c r="DK1532" s="40"/>
      <c r="DL1532" s="40"/>
      <c r="DM1532" s="40"/>
      <c r="DN1532" s="40"/>
      <c r="DO1532" s="40"/>
      <c r="DP1532" s="40"/>
      <c r="DQ1532" s="40"/>
      <c r="DR1532" s="40"/>
      <c r="DS1532" s="40"/>
      <c r="DT1532" s="40"/>
      <c r="DU1532" s="40"/>
      <c r="DV1532" s="40"/>
      <c r="DW1532" s="40"/>
      <c r="DX1532" s="40"/>
      <c r="DY1532" s="40"/>
      <c r="DZ1532" s="40"/>
      <c r="EA1532" s="40"/>
      <c r="EB1532" s="40"/>
      <c r="EC1532" s="40"/>
      <c r="ED1532" s="40"/>
      <c r="EE1532" s="40"/>
      <c r="EF1532" s="40"/>
      <c r="EG1532" s="40"/>
      <c r="EH1532" s="40"/>
      <c r="EI1532" s="40"/>
      <c r="EJ1532" s="40"/>
      <c r="EK1532" s="40"/>
      <c r="EL1532" s="40"/>
      <c r="EM1532" s="40"/>
      <c r="EN1532" s="40"/>
      <c r="EO1532" s="40"/>
      <c r="EP1532" s="40"/>
      <c r="EQ1532" s="40"/>
      <c r="ER1532" s="40"/>
      <c r="ES1532" s="40"/>
      <c r="ET1532" s="40"/>
      <c r="EU1532" s="40"/>
      <c r="EV1532" s="40"/>
      <c r="EW1532" s="40"/>
      <c r="EX1532" s="40"/>
      <c r="EY1532" s="40"/>
      <c r="EZ1532" s="40"/>
      <c r="FA1532" s="40"/>
      <c r="FB1532" s="40"/>
      <c r="FC1532" s="40"/>
      <c r="FD1532" s="40"/>
      <c r="FE1532" s="40"/>
      <c r="FF1532" s="40"/>
      <c r="FG1532" s="40"/>
      <c r="FH1532" s="40"/>
      <c r="FI1532" s="40"/>
      <c r="FJ1532" s="40"/>
      <c r="FK1532" s="40"/>
      <c r="FL1532" s="40"/>
      <c r="FM1532" s="40"/>
      <c r="FN1532" s="40"/>
      <c r="FO1532" s="40"/>
      <c r="FP1532" s="40"/>
      <c r="FQ1532" s="40"/>
      <c r="FR1532" s="40"/>
      <c r="FS1532" s="40"/>
      <c r="FT1532" s="40"/>
      <c r="FU1532" s="40"/>
      <c r="FV1532" s="40"/>
      <c r="FW1532" s="40"/>
      <c r="FX1532" s="40"/>
      <c r="FY1532" s="40"/>
      <c r="FZ1532" s="40"/>
      <c r="GA1532" s="40"/>
      <c r="GB1532" s="40"/>
      <c r="GC1532" s="40"/>
      <c r="GD1532" s="40"/>
      <c r="GE1532" s="40"/>
      <c r="GF1532" s="40"/>
      <c r="GG1532" s="40"/>
      <c r="GH1532" s="40"/>
      <c r="GI1532" s="40"/>
      <c r="GJ1532" s="40"/>
      <c r="GK1532" s="40"/>
      <c r="GL1532" s="40"/>
      <c r="GM1532" s="40"/>
      <c r="GN1532" s="40"/>
      <c r="GO1532" s="40"/>
      <c r="GP1532" s="40"/>
      <c r="GQ1532" s="40"/>
      <c r="GR1532" s="40"/>
      <c r="GS1532" s="40"/>
    </row>
    <row r="1533" spans="1:201" x14ac:dyDescent="0.2">
      <c r="A1533" s="40"/>
      <c r="B1533" s="40"/>
      <c r="C1533" s="40"/>
      <c r="D1533" s="40"/>
      <c r="E1533" s="40"/>
      <c r="F1533" s="40"/>
      <c r="G1533" s="40"/>
      <c r="H1533" s="40"/>
      <c r="I1533" s="40"/>
      <c r="J1533" s="40"/>
      <c r="K1533" s="40"/>
      <c r="L1533" s="40"/>
      <c r="M1533" s="40"/>
      <c r="N1533" s="40"/>
      <c r="O1533" s="40"/>
      <c r="P1533" s="40"/>
      <c r="Q1533" s="40"/>
      <c r="R1533" s="40"/>
      <c r="S1533" s="40"/>
      <c r="T1533" s="40"/>
      <c r="U1533" s="40"/>
      <c r="V1533" s="40"/>
      <c r="W1533" s="40"/>
      <c r="X1533" s="40"/>
      <c r="Y1533" s="40"/>
      <c r="Z1533" s="40"/>
      <c r="AA1533" s="40"/>
      <c r="AB1533" s="40"/>
      <c r="AC1533" s="40"/>
      <c r="AD1533" s="40"/>
      <c r="AE1533" s="40"/>
      <c r="AF1533" s="40"/>
      <c r="AG1533" s="40"/>
      <c r="AH1533" s="40"/>
      <c r="AI1533" s="40"/>
      <c r="AJ1533" s="40"/>
      <c r="AK1533" s="40"/>
      <c r="AL1533" s="40"/>
      <c r="AM1533" s="40"/>
      <c r="AN1533" s="40"/>
      <c r="AO1533" s="40"/>
      <c r="AP1533" s="40"/>
      <c r="AQ1533" s="40"/>
      <c r="AR1533" s="40"/>
      <c r="AS1533" s="40"/>
      <c r="AT1533" s="40"/>
      <c r="AU1533" s="40"/>
      <c r="AV1533" s="40"/>
      <c r="AW1533" s="40"/>
      <c r="AX1533" s="40"/>
      <c r="AY1533" s="40"/>
      <c r="AZ1533" s="40"/>
      <c r="BA1533" s="40"/>
      <c r="BB1533" s="40"/>
      <c r="BC1533" s="40"/>
      <c r="BD1533" s="40"/>
      <c r="BE1533" s="40"/>
      <c r="BF1533" s="40"/>
      <c r="BG1533" s="40"/>
      <c r="BH1533" s="40"/>
      <c r="BI1533" s="40"/>
      <c r="BJ1533" s="40"/>
      <c r="BK1533" s="40"/>
      <c r="BL1533" s="40"/>
      <c r="BM1533" s="40"/>
      <c r="BN1533" s="40"/>
      <c r="BO1533" s="40"/>
      <c r="BP1533" s="40"/>
      <c r="BQ1533" s="40"/>
      <c r="BR1533" s="40"/>
      <c r="BS1533" s="40"/>
      <c r="BT1533" s="40"/>
      <c r="BU1533" s="40"/>
      <c r="BV1533" s="40"/>
      <c r="BW1533" s="40"/>
      <c r="BX1533" s="40"/>
      <c r="BY1533" s="40"/>
      <c r="BZ1533" s="40"/>
      <c r="CA1533" s="40"/>
      <c r="CB1533" s="40"/>
      <c r="CC1533" s="40"/>
      <c r="CD1533" s="40"/>
      <c r="CE1533" s="40"/>
      <c r="CF1533" s="40"/>
      <c r="CG1533" s="40"/>
      <c r="CH1533" s="40"/>
      <c r="CI1533" s="40"/>
      <c r="CJ1533" s="40"/>
      <c r="CK1533" s="40"/>
      <c r="CL1533" s="40"/>
      <c r="CM1533" s="40"/>
      <c r="CN1533" s="40"/>
      <c r="CO1533" s="40"/>
      <c r="CP1533" s="40"/>
      <c r="CQ1533" s="40"/>
      <c r="CR1533" s="40"/>
      <c r="CS1533" s="40"/>
      <c r="CT1533" s="40"/>
      <c r="CU1533" s="40"/>
      <c r="CV1533" s="40"/>
      <c r="CW1533" s="40"/>
      <c r="CX1533" s="40"/>
      <c r="CY1533" s="40"/>
      <c r="CZ1533" s="40"/>
      <c r="DA1533" s="40"/>
      <c r="DB1533" s="40"/>
      <c r="DC1533" s="40"/>
      <c r="DD1533" s="40"/>
      <c r="DE1533" s="40"/>
      <c r="DF1533" s="40"/>
      <c r="DG1533" s="40"/>
      <c r="DH1533" s="40"/>
      <c r="DI1533" s="40"/>
      <c r="DJ1533" s="40"/>
      <c r="DK1533" s="40"/>
      <c r="DL1533" s="40"/>
      <c r="DM1533" s="40"/>
      <c r="DN1533" s="40"/>
      <c r="DO1533" s="40"/>
      <c r="DP1533" s="40"/>
      <c r="DQ1533" s="40"/>
      <c r="DR1533" s="40"/>
      <c r="DS1533" s="40"/>
      <c r="DT1533" s="40"/>
      <c r="DU1533" s="40"/>
      <c r="DV1533" s="40"/>
      <c r="DW1533" s="40"/>
      <c r="DX1533" s="40"/>
      <c r="DY1533" s="40"/>
      <c r="DZ1533" s="40"/>
      <c r="EA1533" s="40"/>
      <c r="EB1533" s="40"/>
      <c r="EC1533" s="40"/>
      <c r="ED1533" s="40"/>
      <c r="EE1533" s="40"/>
      <c r="EF1533" s="40"/>
      <c r="EG1533" s="40"/>
      <c r="EH1533" s="40"/>
      <c r="EI1533" s="40"/>
      <c r="EJ1533" s="40"/>
      <c r="EK1533" s="40"/>
      <c r="EL1533" s="40"/>
      <c r="EM1533" s="40"/>
      <c r="EN1533" s="40"/>
      <c r="EO1533" s="40"/>
      <c r="EP1533" s="40"/>
      <c r="EQ1533" s="40"/>
      <c r="ER1533" s="40"/>
      <c r="ES1533" s="40"/>
      <c r="ET1533" s="40"/>
      <c r="EU1533" s="40"/>
      <c r="EV1533" s="40"/>
      <c r="EW1533" s="40"/>
      <c r="EX1533" s="40"/>
      <c r="EY1533" s="40"/>
      <c r="EZ1533" s="40"/>
      <c r="FA1533" s="40"/>
      <c r="FB1533" s="40"/>
      <c r="FC1533" s="40"/>
      <c r="FD1533" s="40"/>
      <c r="FE1533" s="40"/>
      <c r="FF1533" s="40"/>
      <c r="FG1533" s="40"/>
      <c r="FH1533" s="40"/>
      <c r="FI1533" s="40"/>
      <c r="FJ1533" s="40"/>
      <c r="FK1533" s="40"/>
      <c r="FL1533" s="40"/>
      <c r="FM1533" s="40"/>
      <c r="FN1533" s="40"/>
      <c r="FO1533" s="40"/>
      <c r="FP1533" s="40"/>
      <c r="FQ1533" s="40"/>
      <c r="FR1533" s="40"/>
      <c r="FS1533" s="40"/>
      <c r="FT1533" s="40"/>
      <c r="FU1533" s="40"/>
      <c r="FV1533" s="40"/>
      <c r="FW1533" s="40"/>
      <c r="FX1533" s="40"/>
      <c r="FY1533" s="40"/>
      <c r="FZ1533" s="40"/>
      <c r="GA1533" s="40"/>
      <c r="GB1533" s="40"/>
      <c r="GC1533" s="40"/>
      <c r="GD1533" s="40"/>
      <c r="GE1533" s="40"/>
      <c r="GF1533" s="40"/>
      <c r="GG1533" s="40"/>
      <c r="GH1533" s="40"/>
      <c r="GI1533" s="40"/>
      <c r="GJ1533" s="40"/>
      <c r="GK1533" s="40"/>
      <c r="GL1533" s="40"/>
      <c r="GM1533" s="40"/>
      <c r="GN1533" s="40"/>
      <c r="GO1533" s="40"/>
      <c r="GP1533" s="40"/>
      <c r="GQ1533" s="40"/>
      <c r="GR1533" s="40"/>
      <c r="GS1533" s="40"/>
    </row>
    <row r="1534" spans="1:201" x14ac:dyDescent="0.2">
      <c r="A1534" s="40"/>
      <c r="B1534" s="40"/>
      <c r="C1534" s="40"/>
      <c r="D1534" s="40"/>
      <c r="E1534" s="40"/>
      <c r="F1534" s="40"/>
      <c r="G1534" s="40"/>
      <c r="H1534" s="40"/>
      <c r="I1534" s="40"/>
      <c r="J1534" s="40"/>
      <c r="K1534" s="40"/>
      <c r="L1534" s="40"/>
      <c r="M1534" s="40"/>
      <c r="N1534" s="40"/>
      <c r="O1534" s="40"/>
      <c r="P1534" s="40"/>
      <c r="Q1534" s="40"/>
      <c r="R1534" s="40"/>
      <c r="S1534" s="40"/>
      <c r="T1534" s="40"/>
      <c r="U1534" s="40"/>
      <c r="V1534" s="40"/>
      <c r="W1534" s="40"/>
      <c r="X1534" s="40"/>
      <c r="Y1534" s="40"/>
      <c r="Z1534" s="40"/>
      <c r="AA1534" s="40"/>
      <c r="AB1534" s="40"/>
      <c r="AC1534" s="40"/>
      <c r="AD1534" s="40"/>
      <c r="AE1534" s="40"/>
      <c r="AF1534" s="40"/>
      <c r="AG1534" s="40"/>
      <c r="AH1534" s="40"/>
      <c r="AI1534" s="40"/>
      <c r="AJ1534" s="40"/>
      <c r="AK1534" s="40"/>
      <c r="AL1534" s="40"/>
      <c r="AM1534" s="40"/>
      <c r="AN1534" s="40"/>
      <c r="AO1534" s="40"/>
      <c r="AP1534" s="40"/>
      <c r="AQ1534" s="40"/>
      <c r="AR1534" s="40"/>
      <c r="AS1534" s="40"/>
      <c r="AT1534" s="40"/>
      <c r="AU1534" s="40"/>
      <c r="AV1534" s="40"/>
      <c r="AW1534" s="40"/>
      <c r="AX1534" s="40"/>
      <c r="AY1534" s="40"/>
      <c r="AZ1534" s="40"/>
      <c r="BA1534" s="40"/>
      <c r="BB1534" s="40"/>
      <c r="BC1534" s="40"/>
      <c r="BD1534" s="40"/>
      <c r="BE1534" s="40"/>
      <c r="BF1534" s="40"/>
      <c r="BG1534" s="40"/>
      <c r="BH1534" s="40"/>
      <c r="BI1534" s="40"/>
      <c r="BJ1534" s="40"/>
      <c r="BK1534" s="40"/>
      <c r="BL1534" s="40"/>
      <c r="BM1534" s="40"/>
      <c r="BN1534" s="40"/>
      <c r="BO1534" s="40"/>
      <c r="BP1534" s="40"/>
      <c r="BQ1534" s="40"/>
      <c r="BR1534" s="40"/>
      <c r="BS1534" s="40"/>
      <c r="BT1534" s="40"/>
      <c r="BU1534" s="40"/>
      <c r="BV1534" s="40"/>
      <c r="BW1534" s="40"/>
      <c r="BX1534" s="40"/>
      <c r="BY1534" s="40"/>
      <c r="BZ1534" s="40"/>
      <c r="CA1534" s="40"/>
      <c r="CB1534" s="40"/>
      <c r="CC1534" s="40"/>
      <c r="CD1534" s="40"/>
      <c r="CE1534" s="40"/>
      <c r="CF1534" s="40"/>
      <c r="CG1534" s="40"/>
      <c r="CH1534" s="40"/>
      <c r="CI1534" s="40"/>
      <c r="CJ1534" s="40"/>
      <c r="CK1534" s="40"/>
      <c r="CL1534" s="40"/>
      <c r="CM1534" s="40"/>
      <c r="CN1534" s="40"/>
      <c r="CO1534" s="40"/>
      <c r="CP1534" s="40"/>
      <c r="CQ1534" s="40"/>
      <c r="CR1534" s="40"/>
      <c r="CS1534" s="40"/>
      <c r="CT1534" s="40"/>
      <c r="CU1534" s="40"/>
      <c r="CV1534" s="40"/>
      <c r="CW1534" s="40"/>
      <c r="CX1534" s="40"/>
      <c r="CY1534" s="40"/>
      <c r="CZ1534" s="40"/>
      <c r="DA1534" s="40"/>
      <c r="DB1534" s="40"/>
      <c r="DC1534" s="40"/>
      <c r="DD1534" s="40"/>
      <c r="DE1534" s="40"/>
      <c r="DF1534" s="40"/>
      <c r="DG1534" s="40"/>
      <c r="DH1534" s="40"/>
      <c r="DI1534" s="40"/>
      <c r="DJ1534" s="40"/>
      <c r="DK1534" s="40"/>
      <c r="DL1534" s="40"/>
      <c r="DM1534" s="40"/>
      <c r="DN1534" s="40"/>
      <c r="DO1534" s="40"/>
      <c r="DP1534" s="40"/>
      <c r="DQ1534" s="40"/>
      <c r="DR1534" s="40"/>
      <c r="DS1534" s="40"/>
      <c r="DT1534" s="40"/>
      <c r="DU1534" s="40"/>
      <c r="DV1534" s="40"/>
      <c r="DW1534" s="40"/>
      <c r="DX1534" s="40"/>
      <c r="DY1534" s="40"/>
      <c r="DZ1534" s="40"/>
      <c r="EA1534" s="40"/>
      <c r="EB1534" s="40"/>
      <c r="EC1534" s="40"/>
      <c r="ED1534" s="40"/>
      <c r="EE1534" s="40"/>
      <c r="EF1534" s="40"/>
      <c r="EG1534" s="40"/>
      <c r="EH1534" s="40"/>
      <c r="EI1534" s="40"/>
      <c r="EJ1534" s="40"/>
      <c r="EK1534" s="40"/>
      <c r="EL1534" s="40"/>
      <c r="EM1534" s="40"/>
      <c r="EN1534" s="40"/>
      <c r="EO1534" s="40"/>
      <c r="EP1534" s="40"/>
      <c r="EQ1534" s="40"/>
      <c r="ER1534" s="40"/>
      <c r="ES1534" s="40"/>
      <c r="ET1534" s="40"/>
      <c r="EU1534" s="40"/>
      <c r="EV1534" s="40"/>
      <c r="EW1534" s="40"/>
      <c r="EX1534" s="40"/>
      <c r="EY1534" s="40"/>
      <c r="EZ1534" s="40"/>
      <c r="FA1534" s="40"/>
      <c r="FB1534" s="40"/>
      <c r="FC1534" s="40"/>
      <c r="FD1534" s="40"/>
      <c r="FE1534" s="40"/>
      <c r="FF1534" s="40"/>
      <c r="FG1534" s="40"/>
      <c r="FH1534" s="40"/>
      <c r="FI1534" s="40"/>
      <c r="FJ1534" s="40"/>
      <c r="FK1534" s="40"/>
      <c r="FL1534" s="40"/>
      <c r="FM1534" s="40"/>
      <c r="FN1534" s="40"/>
      <c r="FO1534" s="40"/>
      <c r="FP1534" s="40"/>
      <c r="FQ1534" s="40"/>
      <c r="FR1534" s="40"/>
      <c r="FS1534" s="40"/>
      <c r="FT1534" s="40"/>
      <c r="FU1534" s="40"/>
      <c r="FV1534" s="40"/>
      <c r="FW1534" s="40"/>
      <c r="FX1534" s="40"/>
      <c r="FY1534" s="40"/>
      <c r="FZ1534" s="40"/>
      <c r="GA1534" s="40"/>
      <c r="GB1534" s="40"/>
      <c r="GC1534" s="40"/>
      <c r="GD1534" s="40"/>
      <c r="GE1534" s="40"/>
      <c r="GF1534" s="40"/>
      <c r="GG1534" s="40"/>
      <c r="GH1534" s="40"/>
      <c r="GI1534" s="40"/>
      <c r="GJ1534" s="40"/>
      <c r="GK1534" s="40"/>
      <c r="GL1534" s="40"/>
      <c r="GM1534" s="40"/>
      <c r="GN1534" s="40"/>
      <c r="GO1534" s="40"/>
      <c r="GP1534" s="40"/>
      <c r="GQ1534" s="40"/>
      <c r="GR1534" s="40"/>
      <c r="GS1534" s="40"/>
    </row>
    <row r="1535" spans="1:201" x14ac:dyDescent="0.2">
      <c r="A1535" s="40"/>
      <c r="B1535" s="40"/>
      <c r="C1535" s="40"/>
      <c r="D1535" s="40"/>
      <c r="E1535" s="40"/>
      <c r="F1535" s="40"/>
      <c r="G1535" s="40"/>
      <c r="H1535" s="40"/>
      <c r="I1535" s="40"/>
      <c r="J1535" s="40"/>
      <c r="K1535" s="40"/>
      <c r="L1535" s="40"/>
      <c r="M1535" s="40"/>
      <c r="N1535" s="40"/>
      <c r="O1535" s="40"/>
      <c r="P1535" s="40"/>
      <c r="Q1535" s="40"/>
      <c r="R1535" s="40"/>
      <c r="S1535" s="40"/>
      <c r="T1535" s="40"/>
      <c r="U1535" s="40"/>
      <c r="V1535" s="40"/>
      <c r="W1535" s="40"/>
      <c r="X1535" s="40"/>
      <c r="Y1535" s="40"/>
      <c r="Z1535" s="40"/>
      <c r="AA1535" s="40"/>
      <c r="AB1535" s="40"/>
      <c r="AC1535" s="40"/>
      <c r="AD1535" s="40"/>
      <c r="AE1535" s="40"/>
      <c r="AF1535" s="40"/>
      <c r="AG1535" s="40"/>
      <c r="AH1535" s="40"/>
      <c r="AI1535" s="40"/>
      <c r="AJ1535" s="40"/>
      <c r="AK1535" s="40"/>
      <c r="AL1535" s="40"/>
      <c r="AM1535" s="40"/>
      <c r="AN1535" s="40"/>
      <c r="AO1535" s="40"/>
      <c r="AP1535" s="40"/>
      <c r="AQ1535" s="40"/>
      <c r="AR1535" s="40"/>
      <c r="AS1535" s="40"/>
      <c r="AT1535" s="40"/>
      <c r="AU1535" s="40"/>
      <c r="AV1535" s="40"/>
      <c r="AW1535" s="40"/>
      <c r="AX1535" s="40"/>
      <c r="AY1535" s="40"/>
      <c r="AZ1535" s="40"/>
      <c r="BA1535" s="40"/>
      <c r="BB1535" s="40"/>
      <c r="BC1535" s="40"/>
      <c r="BD1535" s="40"/>
      <c r="BE1535" s="40"/>
      <c r="BF1535" s="40"/>
      <c r="BG1535" s="40"/>
      <c r="BH1535" s="40"/>
      <c r="BI1535" s="40"/>
      <c r="BJ1535" s="40"/>
      <c r="BK1535" s="40"/>
      <c r="BL1535" s="40"/>
      <c r="BM1535" s="40"/>
      <c r="BN1535" s="40"/>
      <c r="BO1535" s="40"/>
      <c r="BP1535" s="40"/>
      <c r="BQ1535" s="40"/>
      <c r="BR1535" s="40"/>
      <c r="BS1535" s="40"/>
      <c r="BT1535" s="40"/>
      <c r="BU1535" s="40"/>
      <c r="BV1535" s="40"/>
      <c r="BW1535" s="40"/>
      <c r="BX1535" s="40"/>
      <c r="BY1535" s="40"/>
      <c r="BZ1535" s="40"/>
      <c r="CA1535" s="40"/>
      <c r="CB1535" s="40"/>
      <c r="CC1535" s="40"/>
      <c r="CD1535" s="40"/>
      <c r="CE1535" s="40"/>
      <c r="CF1535" s="40"/>
      <c r="CG1535" s="40"/>
      <c r="CH1535" s="40"/>
      <c r="CI1535" s="40"/>
      <c r="CJ1535" s="40"/>
      <c r="CK1535" s="40"/>
      <c r="CL1535" s="40"/>
      <c r="CM1535" s="40"/>
      <c r="CN1535" s="40"/>
      <c r="CO1535" s="40"/>
      <c r="CP1535" s="40"/>
      <c r="CQ1535" s="40"/>
      <c r="CR1535" s="40"/>
      <c r="CS1535" s="40"/>
      <c r="CT1535" s="40"/>
      <c r="CU1535" s="40"/>
      <c r="CV1535" s="40"/>
      <c r="CW1535" s="40"/>
      <c r="CX1535" s="40"/>
      <c r="CY1535" s="40"/>
      <c r="CZ1535" s="40"/>
      <c r="DA1535" s="40"/>
      <c r="DB1535" s="40"/>
      <c r="DC1535" s="40"/>
      <c r="DD1535" s="40"/>
      <c r="DE1535" s="40"/>
      <c r="DF1535" s="40"/>
      <c r="DG1535" s="40"/>
      <c r="DH1535" s="40"/>
      <c r="DI1535" s="40"/>
      <c r="DJ1535" s="40"/>
      <c r="DK1535" s="40"/>
      <c r="DL1535" s="40"/>
      <c r="DM1535" s="40"/>
      <c r="DN1535" s="40"/>
      <c r="DO1535" s="40"/>
      <c r="DP1535" s="40"/>
      <c r="DQ1535" s="40"/>
      <c r="DR1535" s="40"/>
      <c r="DS1535" s="40"/>
      <c r="DT1535" s="40"/>
      <c r="DU1535" s="40"/>
      <c r="DV1535" s="40"/>
      <c r="DW1535" s="40"/>
      <c r="DX1535" s="40"/>
      <c r="DY1535" s="40"/>
      <c r="DZ1535" s="40"/>
      <c r="EA1535" s="40"/>
      <c r="EB1535" s="40"/>
      <c r="EC1535" s="40"/>
      <c r="ED1535" s="40"/>
      <c r="EE1535" s="40"/>
      <c r="EF1535" s="40"/>
      <c r="EG1535" s="40"/>
      <c r="EH1535" s="40"/>
      <c r="EI1535" s="40"/>
      <c r="EJ1535" s="40"/>
      <c r="EK1535" s="40"/>
      <c r="EL1535" s="40"/>
      <c r="EM1535" s="40"/>
      <c r="EN1535" s="40"/>
      <c r="EO1535" s="40"/>
      <c r="EP1535" s="40"/>
      <c r="EQ1535" s="40"/>
      <c r="ER1535" s="40"/>
      <c r="ES1535" s="40"/>
      <c r="ET1535" s="40"/>
      <c r="EU1535" s="40"/>
      <c r="EV1535" s="40"/>
      <c r="EW1535" s="40"/>
      <c r="EX1535" s="40"/>
      <c r="EY1535" s="40"/>
      <c r="EZ1535" s="40"/>
      <c r="FA1535" s="40"/>
      <c r="FB1535" s="40"/>
      <c r="FC1535" s="40"/>
      <c r="FD1535" s="40"/>
      <c r="FE1535" s="40"/>
      <c r="FF1535" s="40"/>
      <c r="FG1535" s="40"/>
      <c r="FH1535" s="40"/>
      <c r="FI1535" s="40"/>
      <c r="FJ1535" s="40"/>
      <c r="FK1535" s="40"/>
      <c r="FL1535" s="40"/>
      <c r="FM1535" s="40"/>
      <c r="FN1535" s="40"/>
      <c r="FO1535" s="40"/>
      <c r="FP1535" s="40"/>
      <c r="FQ1535" s="40"/>
      <c r="FR1535" s="40"/>
      <c r="FS1535" s="40"/>
      <c r="FT1535" s="40"/>
      <c r="FU1535" s="40"/>
      <c r="FV1535" s="40"/>
      <c r="FW1535" s="40"/>
      <c r="FX1535" s="40"/>
      <c r="FY1535" s="40"/>
      <c r="FZ1535" s="40"/>
      <c r="GA1535" s="40"/>
      <c r="GB1535" s="40"/>
      <c r="GC1535" s="40"/>
      <c r="GD1535" s="40"/>
      <c r="GE1535" s="40"/>
      <c r="GF1535" s="40"/>
      <c r="GG1535" s="40"/>
      <c r="GH1535" s="40"/>
      <c r="GI1535" s="40"/>
      <c r="GJ1535" s="40"/>
      <c r="GK1535" s="40"/>
      <c r="GL1535" s="40"/>
      <c r="GM1535" s="40"/>
      <c r="GN1535" s="40"/>
      <c r="GO1535" s="40"/>
      <c r="GP1535" s="40"/>
      <c r="GQ1535" s="40"/>
      <c r="GR1535" s="40"/>
      <c r="GS1535" s="40"/>
    </row>
    <row r="1536" spans="1:201" x14ac:dyDescent="0.2">
      <c r="A1536" s="40"/>
      <c r="B1536" s="40"/>
      <c r="C1536" s="40"/>
      <c r="D1536" s="40"/>
      <c r="E1536" s="40"/>
      <c r="F1536" s="40"/>
      <c r="G1536" s="40"/>
      <c r="H1536" s="40"/>
      <c r="I1536" s="40"/>
      <c r="J1536" s="40"/>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0"/>
      <c r="BD1536" s="40"/>
      <c r="BE1536" s="40"/>
      <c r="BF1536" s="40"/>
      <c r="BG1536" s="40"/>
      <c r="BH1536" s="40"/>
      <c r="BI1536" s="40"/>
      <c r="BJ1536" s="40"/>
      <c r="BK1536" s="40"/>
      <c r="BL1536" s="40"/>
      <c r="BM1536" s="40"/>
      <c r="BN1536" s="40"/>
      <c r="BO1536" s="40"/>
      <c r="BP1536" s="40"/>
      <c r="BQ1536" s="40"/>
      <c r="BR1536" s="40"/>
      <c r="BS1536" s="40"/>
      <c r="BT1536" s="40"/>
      <c r="BU1536" s="40"/>
      <c r="BV1536" s="40"/>
      <c r="BW1536" s="40"/>
      <c r="BX1536" s="40"/>
      <c r="BY1536" s="40"/>
      <c r="BZ1536" s="40"/>
      <c r="CA1536" s="40"/>
      <c r="CB1536" s="40"/>
      <c r="CC1536" s="40"/>
      <c r="CD1536" s="40"/>
      <c r="CE1536" s="40"/>
      <c r="CF1536" s="40"/>
      <c r="CG1536" s="40"/>
      <c r="CH1536" s="40"/>
      <c r="CI1536" s="40"/>
      <c r="CJ1536" s="40"/>
      <c r="CK1536" s="40"/>
      <c r="CL1536" s="40"/>
      <c r="CM1536" s="40"/>
      <c r="CN1536" s="40"/>
      <c r="CO1536" s="40"/>
      <c r="CP1536" s="40"/>
      <c r="CQ1536" s="40"/>
      <c r="CR1536" s="40"/>
      <c r="CS1536" s="40"/>
      <c r="CT1536" s="40"/>
      <c r="CU1536" s="40"/>
      <c r="CV1536" s="40"/>
      <c r="CW1536" s="40"/>
      <c r="CX1536" s="40"/>
      <c r="CY1536" s="40"/>
      <c r="CZ1536" s="40"/>
      <c r="DA1536" s="40"/>
      <c r="DB1536" s="40"/>
      <c r="DC1536" s="40"/>
      <c r="DD1536" s="40"/>
      <c r="DE1536" s="40"/>
      <c r="DF1536" s="40"/>
      <c r="DG1536" s="40"/>
      <c r="DH1536" s="40"/>
      <c r="DI1536" s="40"/>
      <c r="DJ1536" s="40"/>
      <c r="DK1536" s="40"/>
      <c r="DL1536" s="40"/>
      <c r="DM1536" s="40"/>
      <c r="DN1536" s="40"/>
      <c r="DO1536" s="40"/>
      <c r="DP1536" s="40"/>
      <c r="DQ1536" s="40"/>
      <c r="DR1536" s="40"/>
      <c r="DS1536" s="40"/>
      <c r="DT1536" s="40"/>
      <c r="DU1536" s="40"/>
      <c r="DV1536" s="40"/>
      <c r="DW1536" s="40"/>
      <c r="DX1536" s="40"/>
      <c r="DY1536" s="40"/>
      <c r="DZ1536" s="40"/>
      <c r="EA1536" s="40"/>
      <c r="EB1536" s="40"/>
      <c r="EC1536" s="40"/>
      <c r="ED1536" s="40"/>
      <c r="EE1536" s="40"/>
      <c r="EF1536" s="40"/>
      <c r="EG1536" s="40"/>
      <c r="EH1536" s="40"/>
      <c r="EI1536" s="40"/>
      <c r="EJ1536" s="40"/>
      <c r="EK1536" s="40"/>
      <c r="EL1536" s="40"/>
      <c r="EM1536" s="40"/>
      <c r="EN1536" s="40"/>
      <c r="EO1536" s="40"/>
      <c r="EP1536" s="40"/>
      <c r="EQ1536" s="40"/>
      <c r="ER1536" s="40"/>
      <c r="ES1536" s="40"/>
      <c r="ET1536" s="40"/>
      <c r="EU1536" s="40"/>
      <c r="EV1536" s="40"/>
      <c r="EW1536" s="40"/>
      <c r="EX1536" s="40"/>
      <c r="EY1536" s="40"/>
      <c r="EZ1536" s="40"/>
      <c r="FA1536" s="40"/>
      <c r="FB1536" s="40"/>
      <c r="FC1536" s="40"/>
      <c r="FD1536" s="40"/>
      <c r="FE1536" s="40"/>
      <c r="FF1536" s="40"/>
      <c r="FG1536" s="40"/>
      <c r="FH1536" s="40"/>
      <c r="FI1536" s="40"/>
      <c r="FJ1536" s="40"/>
      <c r="FK1536" s="40"/>
      <c r="FL1536" s="40"/>
      <c r="FM1536" s="40"/>
      <c r="FN1536" s="40"/>
      <c r="FO1536" s="40"/>
      <c r="FP1536" s="40"/>
      <c r="FQ1536" s="40"/>
      <c r="FR1536" s="40"/>
      <c r="FS1536" s="40"/>
      <c r="FT1536" s="40"/>
      <c r="FU1536" s="40"/>
      <c r="FV1536" s="40"/>
      <c r="FW1536" s="40"/>
      <c r="FX1536" s="40"/>
      <c r="FY1536" s="40"/>
      <c r="FZ1536" s="40"/>
      <c r="GA1536" s="40"/>
      <c r="GB1536" s="40"/>
      <c r="GC1536" s="40"/>
      <c r="GD1536" s="40"/>
      <c r="GE1536" s="40"/>
      <c r="GF1536" s="40"/>
      <c r="GG1536" s="40"/>
      <c r="GH1536" s="40"/>
      <c r="GI1536" s="40"/>
      <c r="GJ1536" s="40"/>
      <c r="GK1536" s="40"/>
      <c r="GL1536" s="40"/>
      <c r="GM1536" s="40"/>
      <c r="GN1536" s="40"/>
      <c r="GO1536" s="40"/>
      <c r="GP1536" s="40"/>
      <c r="GQ1536" s="40"/>
      <c r="GR1536" s="40"/>
      <c r="GS1536" s="40"/>
    </row>
    <row r="1537" spans="1:201" x14ac:dyDescent="0.2">
      <c r="A1537" s="40"/>
      <c r="B1537" s="40"/>
      <c r="C1537" s="40"/>
      <c r="D1537" s="40"/>
      <c r="E1537" s="40"/>
      <c r="F1537" s="40"/>
      <c r="G1537" s="40"/>
      <c r="H1537" s="40"/>
      <c r="I1537" s="40"/>
      <c r="J1537" s="40"/>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0"/>
      <c r="BD1537" s="40"/>
      <c r="BE1537" s="40"/>
      <c r="BF1537" s="40"/>
      <c r="BG1537" s="40"/>
      <c r="BH1537" s="40"/>
      <c r="BI1537" s="40"/>
      <c r="BJ1537" s="40"/>
      <c r="BK1537" s="40"/>
      <c r="BL1537" s="40"/>
      <c r="BM1537" s="40"/>
      <c r="BN1537" s="40"/>
      <c r="BO1537" s="40"/>
      <c r="BP1537" s="40"/>
      <c r="BQ1537" s="40"/>
      <c r="BR1537" s="40"/>
      <c r="BS1537" s="40"/>
      <c r="BT1537" s="40"/>
      <c r="BU1537" s="40"/>
      <c r="BV1537" s="40"/>
      <c r="BW1537" s="40"/>
      <c r="BX1537" s="40"/>
      <c r="BY1537" s="40"/>
      <c r="BZ1537" s="40"/>
      <c r="CA1537" s="40"/>
      <c r="CB1537" s="40"/>
      <c r="CC1537" s="40"/>
      <c r="CD1537" s="40"/>
      <c r="CE1537" s="40"/>
      <c r="CF1537" s="40"/>
      <c r="CG1537" s="40"/>
      <c r="CH1537" s="40"/>
      <c r="CI1537" s="40"/>
      <c r="CJ1537" s="40"/>
      <c r="CK1537" s="40"/>
      <c r="CL1537" s="40"/>
      <c r="CM1537" s="40"/>
      <c r="CN1537" s="40"/>
      <c r="CO1537" s="40"/>
      <c r="CP1537" s="40"/>
      <c r="CQ1537" s="40"/>
      <c r="CR1537" s="40"/>
      <c r="CS1537" s="40"/>
      <c r="CT1537" s="40"/>
      <c r="CU1537" s="40"/>
      <c r="CV1537" s="40"/>
      <c r="CW1537" s="40"/>
      <c r="CX1537" s="40"/>
      <c r="CY1537" s="40"/>
      <c r="CZ1537" s="40"/>
      <c r="DA1537" s="40"/>
      <c r="DB1537" s="40"/>
      <c r="DC1537" s="40"/>
      <c r="DD1537" s="40"/>
      <c r="DE1537" s="40"/>
      <c r="DF1537" s="40"/>
      <c r="DG1537" s="40"/>
      <c r="DH1537" s="40"/>
      <c r="DI1537" s="40"/>
      <c r="DJ1537" s="40"/>
      <c r="DK1537" s="40"/>
      <c r="DL1537" s="40"/>
      <c r="DM1537" s="40"/>
      <c r="DN1537" s="40"/>
      <c r="DO1537" s="40"/>
      <c r="DP1537" s="40"/>
      <c r="DQ1537" s="40"/>
      <c r="DR1537" s="40"/>
      <c r="DS1537" s="40"/>
      <c r="DT1537" s="40"/>
      <c r="DU1537" s="40"/>
      <c r="DV1537" s="40"/>
      <c r="DW1537" s="40"/>
      <c r="DX1537" s="40"/>
      <c r="DY1537" s="40"/>
      <c r="DZ1537" s="40"/>
      <c r="EA1537" s="40"/>
      <c r="EB1537" s="40"/>
      <c r="EC1537" s="40"/>
      <c r="ED1537" s="40"/>
      <c r="EE1537" s="40"/>
      <c r="EF1537" s="40"/>
      <c r="EG1537" s="40"/>
      <c r="EH1537" s="40"/>
      <c r="EI1537" s="40"/>
      <c r="EJ1537" s="40"/>
      <c r="EK1537" s="40"/>
      <c r="EL1537" s="40"/>
      <c r="EM1537" s="40"/>
      <c r="EN1537" s="40"/>
      <c r="EO1537" s="40"/>
      <c r="EP1537" s="40"/>
      <c r="EQ1537" s="40"/>
      <c r="ER1537" s="40"/>
      <c r="ES1537" s="40"/>
      <c r="ET1537" s="40"/>
      <c r="EU1537" s="40"/>
      <c r="EV1537" s="40"/>
      <c r="EW1537" s="40"/>
      <c r="EX1537" s="40"/>
      <c r="EY1537" s="40"/>
      <c r="EZ1537" s="40"/>
      <c r="FA1537" s="40"/>
      <c r="FB1537" s="40"/>
      <c r="FC1537" s="40"/>
      <c r="FD1537" s="40"/>
      <c r="FE1537" s="40"/>
      <c r="FF1537" s="40"/>
      <c r="FG1537" s="40"/>
      <c r="FH1537" s="40"/>
      <c r="FI1537" s="40"/>
      <c r="FJ1537" s="40"/>
      <c r="FK1537" s="40"/>
      <c r="FL1537" s="40"/>
      <c r="FM1537" s="40"/>
      <c r="FN1537" s="40"/>
      <c r="FO1537" s="40"/>
      <c r="FP1537" s="40"/>
      <c r="FQ1537" s="40"/>
      <c r="FR1537" s="40"/>
      <c r="FS1537" s="40"/>
      <c r="FT1537" s="40"/>
      <c r="FU1537" s="40"/>
      <c r="FV1537" s="40"/>
      <c r="FW1537" s="40"/>
      <c r="FX1537" s="40"/>
      <c r="FY1537" s="40"/>
      <c r="FZ1537" s="40"/>
      <c r="GA1537" s="40"/>
      <c r="GB1537" s="40"/>
      <c r="GC1537" s="40"/>
      <c r="GD1537" s="40"/>
      <c r="GE1537" s="40"/>
      <c r="GF1537" s="40"/>
      <c r="GG1537" s="40"/>
      <c r="GH1537" s="40"/>
      <c r="GI1537" s="40"/>
      <c r="GJ1537" s="40"/>
      <c r="GK1537" s="40"/>
      <c r="GL1537" s="40"/>
      <c r="GM1537" s="40"/>
      <c r="GN1537" s="40"/>
      <c r="GO1537" s="40"/>
      <c r="GP1537" s="40"/>
      <c r="GQ1537" s="40"/>
      <c r="GR1537" s="40"/>
      <c r="GS1537" s="40"/>
    </row>
    <row r="1538" spans="1:201" x14ac:dyDescent="0.2">
      <c r="A1538" s="40"/>
      <c r="B1538" s="40"/>
      <c r="C1538" s="40"/>
      <c r="D1538" s="40"/>
      <c r="E1538" s="40"/>
      <c r="F1538" s="40"/>
      <c r="G1538" s="40"/>
      <c r="H1538" s="40"/>
      <c r="I1538" s="40"/>
      <c r="J1538" s="40"/>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0"/>
      <c r="BD1538" s="40"/>
      <c r="BE1538" s="40"/>
      <c r="BF1538" s="40"/>
      <c r="BG1538" s="40"/>
      <c r="BH1538" s="40"/>
      <c r="BI1538" s="40"/>
      <c r="BJ1538" s="40"/>
      <c r="BK1538" s="40"/>
      <c r="BL1538" s="40"/>
      <c r="BM1538" s="40"/>
      <c r="BN1538" s="40"/>
      <c r="BO1538" s="40"/>
      <c r="BP1538" s="40"/>
      <c r="BQ1538" s="40"/>
      <c r="BR1538" s="40"/>
      <c r="BS1538" s="40"/>
      <c r="BT1538" s="40"/>
      <c r="BU1538" s="40"/>
      <c r="BV1538" s="40"/>
      <c r="BW1538" s="40"/>
      <c r="BX1538" s="40"/>
      <c r="BY1538" s="40"/>
      <c r="BZ1538" s="40"/>
      <c r="CA1538" s="40"/>
      <c r="CB1538" s="40"/>
      <c r="CC1538" s="40"/>
      <c r="CD1538" s="40"/>
      <c r="CE1538" s="40"/>
      <c r="CF1538" s="40"/>
      <c r="CG1538" s="40"/>
      <c r="CH1538" s="40"/>
      <c r="CI1538" s="40"/>
      <c r="CJ1538" s="40"/>
      <c r="CK1538" s="40"/>
      <c r="CL1538" s="40"/>
      <c r="CM1538" s="40"/>
      <c r="CN1538" s="40"/>
      <c r="CO1538" s="40"/>
      <c r="CP1538" s="40"/>
      <c r="CQ1538" s="40"/>
      <c r="CR1538" s="40"/>
      <c r="CS1538" s="40"/>
      <c r="CT1538" s="40"/>
      <c r="CU1538" s="40"/>
      <c r="CV1538" s="40"/>
      <c r="CW1538" s="40"/>
      <c r="CX1538" s="40"/>
      <c r="CY1538" s="40"/>
      <c r="CZ1538" s="40"/>
      <c r="DA1538" s="40"/>
      <c r="DB1538" s="40"/>
      <c r="DC1538" s="40"/>
      <c r="DD1538" s="40"/>
      <c r="DE1538" s="40"/>
      <c r="DF1538" s="40"/>
      <c r="DG1538" s="40"/>
      <c r="DH1538" s="40"/>
      <c r="DI1538" s="40"/>
      <c r="DJ1538" s="40"/>
      <c r="DK1538" s="40"/>
      <c r="DL1538" s="40"/>
      <c r="DM1538" s="40"/>
      <c r="DN1538" s="40"/>
      <c r="DO1538" s="40"/>
      <c r="DP1538" s="40"/>
      <c r="DQ1538" s="40"/>
      <c r="DR1538" s="40"/>
      <c r="DS1538" s="40"/>
      <c r="DT1538" s="40"/>
      <c r="DU1538" s="40"/>
      <c r="DV1538" s="40"/>
      <c r="DW1538" s="40"/>
      <c r="DX1538" s="40"/>
      <c r="DY1538" s="40"/>
      <c r="DZ1538" s="40"/>
      <c r="EA1538" s="40"/>
      <c r="EB1538" s="40"/>
      <c r="EC1538" s="40"/>
      <c r="ED1538" s="40"/>
      <c r="EE1538" s="40"/>
      <c r="EF1538" s="40"/>
      <c r="EG1538" s="40"/>
      <c r="EH1538" s="40"/>
      <c r="EI1538" s="40"/>
      <c r="EJ1538" s="40"/>
      <c r="EK1538" s="40"/>
      <c r="EL1538" s="40"/>
      <c r="EM1538" s="40"/>
      <c r="EN1538" s="40"/>
      <c r="EO1538" s="40"/>
      <c r="EP1538" s="40"/>
      <c r="EQ1538" s="40"/>
      <c r="ER1538" s="40"/>
      <c r="ES1538" s="40"/>
      <c r="ET1538" s="40"/>
      <c r="EU1538" s="40"/>
      <c r="EV1538" s="40"/>
      <c r="EW1538" s="40"/>
      <c r="EX1538" s="40"/>
      <c r="EY1538" s="40"/>
      <c r="EZ1538" s="40"/>
      <c r="FA1538" s="40"/>
      <c r="FB1538" s="40"/>
      <c r="FC1538" s="40"/>
      <c r="FD1538" s="40"/>
      <c r="FE1538" s="40"/>
      <c r="FF1538" s="40"/>
      <c r="FG1538" s="40"/>
      <c r="FH1538" s="40"/>
      <c r="FI1538" s="40"/>
      <c r="FJ1538" s="40"/>
      <c r="FK1538" s="40"/>
      <c r="FL1538" s="40"/>
      <c r="FM1538" s="40"/>
      <c r="FN1538" s="40"/>
      <c r="FO1538" s="40"/>
      <c r="FP1538" s="40"/>
      <c r="FQ1538" s="40"/>
      <c r="FR1538" s="40"/>
      <c r="FS1538" s="40"/>
      <c r="FT1538" s="40"/>
      <c r="FU1538" s="40"/>
      <c r="FV1538" s="40"/>
      <c r="FW1538" s="40"/>
      <c r="FX1538" s="40"/>
      <c r="FY1538" s="40"/>
      <c r="FZ1538" s="40"/>
      <c r="GA1538" s="40"/>
      <c r="GB1538" s="40"/>
      <c r="GC1538" s="40"/>
      <c r="GD1538" s="40"/>
      <c r="GE1538" s="40"/>
      <c r="GF1538" s="40"/>
      <c r="GG1538" s="40"/>
      <c r="GH1538" s="40"/>
      <c r="GI1538" s="40"/>
      <c r="GJ1538" s="40"/>
      <c r="GK1538" s="40"/>
      <c r="GL1538" s="40"/>
      <c r="GM1538" s="40"/>
      <c r="GN1538" s="40"/>
      <c r="GO1538" s="40"/>
      <c r="GP1538" s="40"/>
      <c r="GQ1538" s="40"/>
      <c r="GR1538" s="40"/>
      <c r="GS1538" s="40"/>
    </row>
    <row r="1539" spans="1:201" x14ac:dyDescent="0.2">
      <c r="A1539" s="40"/>
      <c r="B1539" s="40"/>
      <c r="C1539" s="40"/>
      <c r="D1539" s="40"/>
      <c r="E1539" s="40"/>
      <c r="F1539" s="40"/>
      <c r="G1539" s="40"/>
      <c r="H1539" s="40"/>
      <c r="I1539" s="40"/>
      <c r="J1539" s="40"/>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0"/>
      <c r="BD1539" s="40"/>
      <c r="BE1539" s="40"/>
      <c r="BF1539" s="40"/>
      <c r="BG1539" s="40"/>
      <c r="BH1539" s="40"/>
      <c r="BI1539" s="40"/>
      <c r="BJ1539" s="40"/>
      <c r="BK1539" s="40"/>
      <c r="BL1539" s="40"/>
      <c r="BM1539" s="40"/>
      <c r="BN1539" s="40"/>
      <c r="BO1539" s="40"/>
      <c r="BP1539" s="40"/>
      <c r="BQ1539" s="40"/>
      <c r="BR1539" s="40"/>
      <c r="BS1539" s="40"/>
      <c r="BT1539" s="40"/>
      <c r="BU1539" s="40"/>
      <c r="BV1539" s="40"/>
      <c r="BW1539" s="40"/>
      <c r="BX1539" s="40"/>
      <c r="BY1539" s="40"/>
      <c r="BZ1539" s="40"/>
      <c r="CA1539" s="40"/>
      <c r="CB1539" s="40"/>
      <c r="CC1539" s="40"/>
      <c r="CD1539" s="40"/>
      <c r="CE1539" s="40"/>
      <c r="CF1539" s="40"/>
      <c r="CG1539" s="40"/>
      <c r="CH1539" s="40"/>
      <c r="CI1539" s="40"/>
      <c r="CJ1539" s="40"/>
      <c r="CK1539" s="40"/>
      <c r="CL1539" s="40"/>
      <c r="CM1539" s="40"/>
      <c r="CN1539" s="40"/>
      <c r="CO1539" s="40"/>
      <c r="CP1539" s="40"/>
      <c r="CQ1539" s="40"/>
      <c r="CR1539" s="40"/>
      <c r="CS1539" s="40"/>
      <c r="CT1539" s="40"/>
      <c r="CU1539" s="40"/>
      <c r="CV1539" s="40"/>
      <c r="CW1539" s="40"/>
      <c r="CX1539" s="40"/>
      <c r="CY1539" s="40"/>
      <c r="CZ1539" s="40"/>
      <c r="DA1539" s="40"/>
      <c r="DB1539" s="40"/>
      <c r="DC1539" s="40"/>
      <c r="DD1539" s="40"/>
      <c r="DE1539" s="40"/>
      <c r="DF1539" s="40"/>
      <c r="DG1539" s="40"/>
      <c r="DH1539" s="40"/>
      <c r="DI1539" s="40"/>
      <c r="DJ1539" s="40"/>
      <c r="DK1539" s="40"/>
      <c r="DL1539" s="40"/>
      <c r="DM1539" s="40"/>
      <c r="DN1539" s="40"/>
      <c r="DO1539" s="40"/>
      <c r="DP1539" s="40"/>
      <c r="DQ1539" s="40"/>
      <c r="DR1539" s="40"/>
      <c r="DS1539" s="40"/>
      <c r="DT1539" s="40"/>
      <c r="DU1539" s="40"/>
      <c r="DV1539" s="40"/>
      <c r="DW1539" s="40"/>
      <c r="DX1539" s="40"/>
      <c r="DY1539" s="40"/>
      <c r="DZ1539" s="40"/>
      <c r="EA1539" s="40"/>
      <c r="EB1539" s="40"/>
      <c r="EC1539" s="40"/>
      <c r="ED1539" s="40"/>
      <c r="EE1539" s="40"/>
      <c r="EF1539" s="40"/>
      <c r="EG1539" s="40"/>
      <c r="EH1539" s="40"/>
      <c r="EI1539" s="40"/>
      <c r="EJ1539" s="40"/>
      <c r="EK1539" s="40"/>
      <c r="EL1539" s="40"/>
      <c r="EM1539" s="40"/>
      <c r="EN1539" s="40"/>
      <c r="EO1539" s="40"/>
      <c r="EP1539" s="40"/>
      <c r="EQ1539" s="40"/>
      <c r="ER1539" s="40"/>
      <c r="ES1539" s="40"/>
      <c r="ET1539" s="40"/>
      <c r="EU1539" s="40"/>
      <c r="EV1539" s="40"/>
      <c r="EW1539" s="40"/>
      <c r="EX1539" s="40"/>
      <c r="EY1539" s="40"/>
      <c r="EZ1539" s="40"/>
      <c r="FA1539" s="40"/>
      <c r="FB1539" s="40"/>
      <c r="FC1539" s="40"/>
      <c r="FD1539" s="40"/>
      <c r="FE1539" s="40"/>
      <c r="FF1539" s="40"/>
      <c r="FG1539" s="40"/>
      <c r="FH1539" s="40"/>
      <c r="FI1539" s="40"/>
      <c r="FJ1539" s="40"/>
      <c r="FK1539" s="40"/>
      <c r="FL1539" s="40"/>
      <c r="FM1539" s="40"/>
      <c r="FN1539" s="40"/>
      <c r="FO1539" s="40"/>
      <c r="FP1539" s="40"/>
      <c r="FQ1539" s="40"/>
      <c r="FR1539" s="40"/>
      <c r="FS1539" s="40"/>
      <c r="FT1539" s="40"/>
      <c r="FU1539" s="40"/>
      <c r="FV1539" s="40"/>
      <c r="FW1539" s="40"/>
      <c r="FX1539" s="40"/>
      <c r="FY1539" s="40"/>
      <c r="FZ1539" s="40"/>
      <c r="GA1539" s="40"/>
      <c r="GB1539" s="40"/>
      <c r="GC1539" s="40"/>
      <c r="GD1539" s="40"/>
      <c r="GE1539" s="40"/>
      <c r="GF1539" s="40"/>
      <c r="GG1539" s="40"/>
      <c r="GH1539" s="40"/>
      <c r="GI1539" s="40"/>
      <c r="GJ1539" s="40"/>
      <c r="GK1539" s="40"/>
      <c r="GL1539" s="40"/>
      <c r="GM1539" s="40"/>
      <c r="GN1539" s="40"/>
      <c r="GO1539" s="40"/>
      <c r="GP1539" s="40"/>
      <c r="GQ1539" s="40"/>
      <c r="GR1539" s="40"/>
      <c r="GS1539" s="40"/>
    </row>
    <row r="1540" spans="1:201" x14ac:dyDescent="0.2">
      <c r="A1540" s="40"/>
      <c r="B1540" s="40"/>
      <c r="C1540" s="40"/>
      <c r="D1540" s="40"/>
      <c r="E1540" s="40"/>
      <c r="F1540" s="40"/>
      <c r="G1540" s="40"/>
      <c r="H1540" s="40"/>
      <c r="I1540" s="40"/>
      <c r="J1540" s="40"/>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0"/>
      <c r="BD1540" s="40"/>
      <c r="BE1540" s="40"/>
      <c r="BF1540" s="40"/>
      <c r="BG1540" s="40"/>
      <c r="BH1540" s="40"/>
      <c r="BI1540" s="40"/>
      <c r="BJ1540" s="40"/>
      <c r="BK1540" s="40"/>
      <c r="BL1540" s="40"/>
      <c r="BM1540" s="40"/>
      <c r="BN1540" s="40"/>
      <c r="BO1540" s="40"/>
      <c r="BP1540" s="40"/>
      <c r="BQ1540" s="40"/>
      <c r="BR1540" s="40"/>
      <c r="BS1540" s="40"/>
      <c r="BT1540" s="40"/>
      <c r="BU1540" s="40"/>
      <c r="BV1540" s="40"/>
      <c r="BW1540" s="40"/>
      <c r="BX1540" s="40"/>
      <c r="BY1540" s="40"/>
      <c r="BZ1540" s="40"/>
      <c r="CA1540" s="40"/>
      <c r="CB1540" s="40"/>
      <c r="CC1540" s="40"/>
      <c r="CD1540" s="40"/>
      <c r="CE1540" s="40"/>
      <c r="CF1540" s="40"/>
      <c r="CG1540" s="40"/>
      <c r="CH1540" s="40"/>
      <c r="CI1540" s="40"/>
      <c r="CJ1540" s="40"/>
      <c r="CK1540" s="40"/>
      <c r="CL1540" s="40"/>
      <c r="CM1540" s="40"/>
      <c r="CN1540" s="40"/>
      <c r="CO1540" s="40"/>
      <c r="CP1540" s="40"/>
      <c r="CQ1540" s="40"/>
      <c r="CR1540" s="40"/>
      <c r="CS1540" s="40"/>
      <c r="CT1540" s="40"/>
      <c r="CU1540" s="40"/>
      <c r="CV1540" s="40"/>
      <c r="CW1540" s="40"/>
      <c r="CX1540" s="40"/>
      <c r="CY1540" s="40"/>
      <c r="CZ1540" s="40"/>
      <c r="DA1540" s="40"/>
      <c r="DB1540" s="40"/>
      <c r="DC1540" s="40"/>
      <c r="DD1540" s="40"/>
      <c r="DE1540" s="40"/>
      <c r="DF1540" s="40"/>
      <c r="DG1540" s="40"/>
      <c r="DH1540" s="40"/>
      <c r="DI1540" s="40"/>
      <c r="DJ1540" s="40"/>
      <c r="DK1540" s="40"/>
      <c r="DL1540" s="40"/>
      <c r="DM1540" s="40"/>
      <c r="DN1540" s="40"/>
      <c r="DO1540" s="40"/>
      <c r="DP1540" s="40"/>
      <c r="DQ1540" s="40"/>
      <c r="DR1540" s="40"/>
      <c r="DS1540" s="40"/>
      <c r="DT1540" s="40"/>
      <c r="DU1540" s="40"/>
      <c r="DV1540" s="40"/>
      <c r="DW1540" s="40"/>
      <c r="DX1540" s="40"/>
      <c r="DY1540" s="40"/>
      <c r="DZ1540" s="40"/>
      <c r="EA1540" s="40"/>
      <c r="EB1540" s="40"/>
      <c r="EC1540" s="40"/>
      <c r="ED1540" s="40"/>
      <c r="EE1540" s="40"/>
      <c r="EF1540" s="40"/>
      <c r="EG1540" s="40"/>
      <c r="EH1540" s="40"/>
      <c r="EI1540" s="40"/>
      <c r="EJ1540" s="40"/>
      <c r="EK1540" s="40"/>
      <c r="EL1540" s="40"/>
      <c r="EM1540" s="40"/>
      <c r="EN1540" s="40"/>
      <c r="EO1540" s="40"/>
      <c r="EP1540" s="40"/>
      <c r="EQ1540" s="40"/>
      <c r="ER1540" s="40"/>
      <c r="ES1540" s="40"/>
      <c r="ET1540" s="40"/>
      <c r="EU1540" s="40"/>
      <c r="EV1540" s="40"/>
      <c r="EW1540" s="40"/>
      <c r="EX1540" s="40"/>
      <c r="EY1540" s="40"/>
      <c r="EZ1540" s="40"/>
      <c r="FA1540" s="40"/>
      <c r="FB1540" s="40"/>
      <c r="FC1540" s="40"/>
      <c r="FD1540" s="40"/>
      <c r="FE1540" s="40"/>
      <c r="FF1540" s="40"/>
      <c r="FG1540" s="40"/>
      <c r="FH1540" s="40"/>
      <c r="FI1540" s="40"/>
      <c r="FJ1540" s="40"/>
      <c r="FK1540" s="40"/>
      <c r="FL1540" s="40"/>
      <c r="FM1540" s="40"/>
      <c r="FN1540" s="40"/>
      <c r="FO1540" s="40"/>
      <c r="FP1540" s="40"/>
      <c r="FQ1540" s="40"/>
      <c r="FR1540" s="40"/>
      <c r="FS1540" s="40"/>
      <c r="FT1540" s="40"/>
      <c r="FU1540" s="40"/>
      <c r="FV1540" s="40"/>
      <c r="FW1540" s="40"/>
      <c r="FX1540" s="40"/>
      <c r="FY1540" s="40"/>
      <c r="FZ1540" s="40"/>
      <c r="GA1540" s="40"/>
      <c r="GB1540" s="40"/>
      <c r="GC1540" s="40"/>
      <c r="GD1540" s="40"/>
      <c r="GE1540" s="40"/>
      <c r="GF1540" s="40"/>
      <c r="GG1540" s="40"/>
      <c r="GH1540" s="40"/>
      <c r="GI1540" s="40"/>
      <c r="GJ1540" s="40"/>
      <c r="GK1540" s="40"/>
      <c r="GL1540" s="40"/>
      <c r="GM1540" s="40"/>
      <c r="GN1540" s="40"/>
      <c r="GO1540" s="40"/>
      <c r="GP1540" s="40"/>
      <c r="GQ1540" s="40"/>
      <c r="GR1540" s="40"/>
      <c r="GS1540" s="40"/>
    </row>
    <row r="1541" spans="1:201" x14ac:dyDescent="0.2">
      <c r="A1541" s="40"/>
      <c r="B1541" s="40"/>
      <c r="C1541" s="40"/>
      <c r="D1541" s="40"/>
      <c r="E1541" s="40"/>
      <c r="F1541" s="40"/>
      <c r="G1541" s="40"/>
      <c r="H1541" s="40"/>
      <c r="I1541" s="40"/>
      <c r="J1541" s="40"/>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0"/>
      <c r="BD1541" s="40"/>
      <c r="BE1541" s="40"/>
      <c r="BF1541" s="40"/>
      <c r="BG1541" s="40"/>
      <c r="BH1541" s="40"/>
      <c r="BI1541" s="40"/>
      <c r="BJ1541" s="40"/>
      <c r="BK1541" s="40"/>
      <c r="BL1541" s="40"/>
      <c r="BM1541" s="40"/>
      <c r="BN1541" s="40"/>
      <c r="BO1541" s="40"/>
      <c r="BP1541" s="40"/>
      <c r="BQ1541" s="40"/>
      <c r="BR1541" s="40"/>
      <c r="BS1541" s="40"/>
      <c r="BT1541" s="40"/>
      <c r="BU1541" s="40"/>
      <c r="BV1541" s="40"/>
      <c r="BW1541" s="40"/>
      <c r="BX1541" s="40"/>
      <c r="BY1541" s="40"/>
      <c r="BZ1541" s="40"/>
      <c r="CA1541" s="40"/>
      <c r="CB1541" s="40"/>
      <c r="CC1541" s="40"/>
      <c r="CD1541" s="40"/>
      <c r="CE1541" s="40"/>
      <c r="CF1541" s="40"/>
      <c r="CG1541" s="40"/>
      <c r="CH1541" s="40"/>
      <c r="CI1541" s="40"/>
      <c r="CJ1541" s="40"/>
      <c r="CK1541" s="40"/>
      <c r="CL1541" s="40"/>
      <c r="CM1541" s="40"/>
      <c r="CN1541" s="40"/>
      <c r="CO1541" s="40"/>
      <c r="CP1541" s="40"/>
      <c r="CQ1541" s="40"/>
      <c r="CR1541" s="40"/>
      <c r="CS1541" s="40"/>
      <c r="CT1541" s="40"/>
      <c r="CU1541" s="40"/>
      <c r="CV1541" s="40"/>
      <c r="CW1541" s="40"/>
      <c r="CX1541" s="40"/>
      <c r="CY1541" s="40"/>
      <c r="CZ1541" s="40"/>
      <c r="DA1541" s="40"/>
      <c r="DB1541" s="40"/>
      <c r="DC1541" s="40"/>
      <c r="DD1541" s="40"/>
      <c r="DE1541" s="40"/>
      <c r="DF1541" s="40"/>
      <c r="DG1541" s="40"/>
      <c r="DH1541" s="40"/>
      <c r="DI1541" s="40"/>
      <c r="DJ1541" s="40"/>
      <c r="DK1541" s="40"/>
      <c r="DL1541" s="40"/>
      <c r="DM1541" s="40"/>
      <c r="DN1541" s="40"/>
      <c r="DO1541" s="40"/>
      <c r="DP1541" s="40"/>
      <c r="DQ1541" s="40"/>
      <c r="DR1541" s="40"/>
      <c r="DS1541" s="40"/>
      <c r="DT1541" s="40"/>
      <c r="DU1541" s="40"/>
      <c r="DV1541" s="40"/>
      <c r="DW1541" s="40"/>
      <c r="DX1541" s="40"/>
      <c r="DY1541" s="40"/>
      <c r="DZ1541" s="40"/>
      <c r="EA1541" s="40"/>
      <c r="EB1541" s="40"/>
      <c r="EC1541" s="40"/>
      <c r="ED1541" s="40"/>
      <c r="EE1541" s="40"/>
      <c r="EF1541" s="40"/>
      <c r="EG1541" s="40"/>
      <c r="EH1541" s="40"/>
      <c r="EI1541" s="40"/>
      <c r="EJ1541" s="40"/>
      <c r="EK1541" s="40"/>
      <c r="EL1541" s="40"/>
      <c r="EM1541" s="40"/>
      <c r="EN1541" s="40"/>
      <c r="EO1541" s="40"/>
      <c r="EP1541" s="40"/>
      <c r="EQ1541" s="40"/>
      <c r="ER1541" s="40"/>
      <c r="ES1541" s="40"/>
      <c r="ET1541" s="40"/>
      <c r="EU1541" s="40"/>
      <c r="EV1541" s="40"/>
      <c r="EW1541" s="40"/>
      <c r="EX1541" s="40"/>
      <c r="EY1541" s="40"/>
      <c r="EZ1541" s="40"/>
      <c r="FA1541" s="40"/>
      <c r="FB1541" s="40"/>
      <c r="FC1541" s="40"/>
      <c r="FD1541" s="40"/>
      <c r="FE1541" s="40"/>
      <c r="FF1541" s="40"/>
      <c r="FG1541" s="40"/>
      <c r="FH1541" s="40"/>
      <c r="FI1541" s="40"/>
      <c r="FJ1541" s="40"/>
      <c r="FK1541" s="40"/>
      <c r="FL1541" s="40"/>
      <c r="FM1541" s="40"/>
      <c r="FN1541" s="40"/>
      <c r="FO1541" s="40"/>
      <c r="FP1541" s="40"/>
      <c r="FQ1541" s="40"/>
      <c r="FR1541" s="40"/>
      <c r="FS1541" s="40"/>
      <c r="FT1541" s="40"/>
      <c r="FU1541" s="40"/>
      <c r="FV1541" s="40"/>
      <c r="FW1541" s="40"/>
      <c r="FX1541" s="40"/>
      <c r="FY1541" s="40"/>
      <c r="FZ1541" s="40"/>
      <c r="GA1541" s="40"/>
      <c r="GB1541" s="40"/>
      <c r="GC1541" s="40"/>
      <c r="GD1541" s="40"/>
      <c r="GE1541" s="40"/>
      <c r="GF1541" s="40"/>
      <c r="GG1541" s="40"/>
      <c r="GH1541" s="40"/>
      <c r="GI1541" s="40"/>
      <c r="GJ1541" s="40"/>
      <c r="GK1541" s="40"/>
      <c r="GL1541" s="40"/>
      <c r="GM1541" s="40"/>
      <c r="GN1541" s="40"/>
      <c r="GO1541" s="40"/>
      <c r="GP1541" s="40"/>
      <c r="GQ1541" s="40"/>
      <c r="GR1541" s="40"/>
      <c r="GS1541" s="40"/>
    </row>
    <row r="1542" spans="1:201" x14ac:dyDescent="0.2">
      <c r="A1542" s="40"/>
      <c r="B1542" s="40"/>
      <c r="C1542" s="40"/>
      <c r="D1542" s="40"/>
      <c r="E1542" s="40"/>
      <c r="F1542" s="40"/>
      <c r="G1542" s="40"/>
      <c r="H1542" s="40"/>
      <c r="I1542" s="40"/>
      <c r="J1542" s="40"/>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0"/>
      <c r="BD1542" s="40"/>
      <c r="BE1542" s="40"/>
      <c r="BF1542" s="40"/>
      <c r="BG1542" s="40"/>
      <c r="BH1542" s="40"/>
      <c r="BI1542" s="40"/>
      <c r="BJ1542" s="40"/>
      <c r="BK1542" s="40"/>
      <c r="BL1542" s="40"/>
      <c r="BM1542" s="40"/>
      <c r="BN1542" s="40"/>
      <c r="BO1542" s="40"/>
      <c r="BP1542" s="40"/>
      <c r="BQ1542" s="40"/>
      <c r="BR1542" s="40"/>
      <c r="BS1542" s="40"/>
      <c r="BT1542" s="40"/>
      <c r="BU1542" s="40"/>
      <c r="BV1542" s="40"/>
      <c r="BW1542" s="40"/>
      <c r="BX1542" s="40"/>
      <c r="BY1542" s="40"/>
      <c r="BZ1542" s="40"/>
      <c r="CA1542" s="40"/>
      <c r="CB1542" s="40"/>
      <c r="CC1542" s="40"/>
      <c r="CD1542" s="40"/>
      <c r="CE1542" s="40"/>
      <c r="CF1542" s="40"/>
      <c r="CG1542" s="40"/>
      <c r="CH1542" s="40"/>
      <c r="CI1542" s="40"/>
      <c r="CJ1542" s="40"/>
      <c r="CK1542" s="40"/>
      <c r="CL1542" s="40"/>
      <c r="CM1542" s="40"/>
      <c r="CN1542" s="40"/>
      <c r="CO1542" s="40"/>
      <c r="CP1542" s="40"/>
      <c r="CQ1542" s="40"/>
      <c r="CR1542" s="40"/>
      <c r="CS1542" s="40"/>
      <c r="CT1542" s="40"/>
      <c r="CU1542" s="40"/>
      <c r="CV1542" s="40"/>
      <c r="CW1542" s="40"/>
      <c r="CX1542" s="40"/>
      <c r="CY1542" s="40"/>
      <c r="CZ1542" s="40"/>
      <c r="DA1542" s="40"/>
      <c r="DB1542" s="40"/>
      <c r="DC1542" s="40"/>
      <c r="DD1542" s="40"/>
      <c r="DE1542" s="40"/>
      <c r="DF1542" s="40"/>
      <c r="DG1542" s="40"/>
      <c r="DH1542" s="40"/>
      <c r="DI1542" s="40"/>
      <c r="DJ1542" s="40"/>
      <c r="DK1542" s="40"/>
      <c r="DL1542" s="40"/>
      <c r="DM1542" s="40"/>
      <c r="DN1542" s="40"/>
      <c r="DO1542" s="40"/>
      <c r="DP1542" s="40"/>
      <c r="DQ1542" s="40"/>
      <c r="DR1542" s="40"/>
      <c r="DS1542" s="40"/>
      <c r="DT1542" s="40"/>
      <c r="DU1542" s="40"/>
      <c r="DV1542" s="40"/>
      <c r="DW1542" s="40"/>
      <c r="DX1542" s="40"/>
      <c r="DY1542" s="40"/>
      <c r="DZ1542" s="40"/>
      <c r="EA1542" s="40"/>
      <c r="EB1542" s="40"/>
      <c r="EC1542" s="40"/>
      <c r="ED1542" s="40"/>
      <c r="EE1542" s="40"/>
      <c r="EF1542" s="40"/>
      <c r="EG1542" s="40"/>
      <c r="EH1542" s="40"/>
      <c r="EI1542" s="40"/>
      <c r="EJ1542" s="40"/>
      <c r="EK1542" s="40"/>
      <c r="EL1542" s="40"/>
      <c r="EM1542" s="40"/>
      <c r="EN1542" s="40"/>
      <c r="EO1542" s="40"/>
      <c r="EP1542" s="40"/>
      <c r="EQ1542" s="40"/>
      <c r="ER1542" s="40"/>
      <c r="ES1542" s="40"/>
      <c r="ET1542" s="40"/>
      <c r="EU1542" s="40"/>
      <c r="EV1542" s="40"/>
      <c r="EW1542" s="40"/>
      <c r="EX1542" s="40"/>
      <c r="EY1542" s="40"/>
      <c r="EZ1542" s="40"/>
      <c r="FA1542" s="40"/>
      <c r="FB1542" s="40"/>
      <c r="FC1542" s="40"/>
      <c r="FD1542" s="40"/>
      <c r="FE1542" s="40"/>
      <c r="FF1542" s="40"/>
      <c r="FG1542" s="40"/>
      <c r="FH1542" s="40"/>
      <c r="FI1542" s="40"/>
      <c r="FJ1542" s="40"/>
      <c r="FK1542" s="40"/>
      <c r="FL1542" s="40"/>
      <c r="FM1542" s="40"/>
      <c r="FN1542" s="40"/>
      <c r="FO1542" s="40"/>
      <c r="FP1542" s="40"/>
      <c r="FQ1542" s="40"/>
      <c r="FR1542" s="40"/>
      <c r="FS1542" s="40"/>
      <c r="FT1542" s="40"/>
      <c r="FU1542" s="40"/>
      <c r="FV1542" s="40"/>
      <c r="FW1542" s="40"/>
      <c r="FX1542" s="40"/>
      <c r="FY1542" s="40"/>
      <c r="FZ1542" s="40"/>
      <c r="GA1542" s="40"/>
      <c r="GB1542" s="40"/>
      <c r="GC1542" s="40"/>
      <c r="GD1542" s="40"/>
      <c r="GE1542" s="40"/>
      <c r="GF1542" s="40"/>
      <c r="GG1542" s="40"/>
      <c r="GH1542" s="40"/>
      <c r="GI1542" s="40"/>
      <c r="GJ1542" s="40"/>
      <c r="GK1542" s="40"/>
      <c r="GL1542" s="40"/>
      <c r="GM1542" s="40"/>
      <c r="GN1542" s="40"/>
      <c r="GO1542" s="40"/>
      <c r="GP1542" s="40"/>
      <c r="GQ1542" s="40"/>
      <c r="GR1542" s="40"/>
      <c r="GS1542" s="40"/>
    </row>
    <row r="1543" spans="1:201" x14ac:dyDescent="0.2">
      <c r="A1543" s="40"/>
      <c r="B1543" s="40"/>
      <c r="C1543" s="40"/>
      <c r="D1543" s="40"/>
      <c r="E1543" s="40"/>
      <c r="F1543" s="40"/>
      <c r="G1543" s="40"/>
      <c r="H1543" s="40"/>
      <c r="I1543" s="40"/>
      <c r="J1543" s="40"/>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0"/>
      <c r="BD1543" s="40"/>
      <c r="BE1543" s="40"/>
      <c r="BF1543" s="40"/>
      <c r="BG1543" s="40"/>
      <c r="BH1543" s="40"/>
      <c r="BI1543" s="40"/>
      <c r="BJ1543" s="40"/>
      <c r="BK1543" s="40"/>
      <c r="BL1543" s="40"/>
      <c r="BM1543" s="40"/>
      <c r="BN1543" s="40"/>
      <c r="BO1543" s="40"/>
      <c r="BP1543" s="40"/>
      <c r="BQ1543" s="40"/>
      <c r="BR1543" s="40"/>
      <c r="BS1543" s="40"/>
      <c r="BT1543" s="40"/>
      <c r="BU1543" s="40"/>
      <c r="BV1543" s="40"/>
      <c r="BW1543" s="40"/>
      <c r="BX1543" s="40"/>
      <c r="BY1543" s="40"/>
      <c r="BZ1543" s="40"/>
      <c r="CA1543" s="40"/>
      <c r="CB1543" s="40"/>
      <c r="CC1543" s="40"/>
      <c r="CD1543" s="40"/>
      <c r="CE1543" s="40"/>
      <c r="CF1543" s="40"/>
      <c r="CG1543" s="40"/>
      <c r="CH1543" s="40"/>
      <c r="CI1543" s="40"/>
      <c r="CJ1543" s="40"/>
      <c r="CK1543" s="40"/>
      <c r="CL1543" s="40"/>
      <c r="CM1543" s="40"/>
      <c r="CN1543" s="40"/>
      <c r="CO1543" s="40"/>
      <c r="CP1543" s="40"/>
      <c r="CQ1543" s="40"/>
      <c r="CR1543" s="40"/>
      <c r="CS1543" s="40"/>
      <c r="CT1543" s="40"/>
      <c r="CU1543" s="40"/>
      <c r="CV1543" s="40"/>
      <c r="CW1543" s="40"/>
      <c r="CX1543" s="40"/>
      <c r="CY1543" s="40"/>
      <c r="CZ1543" s="40"/>
      <c r="DA1543" s="40"/>
      <c r="DB1543" s="40"/>
      <c r="DC1543" s="40"/>
      <c r="DD1543" s="40"/>
      <c r="DE1543" s="40"/>
      <c r="DF1543" s="40"/>
      <c r="DG1543" s="40"/>
      <c r="DH1543" s="40"/>
      <c r="DI1543" s="40"/>
      <c r="DJ1543" s="40"/>
      <c r="DK1543" s="40"/>
      <c r="DL1543" s="40"/>
      <c r="DM1543" s="40"/>
      <c r="DN1543" s="40"/>
      <c r="DO1543" s="40"/>
      <c r="DP1543" s="40"/>
      <c r="DQ1543" s="40"/>
      <c r="DR1543" s="40"/>
      <c r="DS1543" s="40"/>
      <c r="DT1543" s="40"/>
      <c r="DU1543" s="40"/>
      <c r="DV1543" s="40"/>
      <c r="DW1543" s="40"/>
      <c r="DX1543" s="40"/>
      <c r="DY1543" s="40"/>
      <c r="DZ1543" s="40"/>
      <c r="EA1543" s="40"/>
      <c r="EB1543" s="40"/>
      <c r="EC1543" s="40"/>
      <c r="ED1543" s="40"/>
      <c r="EE1543" s="40"/>
      <c r="EF1543" s="40"/>
      <c r="EG1543" s="40"/>
      <c r="EH1543" s="40"/>
      <c r="EI1543" s="40"/>
      <c r="EJ1543" s="40"/>
      <c r="EK1543" s="40"/>
      <c r="EL1543" s="40"/>
      <c r="EM1543" s="40"/>
      <c r="EN1543" s="40"/>
      <c r="EO1543" s="40"/>
      <c r="EP1543" s="40"/>
      <c r="EQ1543" s="40"/>
      <c r="ER1543" s="40"/>
      <c r="ES1543" s="40"/>
      <c r="ET1543" s="40"/>
      <c r="EU1543" s="40"/>
      <c r="EV1543" s="40"/>
      <c r="EW1543" s="40"/>
      <c r="EX1543" s="40"/>
      <c r="EY1543" s="40"/>
      <c r="EZ1543" s="40"/>
      <c r="FA1543" s="40"/>
      <c r="FB1543" s="40"/>
      <c r="FC1543" s="40"/>
      <c r="FD1543" s="40"/>
      <c r="FE1543" s="40"/>
      <c r="FF1543" s="40"/>
      <c r="FG1543" s="40"/>
      <c r="FH1543" s="40"/>
      <c r="FI1543" s="40"/>
      <c r="FJ1543" s="40"/>
      <c r="FK1543" s="40"/>
      <c r="FL1543" s="40"/>
      <c r="FM1543" s="40"/>
      <c r="FN1543" s="40"/>
      <c r="FO1543" s="40"/>
      <c r="FP1543" s="40"/>
      <c r="FQ1543" s="40"/>
      <c r="FR1543" s="40"/>
      <c r="FS1543" s="40"/>
      <c r="FT1543" s="40"/>
      <c r="FU1543" s="40"/>
      <c r="FV1543" s="40"/>
      <c r="FW1543" s="40"/>
      <c r="FX1543" s="40"/>
      <c r="FY1543" s="40"/>
      <c r="FZ1543" s="40"/>
      <c r="GA1543" s="40"/>
      <c r="GB1543" s="40"/>
      <c r="GC1543" s="40"/>
      <c r="GD1543" s="40"/>
      <c r="GE1543" s="40"/>
      <c r="GF1543" s="40"/>
      <c r="GG1543" s="40"/>
      <c r="GH1543" s="40"/>
      <c r="GI1543" s="40"/>
      <c r="GJ1543" s="40"/>
      <c r="GK1543" s="40"/>
      <c r="GL1543" s="40"/>
      <c r="GM1543" s="40"/>
      <c r="GN1543" s="40"/>
      <c r="GO1543" s="40"/>
      <c r="GP1543" s="40"/>
      <c r="GQ1543" s="40"/>
      <c r="GR1543" s="40"/>
      <c r="GS1543" s="40"/>
    </row>
    <row r="1544" spans="1:201" x14ac:dyDescent="0.2">
      <c r="A1544" s="40"/>
      <c r="B1544" s="40"/>
      <c r="C1544" s="40"/>
      <c r="D1544" s="40"/>
      <c r="E1544" s="40"/>
      <c r="F1544" s="40"/>
      <c r="G1544" s="40"/>
      <c r="H1544" s="40"/>
      <c r="I1544" s="40"/>
      <c r="J1544" s="40"/>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0"/>
      <c r="BD1544" s="40"/>
      <c r="BE1544" s="40"/>
      <c r="BF1544" s="40"/>
      <c r="BG1544" s="40"/>
      <c r="BH1544" s="40"/>
      <c r="BI1544" s="40"/>
      <c r="BJ1544" s="40"/>
      <c r="BK1544" s="40"/>
      <c r="BL1544" s="40"/>
      <c r="BM1544" s="40"/>
      <c r="BN1544" s="40"/>
      <c r="BO1544" s="40"/>
      <c r="BP1544" s="40"/>
      <c r="BQ1544" s="40"/>
      <c r="BR1544" s="40"/>
      <c r="BS1544" s="40"/>
      <c r="BT1544" s="40"/>
      <c r="BU1544" s="40"/>
      <c r="BV1544" s="40"/>
      <c r="BW1544" s="40"/>
      <c r="BX1544" s="40"/>
      <c r="BY1544" s="40"/>
      <c r="BZ1544" s="40"/>
      <c r="CA1544" s="40"/>
      <c r="CB1544" s="40"/>
      <c r="CC1544" s="40"/>
      <c r="CD1544" s="40"/>
      <c r="CE1544" s="40"/>
      <c r="CF1544" s="40"/>
      <c r="CG1544" s="40"/>
      <c r="CH1544" s="40"/>
      <c r="CI1544" s="40"/>
      <c r="CJ1544" s="40"/>
      <c r="CK1544" s="40"/>
      <c r="CL1544" s="40"/>
      <c r="CM1544" s="40"/>
      <c r="CN1544" s="40"/>
      <c r="CO1544" s="40"/>
      <c r="CP1544" s="40"/>
      <c r="CQ1544" s="40"/>
      <c r="CR1544" s="40"/>
      <c r="CS1544" s="40"/>
      <c r="CT1544" s="40"/>
      <c r="CU1544" s="40"/>
      <c r="CV1544" s="40"/>
      <c r="CW1544" s="40"/>
      <c r="CX1544" s="40"/>
      <c r="CY1544" s="40"/>
      <c r="CZ1544" s="40"/>
      <c r="DA1544" s="40"/>
      <c r="DB1544" s="40"/>
      <c r="DC1544" s="40"/>
      <c r="DD1544" s="40"/>
      <c r="DE1544" s="40"/>
      <c r="DF1544" s="40"/>
      <c r="DG1544" s="40"/>
      <c r="DH1544" s="40"/>
      <c r="DI1544" s="40"/>
      <c r="DJ1544" s="40"/>
      <c r="DK1544" s="40"/>
      <c r="DL1544" s="40"/>
      <c r="DM1544" s="40"/>
      <c r="DN1544" s="40"/>
      <c r="DO1544" s="40"/>
      <c r="DP1544" s="40"/>
      <c r="DQ1544" s="40"/>
      <c r="DR1544" s="40"/>
      <c r="DS1544" s="40"/>
      <c r="DT1544" s="40"/>
      <c r="DU1544" s="40"/>
      <c r="DV1544" s="40"/>
      <c r="DW1544" s="40"/>
      <c r="DX1544" s="40"/>
      <c r="DY1544" s="40"/>
      <c r="DZ1544" s="40"/>
      <c r="EA1544" s="40"/>
      <c r="EB1544" s="40"/>
      <c r="EC1544" s="40"/>
      <c r="ED1544" s="40"/>
      <c r="EE1544" s="40"/>
      <c r="EF1544" s="40"/>
      <c r="EG1544" s="40"/>
      <c r="EH1544" s="40"/>
      <c r="EI1544" s="40"/>
      <c r="EJ1544" s="40"/>
      <c r="EK1544" s="40"/>
      <c r="EL1544" s="40"/>
      <c r="EM1544" s="40"/>
      <c r="EN1544" s="40"/>
      <c r="EO1544" s="40"/>
      <c r="EP1544" s="40"/>
      <c r="EQ1544" s="40"/>
      <c r="ER1544" s="40"/>
      <c r="ES1544" s="40"/>
      <c r="ET1544" s="40"/>
      <c r="EU1544" s="40"/>
      <c r="EV1544" s="40"/>
      <c r="EW1544" s="40"/>
      <c r="EX1544" s="40"/>
      <c r="EY1544" s="40"/>
      <c r="EZ1544" s="40"/>
      <c r="FA1544" s="40"/>
      <c r="FB1544" s="40"/>
      <c r="FC1544" s="40"/>
      <c r="FD1544" s="40"/>
      <c r="FE1544" s="40"/>
      <c r="FF1544" s="40"/>
      <c r="FG1544" s="40"/>
      <c r="FH1544" s="40"/>
      <c r="FI1544" s="40"/>
      <c r="FJ1544" s="40"/>
      <c r="FK1544" s="40"/>
      <c r="FL1544" s="40"/>
      <c r="FM1544" s="40"/>
      <c r="FN1544" s="40"/>
      <c r="FO1544" s="40"/>
      <c r="FP1544" s="40"/>
      <c r="FQ1544" s="40"/>
      <c r="FR1544" s="40"/>
      <c r="FS1544" s="40"/>
      <c r="FT1544" s="40"/>
      <c r="FU1544" s="40"/>
      <c r="FV1544" s="40"/>
      <c r="FW1544" s="40"/>
      <c r="FX1544" s="40"/>
      <c r="FY1544" s="40"/>
      <c r="FZ1544" s="40"/>
      <c r="GA1544" s="40"/>
      <c r="GB1544" s="40"/>
      <c r="GC1544" s="40"/>
      <c r="GD1544" s="40"/>
      <c r="GE1544" s="40"/>
      <c r="GF1544" s="40"/>
      <c r="GG1544" s="40"/>
      <c r="GH1544" s="40"/>
      <c r="GI1544" s="40"/>
      <c r="GJ1544" s="40"/>
      <c r="GK1544" s="40"/>
      <c r="GL1544" s="40"/>
      <c r="GM1544" s="40"/>
      <c r="GN1544" s="40"/>
      <c r="GO1544" s="40"/>
      <c r="GP1544" s="40"/>
      <c r="GQ1544" s="40"/>
      <c r="GR1544" s="40"/>
      <c r="GS1544" s="40"/>
    </row>
    <row r="1545" spans="1:201" x14ac:dyDescent="0.2">
      <c r="A1545" s="40"/>
      <c r="B1545" s="40"/>
      <c r="C1545" s="40"/>
      <c r="D1545" s="40"/>
      <c r="E1545" s="40"/>
      <c r="F1545" s="40"/>
      <c r="G1545" s="40"/>
      <c r="H1545" s="40"/>
      <c r="I1545" s="40"/>
      <c r="J1545" s="40"/>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0"/>
      <c r="BD1545" s="40"/>
      <c r="BE1545" s="40"/>
      <c r="BF1545" s="40"/>
      <c r="BG1545" s="40"/>
      <c r="BH1545" s="40"/>
      <c r="BI1545" s="40"/>
      <c r="BJ1545" s="40"/>
      <c r="BK1545" s="40"/>
      <c r="BL1545" s="40"/>
      <c r="BM1545" s="40"/>
      <c r="BN1545" s="40"/>
      <c r="BO1545" s="40"/>
      <c r="BP1545" s="40"/>
      <c r="BQ1545" s="40"/>
      <c r="BR1545" s="40"/>
      <c r="BS1545" s="40"/>
      <c r="BT1545" s="40"/>
      <c r="BU1545" s="40"/>
      <c r="BV1545" s="40"/>
      <c r="BW1545" s="40"/>
      <c r="BX1545" s="40"/>
      <c r="BY1545" s="40"/>
      <c r="BZ1545" s="40"/>
      <c r="CA1545" s="40"/>
      <c r="CB1545" s="40"/>
      <c r="CC1545" s="40"/>
      <c r="CD1545" s="40"/>
      <c r="CE1545" s="40"/>
      <c r="CF1545" s="40"/>
      <c r="CG1545" s="40"/>
      <c r="CH1545" s="40"/>
      <c r="CI1545" s="40"/>
      <c r="CJ1545" s="40"/>
      <c r="CK1545" s="40"/>
      <c r="CL1545" s="40"/>
      <c r="CM1545" s="40"/>
      <c r="CN1545" s="40"/>
      <c r="CO1545" s="40"/>
      <c r="CP1545" s="40"/>
      <c r="CQ1545" s="40"/>
      <c r="CR1545" s="40"/>
      <c r="CS1545" s="40"/>
      <c r="CT1545" s="40"/>
      <c r="CU1545" s="40"/>
      <c r="CV1545" s="40"/>
      <c r="CW1545" s="40"/>
      <c r="CX1545" s="40"/>
      <c r="CY1545" s="40"/>
      <c r="CZ1545" s="40"/>
      <c r="DA1545" s="40"/>
      <c r="DB1545" s="40"/>
      <c r="DC1545" s="40"/>
      <c r="DD1545" s="40"/>
      <c r="DE1545" s="40"/>
      <c r="DF1545" s="40"/>
      <c r="DG1545" s="40"/>
      <c r="DH1545" s="40"/>
      <c r="DI1545" s="40"/>
      <c r="DJ1545" s="40"/>
      <c r="DK1545" s="40"/>
      <c r="DL1545" s="40"/>
      <c r="DM1545" s="40"/>
      <c r="DN1545" s="40"/>
      <c r="DO1545" s="40"/>
      <c r="DP1545" s="40"/>
      <c r="DQ1545" s="40"/>
      <c r="DR1545" s="40"/>
      <c r="DS1545" s="40"/>
      <c r="DT1545" s="40"/>
      <c r="DU1545" s="40"/>
      <c r="DV1545" s="40"/>
      <c r="DW1545" s="40"/>
      <c r="DX1545" s="40"/>
      <c r="DY1545" s="40"/>
      <c r="DZ1545" s="40"/>
      <c r="EA1545" s="40"/>
      <c r="EB1545" s="40"/>
      <c r="EC1545" s="40"/>
      <c r="ED1545" s="40"/>
      <c r="EE1545" s="40"/>
      <c r="EF1545" s="40"/>
      <c r="EG1545" s="40"/>
      <c r="EH1545" s="40"/>
      <c r="EI1545" s="40"/>
      <c r="EJ1545" s="40"/>
      <c r="EK1545" s="40"/>
      <c r="EL1545" s="40"/>
      <c r="EM1545" s="40"/>
      <c r="EN1545" s="40"/>
      <c r="EO1545" s="40"/>
      <c r="EP1545" s="40"/>
      <c r="EQ1545" s="40"/>
      <c r="ER1545" s="40"/>
      <c r="ES1545" s="40"/>
      <c r="ET1545" s="40"/>
      <c r="EU1545" s="40"/>
      <c r="EV1545" s="40"/>
      <c r="EW1545" s="40"/>
      <c r="EX1545" s="40"/>
      <c r="EY1545" s="40"/>
      <c r="EZ1545" s="40"/>
      <c r="FA1545" s="40"/>
      <c r="FB1545" s="40"/>
      <c r="FC1545" s="40"/>
      <c r="FD1545" s="40"/>
      <c r="FE1545" s="40"/>
      <c r="FF1545" s="40"/>
      <c r="FG1545" s="40"/>
      <c r="FH1545" s="40"/>
      <c r="FI1545" s="40"/>
      <c r="FJ1545" s="40"/>
      <c r="FK1545" s="40"/>
      <c r="FL1545" s="40"/>
      <c r="FM1545" s="40"/>
      <c r="FN1545" s="40"/>
      <c r="FO1545" s="40"/>
      <c r="FP1545" s="40"/>
      <c r="FQ1545" s="40"/>
      <c r="FR1545" s="40"/>
      <c r="FS1545" s="40"/>
      <c r="FT1545" s="40"/>
      <c r="FU1545" s="40"/>
      <c r="FV1545" s="40"/>
      <c r="FW1545" s="40"/>
      <c r="FX1545" s="40"/>
      <c r="FY1545" s="40"/>
      <c r="FZ1545" s="40"/>
      <c r="GA1545" s="40"/>
      <c r="GB1545" s="40"/>
      <c r="GC1545" s="40"/>
      <c r="GD1545" s="40"/>
      <c r="GE1545" s="40"/>
      <c r="GF1545" s="40"/>
      <c r="GG1545" s="40"/>
      <c r="GH1545" s="40"/>
      <c r="GI1545" s="40"/>
      <c r="GJ1545" s="40"/>
      <c r="GK1545" s="40"/>
      <c r="GL1545" s="40"/>
      <c r="GM1545" s="40"/>
      <c r="GN1545" s="40"/>
      <c r="GO1545" s="40"/>
      <c r="GP1545" s="40"/>
      <c r="GQ1545" s="40"/>
      <c r="GR1545" s="40"/>
      <c r="GS1545" s="40"/>
    </row>
    <row r="1546" spans="1:201" x14ac:dyDescent="0.2">
      <c r="A1546" s="40"/>
      <c r="B1546" s="40"/>
      <c r="C1546" s="40"/>
      <c r="D1546" s="40"/>
      <c r="E1546" s="40"/>
      <c r="F1546" s="40"/>
      <c r="G1546" s="40"/>
      <c r="H1546" s="40"/>
      <c r="I1546" s="40"/>
      <c r="J1546" s="40"/>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0"/>
      <c r="BD1546" s="40"/>
      <c r="BE1546" s="40"/>
      <c r="BF1546" s="40"/>
      <c r="BG1546" s="40"/>
      <c r="BH1546" s="40"/>
      <c r="BI1546" s="40"/>
      <c r="BJ1546" s="40"/>
      <c r="BK1546" s="40"/>
      <c r="BL1546" s="40"/>
      <c r="BM1546" s="40"/>
      <c r="BN1546" s="40"/>
      <c r="BO1546" s="40"/>
      <c r="BP1546" s="40"/>
      <c r="BQ1546" s="40"/>
      <c r="BR1546" s="40"/>
      <c r="BS1546" s="40"/>
      <c r="BT1546" s="40"/>
      <c r="BU1546" s="40"/>
      <c r="BV1546" s="40"/>
      <c r="BW1546" s="40"/>
      <c r="BX1546" s="40"/>
      <c r="BY1546" s="40"/>
      <c r="BZ1546" s="40"/>
      <c r="CA1546" s="40"/>
      <c r="CB1546" s="40"/>
      <c r="CC1546" s="40"/>
      <c r="CD1546" s="40"/>
      <c r="CE1546" s="40"/>
      <c r="CF1546" s="40"/>
      <c r="CG1546" s="40"/>
      <c r="CH1546" s="40"/>
      <c r="CI1546" s="40"/>
      <c r="CJ1546" s="40"/>
      <c r="CK1546" s="40"/>
      <c r="CL1546" s="40"/>
      <c r="CM1546" s="40"/>
      <c r="CN1546" s="40"/>
      <c r="CO1546" s="40"/>
      <c r="CP1546" s="40"/>
      <c r="CQ1546" s="40"/>
      <c r="CR1546" s="40"/>
      <c r="CS1546" s="40"/>
      <c r="CT1546" s="40"/>
      <c r="CU1546" s="40"/>
      <c r="CV1546" s="40"/>
      <c r="CW1546" s="40"/>
      <c r="CX1546" s="40"/>
      <c r="CY1546" s="40"/>
      <c r="CZ1546" s="40"/>
      <c r="DA1546" s="40"/>
      <c r="DB1546" s="40"/>
      <c r="DC1546" s="40"/>
      <c r="DD1546" s="40"/>
      <c r="DE1546" s="40"/>
      <c r="DF1546" s="40"/>
      <c r="DG1546" s="40"/>
      <c r="DH1546" s="40"/>
      <c r="DI1546" s="40"/>
      <c r="DJ1546" s="40"/>
      <c r="DK1546" s="40"/>
      <c r="DL1546" s="40"/>
      <c r="DM1546" s="40"/>
      <c r="DN1546" s="40"/>
      <c r="DO1546" s="40"/>
      <c r="DP1546" s="40"/>
      <c r="DQ1546" s="40"/>
      <c r="DR1546" s="40"/>
      <c r="DS1546" s="40"/>
      <c r="DT1546" s="40"/>
      <c r="DU1546" s="40"/>
      <c r="DV1546" s="40"/>
      <c r="DW1546" s="40"/>
      <c r="DX1546" s="40"/>
      <c r="DY1546" s="40"/>
      <c r="DZ1546" s="40"/>
      <c r="EA1546" s="40"/>
      <c r="EB1546" s="40"/>
      <c r="EC1546" s="40"/>
      <c r="ED1546" s="40"/>
      <c r="EE1546" s="40"/>
      <c r="EF1546" s="40"/>
      <c r="EG1546" s="40"/>
      <c r="EH1546" s="40"/>
      <c r="EI1546" s="40"/>
      <c r="EJ1546" s="40"/>
      <c r="EK1546" s="40"/>
      <c r="EL1546" s="40"/>
      <c r="EM1546" s="40"/>
      <c r="EN1546" s="40"/>
      <c r="EO1546" s="40"/>
      <c r="EP1546" s="40"/>
      <c r="EQ1546" s="40"/>
      <c r="ER1546" s="40"/>
      <c r="ES1546" s="40"/>
      <c r="ET1546" s="40"/>
      <c r="EU1546" s="40"/>
      <c r="EV1546" s="40"/>
      <c r="EW1546" s="40"/>
      <c r="EX1546" s="40"/>
      <c r="EY1546" s="40"/>
      <c r="EZ1546" s="40"/>
      <c r="FA1546" s="40"/>
      <c r="FB1546" s="40"/>
      <c r="FC1546" s="40"/>
      <c r="FD1546" s="40"/>
      <c r="FE1546" s="40"/>
      <c r="FF1546" s="40"/>
      <c r="FG1546" s="40"/>
      <c r="FH1546" s="40"/>
      <c r="FI1546" s="40"/>
      <c r="FJ1546" s="40"/>
      <c r="FK1546" s="40"/>
      <c r="FL1546" s="40"/>
      <c r="FM1546" s="40"/>
      <c r="FN1546" s="40"/>
      <c r="FO1546" s="40"/>
      <c r="FP1546" s="40"/>
      <c r="FQ1546" s="40"/>
      <c r="FR1546" s="40"/>
      <c r="FS1546" s="40"/>
      <c r="FT1546" s="40"/>
      <c r="FU1546" s="40"/>
      <c r="FV1546" s="40"/>
      <c r="FW1546" s="40"/>
      <c r="FX1546" s="40"/>
      <c r="FY1546" s="40"/>
      <c r="FZ1546" s="40"/>
      <c r="GA1546" s="40"/>
      <c r="GB1546" s="40"/>
      <c r="GC1546" s="40"/>
      <c r="GD1546" s="40"/>
      <c r="GE1546" s="40"/>
      <c r="GF1546" s="40"/>
      <c r="GG1546" s="40"/>
      <c r="GH1546" s="40"/>
      <c r="GI1546" s="40"/>
      <c r="GJ1546" s="40"/>
      <c r="GK1546" s="40"/>
      <c r="GL1546" s="40"/>
      <c r="GM1546" s="40"/>
      <c r="GN1546" s="40"/>
      <c r="GO1546" s="40"/>
      <c r="GP1546" s="40"/>
      <c r="GQ1546" s="40"/>
      <c r="GR1546" s="40"/>
      <c r="GS1546" s="40"/>
    </row>
    <row r="1547" spans="1:201" x14ac:dyDescent="0.2">
      <c r="A1547" s="40"/>
      <c r="B1547" s="40"/>
      <c r="C1547" s="40"/>
      <c r="D1547" s="40"/>
      <c r="E1547" s="40"/>
      <c r="F1547" s="40"/>
      <c r="G1547" s="40"/>
      <c r="H1547" s="40"/>
      <c r="I1547" s="40"/>
      <c r="J1547" s="40"/>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0"/>
      <c r="BD1547" s="40"/>
      <c r="BE1547" s="40"/>
      <c r="BF1547" s="40"/>
      <c r="BG1547" s="40"/>
      <c r="BH1547" s="40"/>
      <c r="BI1547" s="40"/>
      <c r="BJ1547" s="40"/>
      <c r="BK1547" s="40"/>
      <c r="BL1547" s="40"/>
      <c r="BM1547" s="40"/>
      <c r="BN1547" s="40"/>
      <c r="BO1547" s="40"/>
      <c r="BP1547" s="40"/>
      <c r="BQ1547" s="40"/>
      <c r="BR1547" s="40"/>
      <c r="BS1547" s="40"/>
      <c r="BT1547" s="40"/>
      <c r="BU1547" s="40"/>
      <c r="BV1547" s="40"/>
      <c r="BW1547" s="40"/>
      <c r="BX1547" s="40"/>
      <c r="BY1547" s="40"/>
      <c r="BZ1547" s="40"/>
      <c r="CA1547" s="40"/>
      <c r="CB1547" s="40"/>
      <c r="CC1547" s="40"/>
      <c r="CD1547" s="40"/>
      <c r="CE1547" s="40"/>
      <c r="CF1547" s="40"/>
      <c r="CG1547" s="40"/>
      <c r="CH1547" s="40"/>
      <c r="CI1547" s="40"/>
      <c r="CJ1547" s="40"/>
      <c r="CK1547" s="40"/>
      <c r="CL1547" s="40"/>
      <c r="CM1547" s="40"/>
      <c r="CN1547" s="40"/>
      <c r="CO1547" s="40"/>
      <c r="CP1547" s="40"/>
      <c r="CQ1547" s="40"/>
      <c r="CR1547" s="40"/>
      <c r="CS1547" s="40"/>
      <c r="CT1547" s="40"/>
      <c r="CU1547" s="40"/>
      <c r="CV1547" s="40"/>
      <c r="CW1547" s="40"/>
      <c r="CX1547" s="40"/>
      <c r="CY1547" s="40"/>
      <c r="CZ1547" s="40"/>
      <c r="DA1547" s="40"/>
      <c r="DB1547" s="40"/>
      <c r="DC1547" s="40"/>
      <c r="DD1547" s="40"/>
      <c r="DE1547" s="40"/>
      <c r="DF1547" s="40"/>
      <c r="DG1547" s="40"/>
      <c r="DH1547" s="40"/>
      <c r="DI1547" s="40"/>
      <c r="DJ1547" s="40"/>
      <c r="DK1547" s="40"/>
      <c r="DL1547" s="40"/>
      <c r="DM1547" s="40"/>
      <c r="DN1547" s="40"/>
      <c r="DO1547" s="40"/>
      <c r="DP1547" s="40"/>
      <c r="DQ1547" s="40"/>
      <c r="DR1547" s="40"/>
      <c r="DS1547" s="40"/>
      <c r="DT1547" s="40"/>
      <c r="DU1547" s="40"/>
      <c r="DV1547" s="40"/>
      <c r="DW1547" s="40"/>
      <c r="DX1547" s="40"/>
      <c r="DY1547" s="40"/>
      <c r="DZ1547" s="40"/>
      <c r="EA1547" s="40"/>
      <c r="EB1547" s="40"/>
      <c r="EC1547" s="40"/>
      <c r="ED1547" s="40"/>
      <c r="EE1547" s="40"/>
      <c r="EF1547" s="40"/>
      <c r="EG1547" s="40"/>
      <c r="EH1547" s="40"/>
      <c r="EI1547" s="40"/>
      <c r="EJ1547" s="40"/>
      <c r="EK1547" s="40"/>
      <c r="EL1547" s="40"/>
      <c r="EM1547" s="40"/>
      <c r="EN1547" s="40"/>
      <c r="EO1547" s="40"/>
      <c r="EP1547" s="40"/>
      <c r="EQ1547" s="40"/>
      <c r="ER1547" s="40"/>
      <c r="ES1547" s="40"/>
      <c r="ET1547" s="40"/>
      <c r="EU1547" s="40"/>
      <c r="EV1547" s="40"/>
      <c r="EW1547" s="40"/>
      <c r="EX1547" s="40"/>
      <c r="EY1547" s="40"/>
      <c r="EZ1547" s="40"/>
      <c r="FA1547" s="40"/>
      <c r="FB1547" s="40"/>
      <c r="FC1547" s="40"/>
      <c r="FD1547" s="40"/>
      <c r="FE1547" s="40"/>
      <c r="FF1547" s="40"/>
      <c r="FG1547" s="40"/>
      <c r="FH1547" s="40"/>
      <c r="FI1547" s="40"/>
      <c r="FJ1547" s="40"/>
      <c r="FK1547" s="40"/>
      <c r="FL1547" s="40"/>
      <c r="FM1547" s="40"/>
      <c r="FN1547" s="40"/>
      <c r="FO1547" s="40"/>
      <c r="FP1547" s="40"/>
      <c r="FQ1547" s="40"/>
      <c r="FR1547" s="40"/>
      <c r="FS1547" s="40"/>
      <c r="FT1547" s="40"/>
      <c r="FU1547" s="40"/>
      <c r="FV1547" s="40"/>
      <c r="FW1547" s="40"/>
      <c r="FX1547" s="40"/>
      <c r="FY1547" s="40"/>
      <c r="FZ1547" s="40"/>
      <c r="GA1547" s="40"/>
      <c r="GB1547" s="40"/>
      <c r="GC1547" s="40"/>
      <c r="GD1547" s="40"/>
      <c r="GE1547" s="40"/>
      <c r="GF1547" s="40"/>
      <c r="GG1547" s="40"/>
      <c r="GH1547" s="40"/>
      <c r="GI1547" s="40"/>
      <c r="GJ1547" s="40"/>
      <c r="GK1547" s="40"/>
      <c r="GL1547" s="40"/>
      <c r="GM1547" s="40"/>
      <c r="GN1547" s="40"/>
      <c r="GO1547" s="40"/>
      <c r="GP1547" s="40"/>
      <c r="GQ1547" s="40"/>
      <c r="GR1547" s="40"/>
      <c r="GS1547" s="40"/>
    </row>
    <row r="1548" spans="1:201" x14ac:dyDescent="0.2">
      <c r="A1548" s="40"/>
      <c r="B1548" s="40"/>
      <c r="C1548" s="40"/>
      <c r="D1548" s="40"/>
      <c r="E1548" s="40"/>
      <c r="F1548" s="40"/>
      <c r="G1548" s="40"/>
      <c r="H1548" s="40"/>
      <c r="I1548" s="40"/>
      <c r="J1548" s="40"/>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0"/>
      <c r="BD1548" s="40"/>
      <c r="BE1548" s="40"/>
      <c r="BF1548" s="40"/>
      <c r="BG1548" s="40"/>
      <c r="BH1548" s="40"/>
      <c r="BI1548" s="40"/>
      <c r="BJ1548" s="40"/>
      <c r="BK1548" s="40"/>
      <c r="BL1548" s="40"/>
      <c r="BM1548" s="40"/>
      <c r="BN1548" s="40"/>
      <c r="BO1548" s="40"/>
      <c r="BP1548" s="40"/>
      <c r="BQ1548" s="40"/>
      <c r="BR1548" s="40"/>
      <c r="BS1548" s="40"/>
      <c r="BT1548" s="40"/>
      <c r="BU1548" s="40"/>
      <c r="BV1548" s="40"/>
      <c r="BW1548" s="40"/>
      <c r="BX1548" s="40"/>
      <c r="BY1548" s="40"/>
      <c r="BZ1548" s="40"/>
      <c r="CA1548" s="40"/>
      <c r="CB1548" s="40"/>
      <c r="CC1548" s="40"/>
      <c r="CD1548" s="40"/>
      <c r="CE1548" s="40"/>
      <c r="CF1548" s="40"/>
      <c r="CG1548" s="40"/>
      <c r="CH1548" s="40"/>
      <c r="CI1548" s="40"/>
      <c r="CJ1548" s="40"/>
      <c r="CK1548" s="40"/>
      <c r="CL1548" s="40"/>
      <c r="CM1548" s="40"/>
      <c r="CN1548" s="40"/>
      <c r="CO1548" s="40"/>
      <c r="CP1548" s="40"/>
      <c r="CQ1548" s="40"/>
      <c r="CR1548" s="40"/>
      <c r="CS1548" s="40"/>
      <c r="CT1548" s="40"/>
      <c r="CU1548" s="40"/>
      <c r="CV1548" s="40"/>
      <c r="CW1548" s="40"/>
      <c r="CX1548" s="40"/>
      <c r="CY1548" s="40"/>
      <c r="CZ1548" s="40"/>
      <c r="DA1548" s="40"/>
      <c r="DB1548" s="40"/>
      <c r="DC1548" s="40"/>
      <c r="DD1548" s="40"/>
      <c r="DE1548" s="40"/>
      <c r="DF1548" s="40"/>
      <c r="DG1548" s="40"/>
      <c r="DH1548" s="40"/>
      <c r="DI1548" s="40"/>
      <c r="DJ1548" s="40"/>
      <c r="DK1548" s="40"/>
      <c r="DL1548" s="40"/>
      <c r="DM1548" s="40"/>
      <c r="DN1548" s="40"/>
      <c r="DO1548" s="40"/>
      <c r="DP1548" s="40"/>
      <c r="DQ1548" s="40"/>
      <c r="DR1548" s="40"/>
      <c r="DS1548" s="40"/>
      <c r="DT1548" s="40"/>
      <c r="DU1548" s="40"/>
      <c r="DV1548" s="40"/>
      <c r="DW1548" s="40"/>
      <c r="DX1548" s="40"/>
      <c r="DY1548" s="40"/>
      <c r="DZ1548" s="40"/>
      <c r="EA1548" s="40"/>
      <c r="EB1548" s="40"/>
      <c r="EC1548" s="40"/>
      <c r="ED1548" s="40"/>
      <c r="EE1548" s="40"/>
      <c r="EF1548" s="40"/>
      <c r="EG1548" s="40"/>
      <c r="EH1548" s="40"/>
      <c r="EI1548" s="40"/>
      <c r="EJ1548" s="40"/>
      <c r="EK1548" s="40"/>
      <c r="EL1548" s="40"/>
      <c r="EM1548" s="40"/>
      <c r="EN1548" s="40"/>
      <c r="EO1548" s="40"/>
      <c r="EP1548" s="40"/>
      <c r="EQ1548" s="40"/>
      <c r="ER1548" s="40"/>
      <c r="ES1548" s="40"/>
      <c r="ET1548" s="40"/>
      <c r="EU1548" s="40"/>
      <c r="EV1548" s="40"/>
      <c r="EW1548" s="40"/>
      <c r="EX1548" s="40"/>
      <c r="EY1548" s="40"/>
      <c r="EZ1548" s="40"/>
      <c r="FA1548" s="40"/>
      <c r="FB1548" s="40"/>
      <c r="FC1548" s="40"/>
      <c r="FD1548" s="40"/>
      <c r="FE1548" s="40"/>
      <c r="FF1548" s="40"/>
      <c r="FG1548" s="40"/>
      <c r="FH1548" s="40"/>
      <c r="FI1548" s="40"/>
      <c r="FJ1548" s="40"/>
      <c r="FK1548" s="40"/>
      <c r="FL1548" s="40"/>
      <c r="FM1548" s="40"/>
      <c r="FN1548" s="40"/>
      <c r="FO1548" s="40"/>
      <c r="FP1548" s="40"/>
      <c r="FQ1548" s="40"/>
      <c r="FR1548" s="40"/>
      <c r="FS1548" s="40"/>
      <c r="FT1548" s="40"/>
      <c r="FU1548" s="40"/>
      <c r="FV1548" s="40"/>
      <c r="FW1548" s="40"/>
      <c r="FX1548" s="40"/>
      <c r="FY1548" s="40"/>
      <c r="FZ1548" s="40"/>
      <c r="GA1548" s="40"/>
      <c r="GB1548" s="40"/>
      <c r="GC1548" s="40"/>
      <c r="GD1548" s="40"/>
      <c r="GE1548" s="40"/>
      <c r="GF1548" s="40"/>
      <c r="GG1548" s="40"/>
      <c r="GH1548" s="40"/>
      <c r="GI1548" s="40"/>
      <c r="GJ1548" s="40"/>
      <c r="GK1548" s="40"/>
      <c r="GL1548" s="40"/>
      <c r="GM1548" s="40"/>
      <c r="GN1548" s="40"/>
      <c r="GO1548" s="40"/>
      <c r="GP1548" s="40"/>
      <c r="GQ1548" s="40"/>
      <c r="GR1548" s="40"/>
      <c r="GS1548" s="40"/>
    </row>
    <row r="1549" spans="1:201" x14ac:dyDescent="0.2">
      <c r="A1549" s="40"/>
      <c r="B1549" s="40"/>
      <c r="C1549" s="40"/>
      <c r="D1549" s="40"/>
      <c r="E1549" s="40"/>
      <c r="F1549" s="40"/>
      <c r="G1549" s="40"/>
      <c r="H1549" s="40"/>
      <c r="I1549" s="40"/>
      <c r="J1549" s="40"/>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0"/>
      <c r="BD1549" s="40"/>
      <c r="BE1549" s="40"/>
      <c r="BF1549" s="40"/>
      <c r="BG1549" s="40"/>
      <c r="BH1549" s="40"/>
      <c r="BI1549" s="40"/>
      <c r="BJ1549" s="40"/>
      <c r="BK1549" s="40"/>
      <c r="BL1549" s="40"/>
      <c r="BM1549" s="40"/>
      <c r="BN1549" s="40"/>
      <c r="BO1549" s="40"/>
      <c r="BP1549" s="40"/>
      <c r="BQ1549" s="40"/>
      <c r="BR1549" s="40"/>
      <c r="BS1549" s="40"/>
      <c r="BT1549" s="40"/>
      <c r="BU1549" s="40"/>
      <c r="BV1549" s="40"/>
      <c r="BW1549" s="40"/>
      <c r="BX1549" s="40"/>
      <c r="BY1549" s="40"/>
      <c r="BZ1549" s="40"/>
      <c r="CA1549" s="40"/>
      <c r="CB1549" s="40"/>
      <c r="CC1549" s="40"/>
      <c r="CD1549" s="40"/>
      <c r="CE1549" s="40"/>
      <c r="CF1549" s="40"/>
      <c r="CG1549" s="40"/>
      <c r="CH1549" s="40"/>
      <c r="CI1549" s="40"/>
      <c r="CJ1549" s="40"/>
      <c r="CK1549" s="40"/>
      <c r="CL1549" s="40"/>
      <c r="CM1549" s="40"/>
      <c r="CN1549" s="40"/>
      <c r="CO1549" s="40"/>
      <c r="CP1549" s="40"/>
      <c r="CQ1549" s="40"/>
      <c r="CR1549" s="40"/>
      <c r="CS1549" s="40"/>
      <c r="CT1549" s="40"/>
      <c r="CU1549" s="40"/>
      <c r="CV1549" s="40"/>
      <c r="CW1549" s="40"/>
      <c r="CX1549" s="40"/>
      <c r="CY1549" s="40"/>
      <c r="CZ1549" s="40"/>
      <c r="DA1549" s="40"/>
      <c r="DB1549" s="40"/>
      <c r="DC1549" s="40"/>
      <c r="DD1549" s="40"/>
      <c r="DE1549" s="40"/>
      <c r="DF1549" s="40"/>
      <c r="DG1549" s="40"/>
      <c r="DH1549" s="40"/>
      <c r="DI1549" s="40"/>
      <c r="DJ1549" s="40"/>
      <c r="DK1549" s="40"/>
      <c r="DL1549" s="40"/>
      <c r="DM1549" s="40"/>
      <c r="DN1549" s="40"/>
      <c r="DO1549" s="40"/>
      <c r="DP1549" s="40"/>
      <c r="DQ1549" s="40"/>
      <c r="DR1549" s="40"/>
      <c r="DS1549" s="40"/>
      <c r="DT1549" s="40"/>
      <c r="DU1549" s="40"/>
      <c r="DV1549" s="40"/>
      <c r="DW1549" s="40"/>
      <c r="DX1549" s="40"/>
      <c r="DY1549" s="40"/>
      <c r="DZ1549" s="40"/>
      <c r="EA1549" s="40"/>
      <c r="EB1549" s="40"/>
      <c r="EC1549" s="40"/>
      <c r="ED1549" s="40"/>
      <c r="EE1549" s="40"/>
      <c r="EF1549" s="40"/>
      <c r="EG1549" s="40"/>
      <c r="EH1549" s="40"/>
      <c r="EI1549" s="40"/>
      <c r="EJ1549" s="40"/>
      <c r="EK1549" s="40"/>
      <c r="EL1549" s="40"/>
      <c r="EM1549" s="40"/>
      <c r="EN1549" s="40"/>
      <c r="EO1549" s="40"/>
      <c r="EP1549" s="40"/>
      <c r="EQ1549" s="40"/>
      <c r="ER1549" s="40"/>
      <c r="ES1549" s="40"/>
      <c r="ET1549" s="40"/>
      <c r="EU1549" s="40"/>
      <c r="EV1549" s="40"/>
      <c r="EW1549" s="40"/>
      <c r="EX1549" s="40"/>
      <c r="EY1549" s="40"/>
      <c r="EZ1549" s="40"/>
      <c r="FA1549" s="40"/>
      <c r="FB1549" s="40"/>
      <c r="FC1549" s="40"/>
      <c r="FD1549" s="40"/>
      <c r="FE1549" s="40"/>
      <c r="FF1549" s="40"/>
      <c r="FG1549" s="40"/>
      <c r="FH1549" s="40"/>
      <c r="FI1549" s="40"/>
      <c r="FJ1549" s="40"/>
      <c r="FK1549" s="40"/>
      <c r="FL1549" s="40"/>
      <c r="FM1549" s="40"/>
      <c r="FN1549" s="40"/>
      <c r="FO1549" s="40"/>
      <c r="FP1549" s="40"/>
      <c r="FQ1549" s="40"/>
      <c r="FR1549" s="40"/>
      <c r="FS1549" s="40"/>
      <c r="FT1549" s="40"/>
      <c r="FU1549" s="40"/>
      <c r="FV1549" s="40"/>
      <c r="FW1549" s="40"/>
      <c r="FX1549" s="40"/>
      <c r="FY1549" s="40"/>
      <c r="FZ1549" s="40"/>
      <c r="GA1549" s="40"/>
      <c r="GB1549" s="40"/>
      <c r="GC1549" s="40"/>
      <c r="GD1549" s="40"/>
      <c r="GE1549" s="40"/>
      <c r="GF1549" s="40"/>
      <c r="GG1549" s="40"/>
      <c r="GH1549" s="40"/>
      <c r="GI1549" s="40"/>
      <c r="GJ1549" s="40"/>
      <c r="GK1549" s="40"/>
      <c r="GL1549" s="40"/>
      <c r="GM1549" s="40"/>
      <c r="GN1549" s="40"/>
      <c r="GO1549" s="40"/>
      <c r="GP1549" s="40"/>
      <c r="GQ1549" s="40"/>
      <c r="GR1549" s="40"/>
      <c r="GS1549" s="40"/>
    </row>
    <row r="1550" spans="1:201" x14ac:dyDescent="0.2">
      <c r="A1550" s="40"/>
      <c r="B1550" s="40"/>
      <c r="C1550" s="40"/>
      <c r="D1550" s="40"/>
      <c r="E1550" s="40"/>
      <c r="F1550" s="40"/>
      <c r="G1550" s="40"/>
      <c r="H1550" s="40"/>
      <c r="I1550" s="40"/>
      <c r="J1550" s="40"/>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0"/>
      <c r="BD1550" s="40"/>
      <c r="BE1550" s="40"/>
      <c r="BF1550" s="40"/>
      <c r="BG1550" s="40"/>
      <c r="BH1550" s="40"/>
      <c r="BI1550" s="40"/>
      <c r="BJ1550" s="40"/>
      <c r="BK1550" s="40"/>
      <c r="BL1550" s="40"/>
      <c r="BM1550" s="40"/>
      <c r="BN1550" s="40"/>
      <c r="BO1550" s="40"/>
      <c r="BP1550" s="40"/>
      <c r="BQ1550" s="40"/>
      <c r="BR1550" s="40"/>
      <c r="BS1550" s="40"/>
      <c r="BT1550" s="40"/>
      <c r="BU1550" s="40"/>
      <c r="BV1550" s="40"/>
      <c r="BW1550" s="40"/>
      <c r="BX1550" s="40"/>
      <c r="BY1550" s="40"/>
      <c r="BZ1550" s="40"/>
      <c r="CA1550" s="40"/>
      <c r="CB1550" s="40"/>
      <c r="CC1550" s="40"/>
      <c r="CD1550" s="40"/>
      <c r="CE1550" s="40"/>
      <c r="CF1550" s="40"/>
      <c r="CG1550" s="40"/>
      <c r="CH1550" s="40"/>
      <c r="CI1550" s="40"/>
      <c r="CJ1550" s="40"/>
      <c r="CK1550" s="40"/>
      <c r="CL1550" s="40"/>
      <c r="CM1550" s="40"/>
      <c r="CN1550" s="40"/>
      <c r="CO1550" s="40"/>
      <c r="CP1550" s="40"/>
      <c r="CQ1550" s="40"/>
      <c r="CR1550" s="40"/>
      <c r="CS1550" s="40"/>
      <c r="CT1550" s="40"/>
      <c r="CU1550" s="40"/>
      <c r="CV1550" s="40"/>
      <c r="CW1550" s="40"/>
      <c r="CX1550" s="40"/>
      <c r="CY1550" s="40"/>
      <c r="CZ1550" s="40"/>
      <c r="DA1550" s="40"/>
      <c r="DB1550" s="40"/>
      <c r="DC1550" s="40"/>
      <c r="DD1550" s="40"/>
      <c r="DE1550" s="40"/>
      <c r="DF1550" s="40"/>
      <c r="DG1550" s="40"/>
      <c r="DH1550" s="40"/>
      <c r="DI1550" s="40"/>
      <c r="DJ1550" s="40"/>
      <c r="DK1550" s="40"/>
      <c r="DL1550" s="40"/>
      <c r="DM1550" s="40"/>
      <c r="DN1550" s="40"/>
      <c r="DO1550" s="40"/>
      <c r="DP1550" s="40"/>
      <c r="DQ1550" s="40"/>
      <c r="DR1550" s="40"/>
      <c r="DS1550" s="40"/>
      <c r="DT1550" s="40"/>
      <c r="DU1550" s="40"/>
      <c r="DV1550" s="40"/>
      <c r="DW1550" s="40"/>
      <c r="DX1550" s="40"/>
      <c r="DY1550" s="40"/>
      <c r="DZ1550" s="40"/>
      <c r="EA1550" s="40"/>
      <c r="EB1550" s="40"/>
      <c r="EC1550" s="40"/>
      <c r="ED1550" s="40"/>
      <c r="EE1550" s="40"/>
      <c r="EF1550" s="40"/>
      <c r="EG1550" s="40"/>
      <c r="EH1550" s="40"/>
      <c r="EI1550" s="40"/>
      <c r="EJ1550" s="40"/>
      <c r="EK1550" s="40"/>
      <c r="EL1550" s="40"/>
      <c r="EM1550" s="40"/>
      <c r="EN1550" s="40"/>
      <c r="EO1550" s="40"/>
      <c r="EP1550" s="40"/>
      <c r="EQ1550" s="40"/>
      <c r="ER1550" s="40"/>
      <c r="ES1550" s="40"/>
      <c r="ET1550" s="40"/>
      <c r="EU1550" s="40"/>
      <c r="EV1550" s="40"/>
      <c r="EW1550" s="40"/>
      <c r="EX1550" s="40"/>
      <c r="EY1550" s="40"/>
      <c r="EZ1550" s="40"/>
      <c r="FA1550" s="40"/>
      <c r="FB1550" s="40"/>
      <c r="FC1550" s="40"/>
      <c r="FD1550" s="40"/>
      <c r="FE1550" s="40"/>
      <c r="FF1550" s="40"/>
      <c r="FG1550" s="40"/>
      <c r="FH1550" s="40"/>
      <c r="FI1550" s="40"/>
      <c r="FJ1550" s="40"/>
      <c r="FK1550" s="40"/>
      <c r="FL1550" s="40"/>
      <c r="FM1550" s="40"/>
      <c r="FN1550" s="40"/>
      <c r="FO1550" s="40"/>
      <c r="FP1550" s="40"/>
      <c r="FQ1550" s="40"/>
      <c r="FR1550" s="40"/>
      <c r="FS1550" s="40"/>
      <c r="FT1550" s="40"/>
      <c r="FU1550" s="40"/>
      <c r="FV1550" s="40"/>
      <c r="FW1550" s="40"/>
      <c r="FX1550" s="40"/>
      <c r="FY1550" s="40"/>
      <c r="FZ1550" s="40"/>
      <c r="GA1550" s="40"/>
      <c r="GB1550" s="40"/>
      <c r="GC1550" s="40"/>
      <c r="GD1550" s="40"/>
      <c r="GE1550" s="40"/>
      <c r="GF1550" s="40"/>
      <c r="GG1550" s="40"/>
      <c r="GH1550" s="40"/>
      <c r="GI1550" s="40"/>
      <c r="GJ1550" s="40"/>
      <c r="GK1550" s="40"/>
      <c r="GL1550" s="40"/>
      <c r="GM1550" s="40"/>
      <c r="GN1550" s="40"/>
      <c r="GO1550" s="40"/>
      <c r="GP1550" s="40"/>
      <c r="GQ1550" s="40"/>
      <c r="GR1550" s="40"/>
      <c r="GS1550" s="40"/>
    </row>
    <row r="1551" spans="1:201" x14ac:dyDescent="0.2">
      <c r="A1551" s="40"/>
      <c r="B1551" s="40"/>
      <c r="C1551" s="40"/>
      <c r="D1551" s="40"/>
      <c r="E1551" s="40"/>
      <c r="F1551" s="40"/>
      <c r="G1551" s="40"/>
      <c r="H1551" s="40"/>
      <c r="I1551" s="40"/>
      <c r="J1551" s="40"/>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0"/>
      <c r="BD1551" s="40"/>
      <c r="BE1551" s="40"/>
      <c r="BF1551" s="40"/>
      <c r="BG1551" s="40"/>
      <c r="BH1551" s="40"/>
      <c r="BI1551" s="40"/>
      <c r="BJ1551" s="40"/>
      <c r="BK1551" s="40"/>
      <c r="BL1551" s="40"/>
      <c r="BM1551" s="40"/>
      <c r="BN1551" s="40"/>
      <c r="BO1551" s="40"/>
      <c r="BP1551" s="40"/>
      <c r="BQ1551" s="40"/>
      <c r="BR1551" s="40"/>
      <c r="BS1551" s="40"/>
      <c r="BT1551" s="40"/>
      <c r="BU1551" s="40"/>
      <c r="BV1551" s="40"/>
      <c r="BW1551" s="40"/>
      <c r="BX1551" s="40"/>
      <c r="BY1551" s="40"/>
      <c r="BZ1551" s="40"/>
      <c r="CA1551" s="40"/>
      <c r="CB1551" s="40"/>
      <c r="CC1551" s="40"/>
      <c r="CD1551" s="40"/>
      <c r="CE1551" s="40"/>
      <c r="CF1551" s="40"/>
      <c r="CG1551" s="40"/>
      <c r="CH1551" s="40"/>
      <c r="CI1551" s="40"/>
      <c r="CJ1551" s="40"/>
      <c r="CK1551" s="40"/>
      <c r="CL1551" s="40"/>
      <c r="CM1551" s="40"/>
      <c r="CN1551" s="40"/>
      <c r="CO1551" s="40"/>
      <c r="CP1551" s="40"/>
      <c r="CQ1551" s="40"/>
      <c r="CR1551" s="40"/>
      <c r="CS1551" s="40"/>
      <c r="CT1551" s="40"/>
      <c r="CU1551" s="40"/>
      <c r="CV1551" s="40"/>
      <c r="CW1551" s="40"/>
      <c r="CX1551" s="40"/>
      <c r="CY1551" s="40"/>
      <c r="CZ1551" s="40"/>
      <c r="DA1551" s="40"/>
      <c r="DB1551" s="40"/>
      <c r="DC1551" s="40"/>
      <c r="DD1551" s="40"/>
      <c r="DE1551" s="40"/>
      <c r="DF1551" s="40"/>
      <c r="DG1551" s="40"/>
      <c r="DH1551" s="40"/>
      <c r="DI1551" s="40"/>
      <c r="DJ1551" s="40"/>
      <c r="DK1551" s="40"/>
      <c r="DL1551" s="40"/>
      <c r="DM1551" s="40"/>
      <c r="DN1551" s="40"/>
      <c r="DO1551" s="40"/>
      <c r="DP1551" s="40"/>
      <c r="DQ1551" s="40"/>
      <c r="DR1551" s="40"/>
      <c r="DS1551" s="40"/>
      <c r="DT1551" s="40"/>
      <c r="DU1551" s="40"/>
      <c r="DV1551" s="40"/>
      <c r="DW1551" s="40"/>
      <c r="DX1551" s="40"/>
      <c r="DY1551" s="40"/>
      <c r="DZ1551" s="40"/>
      <c r="EA1551" s="40"/>
      <c r="EB1551" s="40"/>
      <c r="EC1551" s="40"/>
      <c r="ED1551" s="40"/>
      <c r="EE1551" s="40"/>
      <c r="EF1551" s="40"/>
      <c r="EG1551" s="40"/>
      <c r="EH1551" s="40"/>
      <c r="EI1551" s="40"/>
      <c r="EJ1551" s="40"/>
      <c r="EK1551" s="40"/>
      <c r="EL1551" s="40"/>
      <c r="EM1551" s="40"/>
      <c r="EN1551" s="40"/>
      <c r="EO1551" s="40"/>
      <c r="EP1551" s="40"/>
      <c r="EQ1551" s="40"/>
      <c r="ER1551" s="40"/>
      <c r="ES1551" s="40"/>
      <c r="ET1551" s="40"/>
      <c r="EU1551" s="40"/>
      <c r="EV1551" s="40"/>
      <c r="EW1551" s="40"/>
      <c r="EX1551" s="40"/>
      <c r="EY1551" s="40"/>
      <c r="EZ1551" s="40"/>
      <c r="FA1551" s="40"/>
      <c r="FB1551" s="40"/>
      <c r="FC1551" s="40"/>
      <c r="FD1551" s="40"/>
      <c r="FE1551" s="40"/>
      <c r="FF1551" s="40"/>
      <c r="FG1551" s="40"/>
      <c r="FH1551" s="40"/>
      <c r="FI1551" s="40"/>
      <c r="FJ1551" s="40"/>
      <c r="FK1551" s="40"/>
      <c r="FL1551" s="40"/>
      <c r="FM1551" s="40"/>
      <c r="FN1551" s="40"/>
      <c r="FO1551" s="40"/>
      <c r="FP1551" s="40"/>
      <c r="FQ1551" s="40"/>
      <c r="FR1551" s="40"/>
      <c r="FS1551" s="40"/>
      <c r="FT1551" s="40"/>
      <c r="FU1551" s="40"/>
      <c r="FV1551" s="40"/>
      <c r="FW1551" s="40"/>
      <c r="FX1551" s="40"/>
      <c r="FY1551" s="40"/>
      <c r="FZ1551" s="40"/>
      <c r="GA1551" s="40"/>
      <c r="GB1551" s="40"/>
      <c r="GC1551" s="40"/>
      <c r="GD1551" s="40"/>
      <c r="GE1551" s="40"/>
      <c r="GF1551" s="40"/>
      <c r="GG1551" s="40"/>
      <c r="GH1551" s="40"/>
      <c r="GI1551" s="40"/>
      <c r="GJ1551" s="40"/>
      <c r="GK1551" s="40"/>
      <c r="GL1551" s="40"/>
      <c r="GM1551" s="40"/>
      <c r="GN1551" s="40"/>
      <c r="GO1551" s="40"/>
      <c r="GP1551" s="40"/>
      <c r="GQ1551" s="40"/>
      <c r="GR1551" s="40"/>
      <c r="GS1551" s="40"/>
    </row>
    <row r="1552" spans="1:201" x14ac:dyDescent="0.2">
      <c r="A1552" s="40"/>
      <c r="B1552" s="40"/>
      <c r="C1552" s="40"/>
      <c r="D1552" s="40"/>
      <c r="E1552" s="40"/>
      <c r="F1552" s="40"/>
      <c r="G1552" s="40"/>
      <c r="H1552" s="40"/>
      <c r="I1552" s="40"/>
      <c r="J1552" s="40"/>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0"/>
      <c r="BD1552" s="40"/>
      <c r="BE1552" s="40"/>
      <c r="BF1552" s="40"/>
      <c r="BG1552" s="40"/>
      <c r="BH1552" s="40"/>
      <c r="BI1552" s="40"/>
      <c r="BJ1552" s="40"/>
      <c r="BK1552" s="40"/>
      <c r="BL1552" s="40"/>
      <c r="BM1552" s="40"/>
      <c r="BN1552" s="40"/>
      <c r="BO1552" s="40"/>
      <c r="BP1552" s="40"/>
      <c r="BQ1552" s="40"/>
      <c r="BR1552" s="40"/>
      <c r="BS1552" s="40"/>
      <c r="BT1552" s="40"/>
      <c r="BU1552" s="40"/>
      <c r="BV1552" s="40"/>
      <c r="BW1552" s="40"/>
      <c r="BX1552" s="40"/>
      <c r="BY1552" s="40"/>
      <c r="BZ1552" s="40"/>
      <c r="CA1552" s="40"/>
      <c r="CB1552" s="40"/>
      <c r="CC1552" s="40"/>
      <c r="CD1552" s="40"/>
      <c r="CE1552" s="40"/>
      <c r="CF1552" s="40"/>
      <c r="CG1552" s="40"/>
      <c r="CH1552" s="40"/>
      <c r="CI1552" s="40"/>
      <c r="CJ1552" s="40"/>
      <c r="CK1552" s="40"/>
      <c r="CL1552" s="40"/>
      <c r="CM1552" s="40"/>
      <c r="CN1552" s="40"/>
      <c r="CO1552" s="40"/>
      <c r="CP1552" s="40"/>
      <c r="CQ1552" s="40"/>
      <c r="CR1552" s="40"/>
      <c r="CS1552" s="40"/>
      <c r="CT1552" s="40"/>
      <c r="CU1552" s="40"/>
      <c r="CV1552" s="40"/>
      <c r="CW1552" s="40"/>
      <c r="CX1552" s="40"/>
      <c r="CY1552" s="40"/>
      <c r="CZ1552" s="40"/>
      <c r="DA1552" s="40"/>
      <c r="DB1552" s="40"/>
      <c r="DC1552" s="40"/>
      <c r="DD1552" s="40"/>
      <c r="DE1552" s="40"/>
      <c r="DF1552" s="40"/>
      <c r="DG1552" s="40"/>
      <c r="DH1552" s="40"/>
      <c r="DI1552" s="40"/>
      <c r="DJ1552" s="40"/>
      <c r="DK1552" s="40"/>
      <c r="DL1552" s="40"/>
      <c r="DM1552" s="40"/>
      <c r="DN1552" s="40"/>
      <c r="DO1552" s="40"/>
      <c r="DP1552" s="40"/>
      <c r="DQ1552" s="40"/>
      <c r="DR1552" s="40"/>
      <c r="DS1552" s="40"/>
      <c r="DT1552" s="40"/>
      <c r="DU1552" s="40"/>
      <c r="DV1552" s="40"/>
      <c r="DW1552" s="40"/>
      <c r="DX1552" s="40"/>
      <c r="DY1552" s="40"/>
      <c r="DZ1552" s="40"/>
      <c r="EA1552" s="40"/>
      <c r="EB1552" s="40"/>
      <c r="EC1552" s="40"/>
      <c r="ED1552" s="40"/>
      <c r="EE1552" s="40"/>
      <c r="EF1552" s="40"/>
      <c r="EG1552" s="40"/>
      <c r="EH1552" s="40"/>
      <c r="EI1552" s="40"/>
      <c r="EJ1552" s="40"/>
      <c r="EK1552" s="40"/>
      <c r="EL1552" s="40"/>
      <c r="EM1552" s="40"/>
      <c r="EN1552" s="40"/>
      <c r="EO1552" s="40"/>
      <c r="EP1552" s="40"/>
      <c r="EQ1552" s="40"/>
      <c r="ER1552" s="40"/>
      <c r="ES1552" s="40"/>
      <c r="ET1552" s="40"/>
      <c r="EU1552" s="40"/>
      <c r="EV1552" s="40"/>
      <c r="EW1552" s="40"/>
      <c r="EX1552" s="40"/>
      <c r="EY1552" s="40"/>
      <c r="EZ1552" s="40"/>
      <c r="FA1552" s="40"/>
      <c r="FB1552" s="40"/>
      <c r="FC1552" s="40"/>
      <c r="FD1552" s="40"/>
      <c r="FE1552" s="40"/>
      <c r="FF1552" s="40"/>
      <c r="FG1552" s="40"/>
      <c r="FH1552" s="40"/>
      <c r="FI1552" s="40"/>
      <c r="FJ1552" s="40"/>
      <c r="FK1552" s="40"/>
      <c r="FL1552" s="40"/>
      <c r="FM1552" s="40"/>
      <c r="FN1552" s="40"/>
      <c r="FO1552" s="40"/>
      <c r="FP1552" s="40"/>
      <c r="FQ1552" s="40"/>
      <c r="FR1552" s="40"/>
      <c r="FS1552" s="40"/>
      <c r="FT1552" s="40"/>
      <c r="FU1552" s="40"/>
      <c r="FV1552" s="40"/>
      <c r="FW1552" s="40"/>
      <c r="FX1552" s="40"/>
      <c r="FY1552" s="40"/>
      <c r="FZ1552" s="40"/>
      <c r="GA1552" s="40"/>
      <c r="GB1552" s="40"/>
      <c r="GC1552" s="40"/>
      <c r="GD1552" s="40"/>
      <c r="GE1552" s="40"/>
      <c r="GF1552" s="40"/>
      <c r="GG1552" s="40"/>
      <c r="GH1552" s="40"/>
      <c r="GI1552" s="40"/>
      <c r="GJ1552" s="40"/>
      <c r="GK1552" s="40"/>
      <c r="GL1552" s="40"/>
      <c r="GM1552" s="40"/>
      <c r="GN1552" s="40"/>
      <c r="GO1552" s="40"/>
      <c r="GP1552" s="40"/>
      <c r="GQ1552" s="40"/>
      <c r="GR1552" s="40"/>
      <c r="GS1552" s="40"/>
    </row>
    <row r="1553" spans="1:201" x14ac:dyDescent="0.2">
      <c r="A1553" s="40"/>
      <c r="B1553" s="40"/>
      <c r="C1553" s="40"/>
      <c r="D1553" s="40"/>
      <c r="E1553" s="40"/>
      <c r="F1553" s="40"/>
      <c r="G1553" s="40"/>
      <c r="H1553" s="40"/>
      <c r="I1553" s="40"/>
      <c r="J1553" s="40"/>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0"/>
      <c r="BD1553" s="40"/>
      <c r="BE1553" s="40"/>
      <c r="BF1553" s="40"/>
      <c r="BG1553" s="40"/>
      <c r="BH1553" s="40"/>
      <c r="BI1553" s="40"/>
      <c r="BJ1553" s="40"/>
      <c r="BK1553" s="40"/>
      <c r="BL1553" s="40"/>
      <c r="BM1553" s="40"/>
      <c r="BN1553" s="40"/>
      <c r="BO1553" s="40"/>
      <c r="BP1553" s="40"/>
      <c r="BQ1553" s="40"/>
      <c r="BR1553" s="40"/>
      <c r="BS1553" s="40"/>
      <c r="BT1553" s="40"/>
      <c r="BU1553" s="40"/>
      <c r="BV1553" s="40"/>
      <c r="BW1553" s="40"/>
      <c r="BX1553" s="40"/>
      <c r="BY1553" s="40"/>
      <c r="BZ1553" s="40"/>
      <c r="CA1553" s="40"/>
      <c r="CB1553" s="40"/>
      <c r="CC1553" s="40"/>
      <c r="CD1553" s="40"/>
      <c r="CE1553" s="40"/>
      <c r="CF1553" s="40"/>
      <c r="CG1553" s="40"/>
      <c r="CH1553" s="40"/>
      <c r="CI1553" s="40"/>
      <c r="CJ1553" s="40"/>
      <c r="CK1553" s="40"/>
      <c r="CL1553" s="40"/>
      <c r="CM1553" s="40"/>
      <c r="CN1553" s="40"/>
      <c r="CO1553" s="40"/>
      <c r="CP1553" s="40"/>
      <c r="CQ1553" s="40"/>
      <c r="CR1553" s="40"/>
      <c r="CS1553" s="40"/>
      <c r="CT1553" s="40"/>
      <c r="CU1553" s="40"/>
      <c r="CV1553" s="40"/>
      <c r="CW1553" s="40"/>
      <c r="CX1553" s="40"/>
      <c r="CY1553" s="40"/>
      <c r="CZ1553" s="40"/>
      <c r="DA1553" s="40"/>
      <c r="DB1553" s="40"/>
      <c r="DC1553" s="40"/>
      <c r="DD1553" s="40"/>
      <c r="DE1553" s="40"/>
      <c r="DF1553" s="40"/>
      <c r="DG1553" s="40"/>
      <c r="DH1553" s="40"/>
      <c r="DI1553" s="40"/>
      <c r="DJ1553" s="40"/>
      <c r="DK1553" s="40"/>
      <c r="DL1553" s="40"/>
      <c r="DM1553" s="40"/>
      <c r="DN1553" s="40"/>
      <c r="DO1553" s="40"/>
      <c r="DP1553" s="40"/>
      <c r="DQ1553" s="40"/>
      <c r="DR1553" s="40"/>
      <c r="DS1553" s="40"/>
      <c r="DT1553" s="40"/>
      <c r="DU1553" s="40"/>
      <c r="DV1553" s="40"/>
      <c r="DW1553" s="40"/>
      <c r="DX1553" s="40"/>
      <c r="DY1553" s="40"/>
      <c r="DZ1553" s="40"/>
      <c r="EA1553" s="40"/>
      <c r="EB1553" s="40"/>
      <c r="EC1553" s="40"/>
      <c r="ED1553" s="40"/>
      <c r="EE1553" s="40"/>
      <c r="EF1553" s="40"/>
      <c r="EG1553" s="40"/>
      <c r="EH1553" s="40"/>
      <c r="EI1553" s="40"/>
      <c r="EJ1553" s="40"/>
      <c r="EK1553" s="40"/>
      <c r="EL1553" s="40"/>
      <c r="EM1553" s="40"/>
      <c r="EN1553" s="40"/>
      <c r="EO1553" s="40"/>
      <c r="EP1553" s="40"/>
      <c r="EQ1553" s="40"/>
      <c r="ER1553" s="40"/>
      <c r="ES1553" s="40"/>
      <c r="ET1553" s="40"/>
      <c r="EU1553" s="40"/>
      <c r="EV1553" s="40"/>
      <c r="EW1553" s="40"/>
      <c r="EX1553" s="40"/>
      <c r="EY1553" s="40"/>
      <c r="EZ1553" s="40"/>
      <c r="FA1553" s="40"/>
      <c r="FB1553" s="40"/>
      <c r="FC1553" s="40"/>
      <c r="FD1553" s="40"/>
      <c r="FE1553" s="40"/>
      <c r="FF1553" s="40"/>
      <c r="FG1553" s="40"/>
      <c r="FH1553" s="40"/>
      <c r="FI1553" s="40"/>
      <c r="FJ1553" s="40"/>
      <c r="FK1553" s="40"/>
      <c r="FL1553" s="40"/>
      <c r="FM1553" s="40"/>
      <c r="FN1553" s="40"/>
      <c r="FO1553" s="40"/>
      <c r="FP1553" s="40"/>
      <c r="FQ1553" s="40"/>
      <c r="FR1553" s="40"/>
      <c r="FS1553" s="40"/>
      <c r="FT1553" s="40"/>
      <c r="FU1553" s="40"/>
      <c r="FV1553" s="40"/>
      <c r="FW1553" s="40"/>
      <c r="FX1553" s="40"/>
      <c r="FY1553" s="40"/>
      <c r="FZ1553" s="40"/>
      <c r="GA1553" s="40"/>
      <c r="GB1553" s="40"/>
      <c r="GC1553" s="40"/>
      <c r="GD1553" s="40"/>
      <c r="GE1553" s="40"/>
      <c r="GF1553" s="40"/>
      <c r="GG1553" s="40"/>
      <c r="GH1553" s="40"/>
      <c r="GI1553" s="40"/>
      <c r="GJ1553" s="40"/>
      <c r="GK1553" s="40"/>
      <c r="GL1553" s="40"/>
      <c r="GM1553" s="40"/>
      <c r="GN1553" s="40"/>
      <c r="GO1553" s="40"/>
      <c r="GP1553" s="40"/>
      <c r="GQ1553" s="40"/>
      <c r="GR1553" s="40"/>
      <c r="GS1553" s="40"/>
    </row>
    <row r="1554" spans="1:201" x14ac:dyDescent="0.2">
      <c r="A1554" s="40"/>
      <c r="B1554" s="40"/>
      <c r="C1554" s="40"/>
      <c r="D1554" s="40"/>
      <c r="E1554" s="40"/>
      <c r="F1554" s="40"/>
      <c r="G1554" s="40"/>
      <c r="H1554" s="40"/>
      <c r="I1554" s="40"/>
      <c r="J1554" s="40"/>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0"/>
      <c r="BD1554" s="40"/>
      <c r="BE1554" s="40"/>
      <c r="BF1554" s="40"/>
      <c r="BG1554" s="40"/>
      <c r="BH1554" s="40"/>
      <c r="BI1554" s="40"/>
      <c r="BJ1554" s="40"/>
      <c r="BK1554" s="40"/>
      <c r="BL1554" s="40"/>
      <c r="BM1554" s="40"/>
      <c r="BN1554" s="40"/>
      <c r="BO1554" s="40"/>
      <c r="BP1554" s="40"/>
      <c r="BQ1554" s="40"/>
      <c r="BR1554" s="40"/>
      <c r="BS1554" s="40"/>
      <c r="BT1554" s="40"/>
      <c r="BU1554" s="40"/>
      <c r="BV1554" s="40"/>
      <c r="BW1554" s="40"/>
      <c r="BX1554" s="40"/>
      <c r="BY1554" s="40"/>
      <c r="BZ1554" s="40"/>
      <c r="CA1554" s="40"/>
      <c r="CB1554" s="40"/>
      <c r="CC1554" s="40"/>
      <c r="CD1554" s="40"/>
      <c r="CE1554" s="40"/>
      <c r="CF1554" s="40"/>
      <c r="CG1554" s="40"/>
      <c r="CH1554" s="40"/>
      <c r="CI1554" s="40"/>
      <c r="CJ1554" s="40"/>
      <c r="CK1554" s="40"/>
      <c r="CL1554" s="40"/>
      <c r="CM1554" s="40"/>
      <c r="CN1554" s="40"/>
      <c r="CO1554" s="40"/>
      <c r="CP1554" s="40"/>
      <c r="CQ1554" s="40"/>
      <c r="CR1554" s="40"/>
      <c r="CS1554" s="40"/>
      <c r="CT1554" s="40"/>
      <c r="CU1554" s="40"/>
      <c r="CV1554" s="40"/>
      <c r="CW1554" s="40"/>
      <c r="CX1554" s="40"/>
      <c r="CY1554" s="40"/>
      <c r="CZ1554" s="40"/>
      <c r="DA1554" s="40"/>
      <c r="DB1554" s="40"/>
      <c r="DC1554" s="40"/>
      <c r="DD1554" s="40"/>
      <c r="DE1554" s="40"/>
      <c r="DF1554" s="40"/>
      <c r="DG1554" s="40"/>
      <c r="DH1554" s="40"/>
      <c r="DI1554" s="40"/>
      <c r="DJ1554" s="40"/>
      <c r="DK1554" s="40"/>
      <c r="DL1554" s="40"/>
      <c r="DM1554" s="40"/>
      <c r="DN1554" s="40"/>
      <c r="DO1554" s="40"/>
      <c r="DP1554" s="40"/>
      <c r="DQ1554" s="40"/>
      <c r="DR1554" s="40"/>
      <c r="DS1554" s="40"/>
      <c r="DT1554" s="40"/>
      <c r="DU1554" s="40"/>
      <c r="DV1554" s="40"/>
      <c r="DW1554" s="40"/>
      <c r="DX1554" s="40"/>
      <c r="DY1554" s="40"/>
      <c r="DZ1554" s="40"/>
      <c r="EA1554" s="40"/>
      <c r="EB1554" s="40"/>
      <c r="EC1554" s="40"/>
      <c r="ED1554" s="40"/>
      <c r="EE1554" s="40"/>
      <c r="EF1554" s="40"/>
      <c r="EG1554" s="40"/>
      <c r="EH1554" s="40"/>
      <c r="EI1554" s="40"/>
      <c r="EJ1554" s="40"/>
      <c r="EK1554" s="40"/>
      <c r="EL1554" s="40"/>
      <c r="EM1554" s="40"/>
      <c r="EN1554" s="40"/>
      <c r="EO1554" s="40"/>
      <c r="EP1554" s="40"/>
      <c r="EQ1554" s="40"/>
      <c r="ER1554" s="40"/>
      <c r="ES1554" s="40"/>
      <c r="ET1554" s="40"/>
      <c r="EU1554" s="40"/>
      <c r="EV1554" s="40"/>
      <c r="EW1554" s="40"/>
      <c r="EX1554" s="40"/>
      <c r="EY1554" s="40"/>
      <c r="EZ1554" s="40"/>
      <c r="FA1554" s="40"/>
      <c r="FB1554" s="40"/>
      <c r="FC1554" s="40"/>
      <c r="FD1554" s="40"/>
      <c r="FE1554" s="40"/>
      <c r="FF1554" s="40"/>
      <c r="FG1554" s="40"/>
      <c r="FH1554" s="40"/>
      <c r="FI1554" s="40"/>
      <c r="FJ1554" s="40"/>
      <c r="FK1554" s="40"/>
      <c r="FL1554" s="40"/>
      <c r="FM1554" s="40"/>
      <c r="FN1554" s="40"/>
      <c r="FO1554" s="40"/>
      <c r="FP1554" s="40"/>
      <c r="FQ1554" s="40"/>
      <c r="FR1554" s="40"/>
      <c r="FS1554" s="40"/>
      <c r="FT1554" s="40"/>
      <c r="FU1554" s="40"/>
      <c r="FV1554" s="40"/>
      <c r="FW1554" s="40"/>
      <c r="FX1554" s="40"/>
      <c r="FY1554" s="40"/>
      <c r="FZ1554" s="40"/>
      <c r="GA1554" s="40"/>
      <c r="GB1554" s="40"/>
      <c r="GC1554" s="40"/>
      <c r="GD1554" s="40"/>
      <c r="GE1554" s="40"/>
      <c r="GF1554" s="40"/>
      <c r="GG1554" s="40"/>
      <c r="GH1554" s="40"/>
      <c r="GI1554" s="40"/>
      <c r="GJ1554" s="40"/>
      <c r="GK1554" s="40"/>
      <c r="GL1554" s="40"/>
      <c r="GM1554" s="40"/>
      <c r="GN1554" s="40"/>
      <c r="GO1554" s="40"/>
      <c r="GP1554" s="40"/>
      <c r="GQ1554" s="40"/>
      <c r="GR1554" s="40"/>
      <c r="GS1554" s="40"/>
    </row>
    <row r="1555" spans="1:201" x14ac:dyDescent="0.2">
      <c r="A1555" s="40"/>
      <c r="B1555" s="40"/>
      <c r="C1555" s="40"/>
      <c r="D1555" s="40"/>
      <c r="E1555" s="40"/>
      <c r="F1555" s="40"/>
      <c r="G1555" s="40"/>
      <c r="H1555" s="40"/>
      <c r="I1555" s="40"/>
      <c r="J1555" s="40"/>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0"/>
      <c r="BD1555" s="40"/>
      <c r="BE1555" s="40"/>
      <c r="BF1555" s="40"/>
      <c r="BG1555" s="40"/>
      <c r="BH1555" s="40"/>
      <c r="BI1555" s="40"/>
      <c r="BJ1555" s="40"/>
      <c r="BK1555" s="40"/>
      <c r="BL1555" s="40"/>
      <c r="BM1555" s="40"/>
      <c r="BN1555" s="40"/>
      <c r="BO1555" s="40"/>
      <c r="BP1555" s="40"/>
      <c r="BQ1555" s="40"/>
      <c r="BR1555" s="40"/>
      <c r="BS1555" s="40"/>
      <c r="BT1555" s="40"/>
      <c r="BU1555" s="40"/>
      <c r="BV1555" s="40"/>
      <c r="BW1555" s="40"/>
      <c r="BX1555" s="40"/>
      <c r="BY1555" s="40"/>
      <c r="BZ1555" s="40"/>
      <c r="CA1555" s="40"/>
      <c r="CB1555" s="40"/>
      <c r="CC1555" s="40"/>
      <c r="CD1555" s="40"/>
      <c r="CE1555" s="40"/>
      <c r="CF1555" s="40"/>
      <c r="CG1555" s="40"/>
      <c r="CH1555" s="40"/>
      <c r="CI1555" s="40"/>
      <c r="CJ1555" s="40"/>
      <c r="CK1555" s="40"/>
      <c r="CL1555" s="40"/>
      <c r="CM1555" s="40"/>
      <c r="CN1555" s="40"/>
      <c r="CO1555" s="40"/>
      <c r="CP1555" s="40"/>
      <c r="CQ1555" s="40"/>
      <c r="CR1555" s="40"/>
      <c r="CS1555" s="40"/>
      <c r="CT1555" s="40"/>
      <c r="CU1555" s="40"/>
      <c r="CV1555" s="40"/>
      <c r="CW1555" s="40"/>
      <c r="CX1555" s="40"/>
      <c r="CY1555" s="40"/>
      <c r="CZ1555" s="40"/>
      <c r="DA1555" s="40"/>
      <c r="DB1555" s="40"/>
      <c r="DC1555" s="40"/>
      <c r="DD1555" s="40"/>
      <c r="DE1555" s="40"/>
      <c r="DF1555" s="40"/>
      <c r="DG1555" s="40"/>
      <c r="DH1555" s="40"/>
      <c r="DI1555" s="40"/>
      <c r="DJ1555" s="40"/>
      <c r="DK1555" s="40"/>
      <c r="DL1555" s="40"/>
      <c r="DM1555" s="40"/>
      <c r="DN1555" s="40"/>
      <c r="DO1555" s="40"/>
      <c r="DP1555" s="40"/>
      <c r="DQ1555" s="40"/>
      <c r="DR1555" s="40"/>
      <c r="DS1555" s="40"/>
      <c r="DT1555" s="40"/>
      <c r="DU1555" s="40"/>
      <c r="DV1555" s="40"/>
      <c r="DW1555" s="40"/>
      <c r="DX1555" s="40"/>
      <c r="DY1555" s="40"/>
      <c r="DZ1555" s="40"/>
      <c r="EA1555" s="40"/>
      <c r="EB1555" s="40"/>
      <c r="EC1555" s="40"/>
      <c r="ED1555" s="40"/>
      <c r="EE1555" s="40"/>
      <c r="EF1555" s="40"/>
      <c r="EG1555" s="40"/>
      <c r="EH1555" s="40"/>
      <c r="EI1555" s="40"/>
      <c r="EJ1555" s="40"/>
      <c r="EK1555" s="40"/>
      <c r="EL1555" s="40"/>
      <c r="EM1555" s="40"/>
      <c r="EN1555" s="40"/>
      <c r="EO1555" s="40"/>
      <c r="EP1555" s="40"/>
      <c r="EQ1555" s="40"/>
      <c r="ER1555" s="40"/>
      <c r="ES1555" s="40"/>
      <c r="ET1555" s="40"/>
      <c r="EU1555" s="40"/>
      <c r="EV1555" s="40"/>
      <c r="EW1555" s="40"/>
      <c r="EX1555" s="40"/>
      <c r="EY1555" s="40"/>
      <c r="EZ1555" s="40"/>
      <c r="FA1555" s="40"/>
      <c r="FB1555" s="40"/>
      <c r="FC1555" s="40"/>
      <c r="FD1555" s="40"/>
      <c r="FE1555" s="40"/>
      <c r="FF1555" s="40"/>
      <c r="FG1555" s="40"/>
      <c r="FH1555" s="40"/>
      <c r="FI1555" s="40"/>
      <c r="FJ1555" s="40"/>
      <c r="FK1555" s="40"/>
      <c r="FL1555" s="40"/>
      <c r="FM1555" s="40"/>
      <c r="FN1555" s="40"/>
      <c r="FO1555" s="40"/>
      <c r="FP1555" s="40"/>
      <c r="FQ1555" s="40"/>
      <c r="FR1555" s="40"/>
      <c r="FS1555" s="40"/>
      <c r="FT1555" s="40"/>
      <c r="FU1555" s="40"/>
      <c r="FV1555" s="40"/>
      <c r="FW1555" s="40"/>
      <c r="FX1555" s="40"/>
      <c r="FY1555" s="40"/>
      <c r="FZ1555" s="40"/>
      <c r="GA1555" s="40"/>
      <c r="GB1555" s="40"/>
      <c r="GC1555" s="40"/>
      <c r="GD1555" s="40"/>
      <c r="GE1555" s="40"/>
      <c r="GF1555" s="40"/>
      <c r="GG1555" s="40"/>
      <c r="GH1555" s="40"/>
      <c r="GI1555" s="40"/>
      <c r="GJ1555" s="40"/>
      <c r="GK1555" s="40"/>
      <c r="GL1555" s="40"/>
      <c r="GM1555" s="40"/>
      <c r="GN1555" s="40"/>
      <c r="GO1555" s="40"/>
      <c r="GP1555" s="40"/>
      <c r="GQ1555" s="40"/>
      <c r="GR1555" s="40"/>
      <c r="GS1555" s="40"/>
    </row>
    <row r="1556" spans="1:201" x14ac:dyDescent="0.2">
      <c r="A1556" s="40"/>
      <c r="B1556" s="40"/>
      <c r="C1556" s="40"/>
      <c r="D1556" s="40"/>
      <c r="E1556" s="40"/>
      <c r="F1556" s="40"/>
      <c r="G1556" s="40"/>
      <c r="H1556" s="40"/>
      <c r="I1556" s="40"/>
      <c r="J1556" s="40"/>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c r="AH1556" s="40"/>
      <c r="AI1556" s="40"/>
      <c r="AJ1556" s="40"/>
      <c r="AK1556" s="40"/>
      <c r="AL1556" s="40"/>
      <c r="AM1556" s="40"/>
      <c r="AN1556" s="40"/>
      <c r="AO1556" s="40"/>
      <c r="AP1556" s="40"/>
      <c r="AQ1556" s="40"/>
      <c r="AR1556" s="40"/>
      <c r="AS1556" s="40"/>
      <c r="AT1556" s="40"/>
      <c r="AU1556" s="40"/>
      <c r="AV1556" s="40"/>
      <c r="AW1556" s="40"/>
      <c r="AX1556" s="40"/>
      <c r="AY1556" s="40"/>
      <c r="AZ1556" s="40"/>
      <c r="BA1556" s="40"/>
      <c r="BB1556" s="40"/>
      <c r="BC1556" s="40"/>
      <c r="BD1556" s="40"/>
      <c r="BE1556" s="40"/>
      <c r="BF1556" s="40"/>
      <c r="BG1556" s="40"/>
      <c r="BH1556" s="40"/>
      <c r="BI1556" s="40"/>
      <c r="BJ1556" s="40"/>
      <c r="BK1556" s="40"/>
      <c r="BL1556" s="40"/>
      <c r="BM1556" s="40"/>
      <c r="BN1556" s="40"/>
      <c r="BO1556" s="40"/>
      <c r="BP1556" s="40"/>
      <c r="BQ1556" s="40"/>
      <c r="BR1556" s="40"/>
      <c r="BS1556" s="40"/>
      <c r="BT1556" s="40"/>
      <c r="BU1556" s="40"/>
      <c r="BV1556" s="40"/>
      <c r="BW1556" s="40"/>
      <c r="BX1556" s="40"/>
      <c r="BY1556" s="40"/>
      <c r="BZ1556" s="40"/>
      <c r="CA1556" s="40"/>
      <c r="CB1556" s="40"/>
      <c r="CC1556" s="40"/>
      <c r="CD1556" s="40"/>
      <c r="CE1556" s="40"/>
      <c r="CF1556" s="40"/>
      <c r="CG1556" s="40"/>
      <c r="CH1556" s="40"/>
      <c r="CI1556" s="40"/>
      <c r="CJ1556" s="40"/>
      <c r="CK1556" s="40"/>
      <c r="CL1556" s="40"/>
      <c r="CM1556" s="40"/>
      <c r="CN1556" s="40"/>
      <c r="CO1556" s="40"/>
      <c r="CP1556" s="40"/>
      <c r="CQ1556" s="40"/>
      <c r="CR1556" s="40"/>
      <c r="CS1556" s="40"/>
      <c r="CT1556" s="40"/>
      <c r="CU1556" s="40"/>
      <c r="CV1556" s="40"/>
      <c r="CW1556" s="40"/>
      <c r="CX1556" s="40"/>
      <c r="CY1556" s="40"/>
      <c r="CZ1556" s="40"/>
      <c r="DA1556" s="40"/>
      <c r="DB1556" s="40"/>
      <c r="DC1556" s="40"/>
      <c r="DD1556" s="40"/>
      <c r="DE1556" s="40"/>
      <c r="DF1556" s="40"/>
      <c r="DG1556" s="40"/>
      <c r="DH1556" s="40"/>
      <c r="DI1556" s="40"/>
      <c r="DJ1556" s="40"/>
      <c r="DK1556" s="40"/>
      <c r="DL1556" s="40"/>
      <c r="DM1556" s="40"/>
      <c r="DN1556" s="40"/>
      <c r="DO1556" s="40"/>
      <c r="DP1556" s="40"/>
      <c r="DQ1556" s="40"/>
      <c r="DR1556" s="40"/>
      <c r="DS1556" s="40"/>
      <c r="DT1556" s="40"/>
      <c r="DU1556" s="40"/>
      <c r="DV1556" s="40"/>
      <c r="DW1556" s="40"/>
      <c r="DX1556" s="40"/>
      <c r="DY1556" s="40"/>
      <c r="DZ1556" s="40"/>
      <c r="EA1556" s="40"/>
      <c r="EB1556" s="40"/>
      <c r="EC1556" s="40"/>
      <c r="ED1556" s="40"/>
      <c r="EE1556" s="40"/>
      <c r="EF1556" s="40"/>
      <c r="EG1556" s="40"/>
      <c r="EH1556" s="40"/>
      <c r="EI1556" s="40"/>
      <c r="EJ1556" s="40"/>
      <c r="EK1556" s="40"/>
      <c r="EL1556" s="40"/>
      <c r="EM1556" s="40"/>
      <c r="EN1556" s="40"/>
      <c r="EO1556" s="40"/>
      <c r="EP1556" s="40"/>
      <c r="EQ1556" s="40"/>
      <c r="ER1556" s="40"/>
      <c r="ES1556" s="40"/>
      <c r="ET1556" s="40"/>
      <c r="EU1556" s="40"/>
      <c r="EV1556" s="40"/>
      <c r="EW1556" s="40"/>
      <c r="EX1556" s="40"/>
      <c r="EY1556" s="40"/>
      <c r="EZ1556" s="40"/>
      <c r="FA1556" s="40"/>
      <c r="FB1556" s="40"/>
      <c r="FC1556" s="40"/>
      <c r="FD1556" s="40"/>
      <c r="FE1556" s="40"/>
      <c r="FF1556" s="40"/>
      <c r="FG1556" s="40"/>
      <c r="FH1556" s="40"/>
      <c r="FI1556" s="40"/>
      <c r="FJ1556" s="40"/>
      <c r="FK1556" s="40"/>
      <c r="FL1556" s="40"/>
      <c r="FM1556" s="40"/>
      <c r="FN1556" s="40"/>
      <c r="FO1556" s="40"/>
      <c r="FP1556" s="40"/>
      <c r="FQ1556" s="40"/>
      <c r="FR1556" s="40"/>
      <c r="FS1556" s="40"/>
      <c r="FT1556" s="40"/>
      <c r="FU1556" s="40"/>
      <c r="FV1556" s="40"/>
      <c r="FW1556" s="40"/>
      <c r="FX1556" s="40"/>
      <c r="FY1556" s="40"/>
      <c r="FZ1556" s="40"/>
      <c r="GA1556" s="40"/>
      <c r="GB1556" s="40"/>
      <c r="GC1556" s="40"/>
      <c r="GD1556" s="40"/>
      <c r="GE1556" s="40"/>
      <c r="GF1556" s="40"/>
      <c r="GG1556" s="40"/>
      <c r="GH1556" s="40"/>
      <c r="GI1556" s="40"/>
      <c r="GJ1556" s="40"/>
      <c r="GK1556" s="40"/>
      <c r="GL1556" s="40"/>
      <c r="GM1556" s="40"/>
      <c r="GN1556" s="40"/>
      <c r="GO1556" s="40"/>
      <c r="GP1556" s="40"/>
      <c r="GQ1556" s="40"/>
      <c r="GR1556" s="40"/>
      <c r="GS1556" s="40"/>
    </row>
    <row r="1557" spans="1:201" x14ac:dyDescent="0.2">
      <c r="A1557" s="40"/>
      <c r="B1557" s="40"/>
      <c r="C1557" s="40"/>
      <c r="D1557" s="40"/>
      <c r="E1557" s="40"/>
      <c r="F1557" s="40"/>
      <c r="G1557" s="40"/>
      <c r="H1557" s="40"/>
      <c r="I1557" s="40"/>
      <c r="J1557" s="40"/>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c r="AH1557" s="40"/>
      <c r="AI1557" s="40"/>
      <c r="AJ1557" s="40"/>
      <c r="AK1557" s="40"/>
      <c r="AL1557" s="40"/>
      <c r="AM1557" s="40"/>
      <c r="AN1557" s="40"/>
      <c r="AO1557" s="40"/>
      <c r="AP1557" s="40"/>
      <c r="AQ1557" s="40"/>
      <c r="AR1557" s="40"/>
      <c r="AS1557" s="40"/>
      <c r="AT1557" s="40"/>
      <c r="AU1557" s="40"/>
      <c r="AV1557" s="40"/>
      <c r="AW1557" s="40"/>
      <c r="AX1557" s="40"/>
      <c r="AY1557" s="40"/>
      <c r="AZ1557" s="40"/>
      <c r="BA1557" s="40"/>
      <c r="BB1557" s="40"/>
      <c r="BC1557" s="40"/>
      <c r="BD1557" s="40"/>
      <c r="BE1557" s="40"/>
      <c r="BF1557" s="40"/>
      <c r="BG1557" s="40"/>
      <c r="BH1557" s="40"/>
      <c r="BI1557" s="40"/>
      <c r="BJ1557" s="40"/>
      <c r="BK1557" s="40"/>
      <c r="BL1557" s="40"/>
      <c r="BM1557" s="40"/>
      <c r="BN1557" s="40"/>
      <c r="BO1557" s="40"/>
      <c r="BP1557" s="40"/>
      <c r="BQ1557" s="40"/>
      <c r="BR1557" s="40"/>
      <c r="BS1557" s="40"/>
      <c r="BT1557" s="40"/>
      <c r="BU1557" s="40"/>
      <c r="BV1557" s="40"/>
      <c r="BW1557" s="40"/>
      <c r="BX1557" s="40"/>
      <c r="BY1557" s="40"/>
      <c r="BZ1557" s="40"/>
      <c r="CA1557" s="40"/>
      <c r="CB1557" s="40"/>
      <c r="CC1557" s="40"/>
      <c r="CD1557" s="40"/>
      <c r="CE1557" s="40"/>
      <c r="CF1557" s="40"/>
      <c r="CG1557" s="40"/>
      <c r="CH1557" s="40"/>
      <c r="CI1557" s="40"/>
      <c r="CJ1557" s="40"/>
      <c r="CK1557" s="40"/>
      <c r="CL1557" s="40"/>
      <c r="CM1557" s="40"/>
      <c r="CN1557" s="40"/>
      <c r="CO1557" s="40"/>
      <c r="CP1557" s="40"/>
      <c r="CQ1557" s="40"/>
      <c r="CR1557" s="40"/>
      <c r="CS1557" s="40"/>
      <c r="CT1557" s="40"/>
      <c r="CU1557" s="40"/>
      <c r="CV1557" s="40"/>
      <c r="CW1557" s="40"/>
      <c r="CX1557" s="40"/>
      <c r="CY1557" s="40"/>
      <c r="CZ1557" s="40"/>
      <c r="DA1557" s="40"/>
      <c r="DB1557" s="40"/>
      <c r="DC1557" s="40"/>
      <c r="DD1557" s="40"/>
      <c r="DE1557" s="40"/>
      <c r="DF1557" s="40"/>
      <c r="DG1557" s="40"/>
      <c r="DH1557" s="40"/>
      <c r="DI1557" s="40"/>
      <c r="DJ1557" s="40"/>
      <c r="DK1557" s="40"/>
      <c r="DL1557" s="40"/>
      <c r="DM1557" s="40"/>
      <c r="DN1557" s="40"/>
      <c r="DO1557" s="40"/>
      <c r="DP1557" s="40"/>
      <c r="DQ1557" s="40"/>
      <c r="DR1557" s="40"/>
      <c r="DS1557" s="40"/>
      <c r="DT1557" s="40"/>
      <c r="DU1557" s="40"/>
      <c r="DV1557" s="40"/>
      <c r="DW1557" s="40"/>
      <c r="DX1557" s="40"/>
      <c r="DY1557" s="40"/>
      <c r="DZ1557" s="40"/>
      <c r="EA1557" s="40"/>
      <c r="EB1557" s="40"/>
      <c r="EC1557" s="40"/>
      <c r="ED1557" s="40"/>
      <c r="EE1557" s="40"/>
      <c r="EF1557" s="40"/>
      <c r="EG1557" s="40"/>
      <c r="EH1557" s="40"/>
      <c r="EI1557" s="40"/>
      <c r="EJ1557" s="40"/>
      <c r="EK1557" s="40"/>
      <c r="EL1557" s="40"/>
      <c r="EM1557" s="40"/>
      <c r="EN1557" s="40"/>
      <c r="EO1557" s="40"/>
      <c r="EP1557" s="40"/>
      <c r="EQ1557" s="40"/>
      <c r="ER1557" s="40"/>
      <c r="ES1557" s="40"/>
      <c r="ET1557" s="40"/>
      <c r="EU1557" s="40"/>
      <c r="EV1557" s="40"/>
      <c r="EW1557" s="40"/>
      <c r="EX1557" s="40"/>
      <c r="EY1557" s="40"/>
      <c r="EZ1557" s="40"/>
      <c r="FA1557" s="40"/>
      <c r="FB1557" s="40"/>
      <c r="FC1557" s="40"/>
      <c r="FD1557" s="40"/>
      <c r="FE1557" s="40"/>
      <c r="FF1557" s="40"/>
      <c r="FG1557" s="40"/>
      <c r="FH1557" s="40"/>
      <c r="FI1557" s="40"/>
      <c r="FJ1557" s="40"/>
      <c r="FK1557" s="40"/>
      <c r="FL1557" s="40"/>
      <c r="FM1557" s="40"/>
      <c r="FN1557" s="40"/>
      <c r="FO1557" s="40"/>
      <c r="FP1557" s="40"/>
      <c r="FQ1557" s="40"/>
      <c r="FR1557" s="40"/>
      <c r="FS1557" s="40"/>
      <c r="FT1557" s="40"/>
      <c r="FU1557" s="40"/>
      <c r="FV1557" s="40"/>
      <c r="FW1557" s="40"/>
      <c r="FX1557" s="40"/>
      <c r="FY1557" s="40"/>
      <c r="FZ1557" s="40"/>
      <c r="GA1557" s="40"/>
      <c r="GB1557" s="40"/>
      <c r="GC1557" s="40"/>
      <c r="GD1557" s="40"/>
      <c r="GE1557" s="40"/>
      <c r="GF1557" s="40"/>
      <c r="GG1557" s="40"/>
      <c r="GH1557" s="40"/>
      <c r="GI1557" s="40"/>
      <c r="GJ1557" s="40"/>
      <c r="GK1557" s="40"/>
      <c r="GL1557" s="40"/>
      <c r="GM1557" s="40"/>
      <c r="GN1557" s="40"/>
      <c r="GO1557" s="40"/>
      <c r="GP1557" s="40"/>
      <c r="GQ1557" s="40"/>
      <c r="GR1557" s="40"/>
      <c r="GS1557" s="40"/>
    </row>
    <row r="1558" spans="1:201" x14ac:dyDescent="0.2">
      <c r="A1558" s="40"/>
      <c r="B1558" s="40"/>
      <c r="C1558" s="40"/>
      <c r="D1558" s="40"/>
      <c r="E1558" s="40"/>
      <c r="F1558" s="40"/>
      <c r="G1558" s="40"/>
      <c r="H1558" s="40"/>
      <c r="I1558" s="40"/>
      <c r="J1558" s="40"/>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c r="AH1558" s="40"/>
      <c r="AI1558" s="40"/>
      <c r="AJ1558" s="40"/>
      <c r="AK1558" s="40"/>
      <c r="AL1558" s="40"/>
      <c r="AM1558" s="40"/>
      <c r="AN1558" s="40"/>
      <c r="AO1558" s="40"/>
      <c r="AP1558" s="40"/>
      <c r="AQ1558" s="40"/>
      <c r="AR1558" s="40"/>
      <c r="AS1558" s="40"/>
      <c r="AT1558" s="40"/>
      <c r="AU1558" s="40"/>
      <c r="AV1558" s="40"/>
      <c r="AW1558" s="40"/>
      <c r="AX1558" s="40"/>
      <c r="AY1558" s="40"/>
      <c r="AZ1558" s="40"/>
      <c r="BA1558" s="40"/>
      <c r="BB1558" s="40"/>
      <c r="BC1558" s="40"/>
      <c r="BD1558" s="40"/>
      <c r="BE1558" s="40"/>
      <c r="BF1558" s="40"/>
      <c r="BG1558" s="40"/>
      <c r="BH1558" s="40"/>
      <c r="BI1558" s="40"/>
      <c r="BJ1558" s="40"/>
      <c r="BK1558" s="40"/>
      <c r="BL1558" s="40"/>
      <c r="BM1558" s="40"/>
      <c r="BN1558" s="40"/>
      <c r="BO1558" s="40"/>
      <c r="BP1558" s="40"/>
      <c r="BQ1558" s="40"/>
      <c r="BR1558" s="40"/>
      <c r="BS1558" s="40"/>
      <c r="BT1558" s="40"/>
      <c r="BU1558" s="40"/>
      <c r="BV1558" s="40"/>
      <c r="BW1558" s="40"/>
      <c r="BX1558" s="40"/>
      <c r="BY1558" s="40"/>
      <c r="BZ1558" s="40"/>
      <c r="CA1558" s="40"/>
      <c r="CB1558" s="40"/>
      <c r="CC1558" s="40"/>
      <c r="CD1558" s="40"/>
      <c r="CE1558" s="40"/>
      <c r="CF1558" s="40"/>
      <c r="CG1558" s="40"/>
      <c r="CH1558" s="40"/>
      <c r="CI1558" s="40"/>
      <c r="CJ1558" s="40"/>
      <c r="CK1558" s="40"/>
      <c r="CL1558" s="40"/>
      <c r="CM1558" s="40"/>
      <c r="CN1558" s="40"/>
      <c r="CO1558" s="40"/>
      <c r="CP1558" s="40"/>
      <c r="CQ1558" s="40"/>
      <c r="CR1558" s="40"/>
      <c r="CS1558" s="40"/>
      <c r="CT1558" s="40"/>
      <c r="CU1558" s="40"/>
      <c r="CV1558" s="40"/>
      <c r="CW1558" s="40"/>
      <c r="CX1558" s="40"/>
      <c r="CY1558" s="40"/>
      <c r="CZ1558" s="40"/>
      <c r="DA1558" s="40"/>
      <c r="DB1558" s="40"/>
      <c r="DC1558" s="40"/>
      <c r="DD1558" s="40"/>
      <c r="DE1558" s="40"/>
      <c r="DF1558" s="40"/>
      <c r="DG1558" s="40"/>
      <c r="DH1558" s="40"/>
      <c r="DI1558" s="40"/>
      <c r="DJ1558" s="40"/>
      <c r="DK1558" s="40"/>
      <c r="DL1558" s="40"/>
      <c r="DM1558" s="40"/>
      <c r="DN1558" s="40"/>
      <c r="DO1558" s="40"/>
      <c r="DP1558" s="40"/>
      <c r="DQ1558" s="40"/>
      <c r="DR1558" s="40"/>
      <c r="DS1558" s="40"/>
      <c r="DT1558" s="40"/>
      <c r="DU1558" s="40"/>
      <c r="DV1558" s="40"/>
      <c r="DW1558" s="40"/>
      <c r="DX1558" s="40"/>
      <c r="DY1558" s="40"/>
      <c r="DZ1558" s="40"/>
      <c r="EA1558" s="40"/>
      <c r="EB1558" s="40"/>
      <c r="EC1558" s="40"/>
      <c r="ED1558" s="40"/>
      <c r="EE1558" s="40"/>
      <c r="EF1558" s="40"/>
      <c r="EG1558" s="40"/>
      <c r="EH1558" s="40"/>
      <c r="EI1558" s="40"/>
      <c r="EJ1558" s="40"/>
      <c r="EK1558" s="40"/>
      <c r="EL1558" s="40"/>
      <c r="EM1558" s="40"/>
      <c r="EN1558" s="40"/>
      <c r="EO1558" s="40"/>
      <c r="EP1558" s="40"/>
      <c r="EQ1558" s="40"/>
      <c r="ER1558" s="40"/>
      <c r="ES1558" s="40"/>
      <c r="ET1558" s="40"/>
      <c r="EU1558" s="40"/>
      <c r="EV1558" s="40"/>
      <c r="EW1558" s="40"/>
      <c r="EX1558" s="40"/>
      <c r="EY1558" s="40"/>
      <c r="EZ1558" s="40"/>
      <c r="FA1558" s="40"/>
      <c r="FB1558" s="40"/>
      <c r="FC1558" s="40"/>
      <c r="FD1558" s="40"/>
      <c r="FE1558" s="40"/>
      <c r="FF1558" s="40"/>
      <c r="FG1558" s="40"/>
      <c r="FH1558" s="40"/>
      <c r="FI1558" s="40"/>
      <c r="FJ1558" s="40"/>
      <c r="FK1558" s="40"/>
      <c r="FL1558" s="40"/>
      <c r="FM1558" s="40"/>
      <c r="FN1558" s="40"/>
      <c r="FO1558" s="40"/>
      <c r="FP1558" s="40"/>
      <c r="FQ1558" s="40"/>
      <c r="FR1558" s="40"/>
      <c r="FS1558" s="40"/>
      <c r="FT1558" s="40"/>
      <c r="FU1558" s="40"/>
      <c r="FV1558" s="40"/>
      <c r="FW1558" s="40"/>
      <c r="FX1558" s="40"/>
      <c r="FY1558" s="40"/>
      <c r="FZ1558" s="40"/>
      <c r="GA1558" s="40"/>
      <c r="GB1558" s="40"/>
      <c r="GC1558" s="40"/>
      <c r="GD1558" s="40"/>
      <c r="GE1558" s="40"/>
      <c r="GF1558" s="40"/>
      <c r="GG1558" s="40"/>
      <c r="GH1558" s="40"/>
      <c r="GI1558" s="40"/>
      <c r="GJ1558" s="40"/>
      <c r="GK1558" s="40"/>
      <c r="GL1558" s="40"/>
      <c r="GM1558" s="40"/>
      <c r="GN1558" s="40"/>
      <c r="GO1558" s="40"/>
      <c r="GP1558" s="40"/>
      <c r="GQ1558" s="40"/>
      <c r="GR1558" s="40"/>
      <c r="GS1558" s="40"/>
    </row>
    <row r="1559" spans="1:201" x14ac:dyDescent="0.2">
      <c r="A1559" s="40"/>
      <c r="B1559" s="40"/>
      <c r="C1559" s="40"/>
      <c r="D1559" s="40"/>
      <c r="E1559" s="40"/>
      <c r="F1559" s="40"/>
      <c r="G1559" s="40"/>
      <c r="H1559" s="40"/>
      <c r="I1559" s="40"/>
      <c r="J1559" s="40"/>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c r="AH1559" s="40"/>
      <c r="AI1559" s="40"/>
      <c r="AJ1559" s="40"/>
      <c r="AK1559" s="40"/>
      <c r="AL1559" s="40"/>
      <c r="AM1559" s="40"/>
      <c r="AN1559" s="40"/>
      <c r="AO1559" s="40"/>
      <c r="AP1559" s="40"/>
      <c r="AQ1559" s="40"/>
      <c r="AR1559" s="40"/>
      <c r="AS1559" s="40"/>
      <c r="AT1559" s="40"/>
      <c r="AU1559" s="40"/>
      <c r="AV1559" s="40"/>
      <c r="AW1559" s="40"/>
      <c r="AX1559" s="40"/>
      <c r="AY1559" s="40"/>
      <c r="AZ1559" s="40"/>
      <c r="BA1559" s="40"/>
      <c r="BB1559" s="40"/>
      <c r="BC1559" s="40"/>
      <c r="BD1559" s="40"/>
      <c r="BE1559" s="40"/>
      <c r="BF1559" s="40"/>
      <c r="BG1559" s="40"/>
      <c r="BH1559" s="40"/>
      <c r="BI1559" s="40"/>
      <c r="BJ1559" s="40"/>
      <c r="BK1559" s="40"/>
      <c r="BL1559" s="40"/>
      <c r="BM1559" s="40"/>
      <c r="BN1559" s="40"/>
      <c r="BO1559" s="40"/>
      <c r="BP1559" s="40"/>
      <c r="BQ1559" s="40"/>
      <c r="BR1559" s="40"/>
      <c r="BS1559" s="40"/>
      <c r="BT1559" s="40"/>
      <c r="BU1559" s="40"/>
      <c r="BV1559" s="40"/>
      <c r="BW1559" s="40"/>
      <c r="BX1559" s="40"/>
      <c r="BY1559" s="40"/>
      <c r="BZ1559" s="40"/>
      <c r="CA1559" s="40"/>
      <c r="CB1559" s="40"/>
      <c r="CC1559" s="40"/>
      <c r="CD1559" s="40"/>
      <c r="CE1559" s="40"/>
      <c r="CF1559" s="40"/>
      <c r="CG1559" s="40"/>
      <c r="CH1559" s="40"/>
      <c r="CI1559" s="40"/>
      <c r="CJ1559" s="40"/>
      <c r="CK1559" s="40"/>
      <c r="CL1559" s="40"/>
      <c r="CM1559" s="40"/>
      <c r="CN1559" s="40"/>
      <c r="CO1559" s="40"/>
      <c r="CP1559" s="40"/>
      <c r="CQ1559" s="40"/>
      <c r="CR1559" s="40"/>
      <c r="CS1559" s="40"/>
      <c r="CT1559" s="40"/>
      <c r="CU1559" s="40"/>
      <c r="CV1559" s="40"/>
      <c r="CW1559" s="40"/>
      <c r="CX1559" s="40"/>
      <c r="CY1559" s="40"/>
      <c r="CZ1559" s="40"/>
      <c r="DA1559" s="40"/>
      <c r="DB1559" s="40"/>
      <c r="DC1559" s="40"/>
      <c r="DD1559" s="40"/>
      <c r="DE1559" s="40"/>
      <c r="DF1559" s="40"/>
      <c r="DG1559" s="40"/>
      <c r="DH1559" s="40"/>
      <c r="DI1559" s="40"/>
      <c r="DJ1559" s="40"/>
      <c r="DK1559" s="40"/>
      <c r="DL1559" s="40"/>
      <c r="DM1559" s="40"/>
      <c r="DN1559" s="40"/>
      <c r="DO1559" s="40"/>
      <c r="DP1559" s="40"/>
      <c r="DQ1559" s="40"/>
      <c r="DR1559" s="40"/>
      <c r="DS1559" s="40"/>
      <c r="DT1559" s="40"/>
      <c r="DU1559" s="40"/>
      <c r="DV1559" s="40"/>
      <c r="DW1559" s="40"/>
      <c r="DX1559" s="40"/>
      <c r="DY1559" s="40"/>
      <c r="DZ1559" s="40"/>
      <c r="EA1559" s="40"/>
      <c r="EB1559" s="40"/>
      <c r="EC1559" s="40"/>
      <c r="ED1559" s="40"/>
      <c r="EE1559" s="40"/>
      <c r="EF1559" s="40"/>
      <c r="EG1559" s="40"/>
      <c r="EH1559" s="40"/>
      <c r="EI1559" s="40"/>
      <c r="EJ1559" s="40"/>
      <c r="EK1559" s="40"/>
      <c r="EL1559" s="40"/>
      <c r="EM1559" s="40"/>
      <c r="EN1559" s="40"/>
      <c r="EO1559" s="40"/>
      <c r="EP1559" s="40"/>
      <c r="EQ1559" s="40"/>
      <c r="ER1559" s="40"/>
      <c r="ES1559" s="40"/>
      <c r="ET1559" s="40"/>
      <c r="EU1559" s="40"/>
      <c r="EV1559" s="40"/>
      <c r="EW1559" s="40"/>
      <c r="EX1559" s="40"/>
      <c r="EY1559" s="40"/>
      <c r="EZ1559" s="40"/>
      <c r="FA1559" s="40"/>
      <c r="FB1559" s="40"/>
      <c r="FC1559" s="40"/>
      <c r="FD1559" s="40"/>
      <c r="FE1559" s="40"/>
      <c r="FF1559" s="40"/>
      <c r="FG1559" s="40"/>
      <c r="FH1559" s="40"/>
      <c r="FI1559" s="40"/>
      <c r="FJ1559" s="40"/>
      <c r="FK1559" s="40"/>
      <c r="FL1559" s="40"/>
      <c r="FM1559" s="40"/>
      <c r="FN1559" s="40"/>
      <c r="FO1559" s="40"/>
      <c r="FP1559" s="40"/>
      <c r="FQ1559" s="40"/>
      <c r="FR1559" s="40"/>
      <c r="FS1559" s="40"/>
      <c r="FT1559" s="40"/>
      <c r="FU1559" s="40"/>
      <c r="FV1559" s="40"/>
      <c r="FW1559" s="40"/>
      <c r="FX1559" s="40"/>
      <c r="FY1559" s="40"/>
      <c r="FZ1559" s="40"/>
      <c r="GA1559" s="40"/>
      <c r="GB1559" s="40"/>
      <c r="GC1559" s="40"/>
      <c r="GD1559" s="40"/>
      <c r="GE1559" s="40"/>
      <c r="GF1559" s="40"/>
      <c r="GG1559" s="40"/>
      <c r="GH1559" s="40"/>
      <c r="GI1559" s="40"/>
      <c r="GJ1559" s="40"/>
      <c r="GK1559" s="40"/>
      <c r="GL1559" s="40"/>
      <c r="GM1559" s="40"/>
      <c r="GN1559" s="40"/>
      <c r="GO1559" s="40"/>
      <c r="GP1559" s="40"/>
      <c r="GQ1559" s="40"/>
      <c r="GR1559" s="40"/>
      <c r="GS1559" s="40"/>
    </row>
    <row r="1560" spans="1:201" x14ac:dyDescent="0.2">
      <c r="A1560" s="40"/>
      <c r="B1560" s="40"/>
      <c r="C1560" s="40"/>
      <c r="D1560" s="40"/>
      <c r="E1560" s="40"/>
      <c r="F1560" s="40"/>
      <c r="G1560" s="40"/>
      <c r="H1560" s="40"/>
      <c r="I1560" s="40"/>
      <c r="J1560" s="40"/>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c r="AH1560" s="40"/>
      <c r="AI1560" s="40"/>
      <c r="AJ1560" s="40"/>
      <c r="AK1560" s="40"/>
      <c r="AL1560" s="40"/>
      <c r="AM1560" s="40"/>
      <c r="AN1560" s="40"/>
      <c r="AO1560" s="40"/>
      <c r="AP1560" s="40"/>
      <c r="AQ1560" s="40"/>
      <c r="AR1560" s="40"/>
      <c r="AS1560" s="40"/>
      <c r="AT1560" s="40"/>
      <c r="AU1560" s="40"/>
      <c r="AV1560" s="40"/>
      <c r="AW1560" s="40"/>
      <c r="AX1560" s="40"/>
      <c r="AY1560" s="40"/>
      <c r="AZ1560" s="40"/>
      <c r="BA1560" s="40"/>
      <c r="BB1560" s="40"/>
      <c r="BC1560" s="40"/>
      <c r="BD1560" s="40"/>
      <c r="BE1560" s="40"/>
      <c r="BF1560" s="40"/>
      <c r="BG1560" s="40"/>
      <c r="BH1560" s="40"/>
      <c r="BI1560" s="40"/>
      <c r="BJ1560" s="40"/>
      <c r="BK1560" s="40"/>
      <c r="BL1560" s="40"/>
      <c r="BM1560" s="40"/>
      <c r="BN1560" s="40"/>
      <c r="BO1560" s="40"/>
      <c r="BP1560" s="40"/>
      <c r="BQ1560" s="40"/>
      <c r="BR1560" s="40"/>
      <c r="BS1560" s="40"/>
      <c r="BT1560" s="40"/>
      <c r="BU1560" s="40"/>
      <c r="BV1560" s="40"/>
      <c r="BW1560" s="40"/>
      <c r="BX1560" s="40"/>
      <c r="BY1560" s="40"/>
      <c r="BZ1560" s="40"/>
      <c r="CA1560" s="40"/>
      <c r="CB1560" s="40"/>
      <c r="CC1560" s="40"/>
      <c r="CD1560" s="40"/>
      <c r="CE1560" s="40"/>
      <c r="CF1560" s="40"/>
      <c r="CG1560" s="40"/>
      <c r="CH1560" s="40"/>
      <c r="CI1560" s="40"/>
      <c r="CJ1560" s="40"/>
      <c r="CK1560" s="40"/>
      <c r="CL1560" s="40"/>
      <c r="CM1560" s="40"/>
      <c r="CN1560" s="40"/>
      <c r="CO1560" s="40"/>
      <c r="CP1560" s="40"/>
      <c r="CQ1560" s="40"/>
      <c r="CR1560" s="40"/>
      <c r="CS1560" s="40"/>
      <c r="CT1560" s="40"/>
      <c r="CU1560" s="40"/>
      <c r="CV1560" s="40"/>
      <c r="CW1560" s="40"/>
      <c r="CX1560" s="40"/>
      <c r="CY1560" s="40"/>
      <c r="CZ1560" s="40"/>
      <c r="DA1560" s="40"/>
      <c r="DB1560" s="40"/>
      <c r="DC1560" s="40"/>
      <c r="DD1560" s="40"/>
      <c r="DE1560" s="40"/>
      <c r="DF1560" s="40"/>
      <c r="DG1560" s="40"/>
      <c r="DH1560" s="40"/>
      <c r="DI1560" s="40"/>
      <c r="DJ1560" s="40"/>
      <c r="DK1560" s="40"/>
      <c r="DL1560" s="40"/>
      <c r="DM1560" s="40"/>
      <c r="DN1560" s="40"/>
      <c r="DO1560" s="40"/>
      <c r="DP1560" s="40"/>
      <c r="DQ1560" s="40"/>
      <c r="DR1560" s="40"/>
      <c r="DS1560" s="40"/>
      <c r="DT1560" s="40"/>
      <c r="DU1560" s="40"/>
      <c r="DV1560" s="40"/>
      <c r="DW1560" s="40"/>
      <c r="DX1560" s="40"/>
      <c r="DY1560" s="40"/>
      <c r="DZ1560" s="40"/>
      <c r="EA1560" s="40"/>
      <c r="EB1560" s="40"/>
      <c r="EC1560" s="40"/>
      <c r="ED1560" s="40"/>
      <c r="EE1560" s="40"/>
      <c r="EF1560" s="40"/>
      <c r="EG1560" s="40"/>
      <c r="EH1560" s="40"/>
      <c r="EI1560" s="40"/>
      <c r="EJ1560" s="40"/>
      <c r="EK1560" s="40"/>
      <c r="EL1560" s="40"/>
      <c r="EM1560" s="40"/>
      <c r="EN1560" s="40"/>
      <c r="EO1560" s="40"/>
      <c r="EP1560" s="40"/>
      <c r="EQ1560" s="40"/>
      <c r="ER1560" s="40"/>
      <c r="ES1560" s="40"/>
      <c r="ET1560" s="40"/>
      <c r="EU1560" s="40"/>
      <c r="EV1560" s="40"/>
      <c r="EW1560" s="40"/>
      <c r="EX1560" s="40"/>
      <c r="EY1560" s="40"/>
      <c r="EZ1560" s="40"/>
      <c r="FA1560" s="40"/>
      <c r="FB1560" s="40"/>
      <c r="FC1560" s="40"/>
      <c r="FD1560" s="40"/>
      <c r="FE1560" s="40"/>
      <c r="FF1560" s="40"/>
      <c r="FG1560" s="40"/>
      <c r="FH1560" s="40"/>
      <c r="FI1560" s="40"/>
      <c r="FJ1560" s="40"/>
      <c r="FK1560" s="40"/>
      <c r="FL1560" s="40"/>
      <c r="FM1560" s="40"/>
      <c r="FN1560" s="40"/>
      <c r="FO1560" s="40"/>
      <c r="FP1560" s="40"/>
      <c r="FQ1560" s="40"/>
      <c r="FR1560" s="40"/>
      <c r="FS1560" s="40"/>
      <c r="FT1560" s="40"/>
      <c r="FU1560" s="40"/>
      <c r="FV1560" s="40"/>
      <c r="FW1560" s="40"/>
      <c r="FX1560" s="40"/>
      <c r="FY1560" s="40"/>
      <c r="FZ1560" s="40"/>
      <c r="GA1560" s="40"/>
      <c r="GB1560" s="40"/>
      <c r="GC1560" s="40"/>
      <c r="GD1560" s="40"/>
      <c r="GE1560" s="40"/>
      <c r="GF1560" s="40"/>
      <c r="GG1560" s="40"/>
      <c r="GH1560" s="40"/>
      <c r="GI1560" s="40"/>
      <c r="GJ1560" s="40"/>
      <c r="GK1560" s="40"/>
      <c r="GL1560" s="40"/>
      <c r="GM1560" s="40"/>
      <c r="GN1560" s="40"/>
      <c r="GO1560" s="40"/>
      <c r="GP1560" s="40"/>
      <c r="GQ1560" s="40"/>
      <c r="GR1560" s="40"/>
      <c r="GS1560" s="40"/>
    </row>
    <row r="1561" spans="1:201" x14ac:dyDescent="0.2">
      <c r="A1561" s="40"/>
      <c r="B1561" s="40"/>
      <c r="C1561" s="40"/>
      <c r="D1561" s="40"/>
      <c r="E1561" s="40"/>
      <c r="F1561" s="40"/>
      <c r="G1561" s="40"/>
      <c r="H1561" s="40"/>
      <c r="I1561" s="40"/>
      <c r="J1561" s="40"/>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c r="AH1561" s="40"/>
      <c r="AI1561" s="40"/>
      <c r="AJ1561" s="40"/>
      <c r="AK1561" s="40"/>
      <c r="AL1561" s="40"/>
      <c r="AM1561" s="40"/>
      <c r="AN1561" s="40"/>
      <c r="AO1561" s="40"/>
      <c r="AP1561" s="40"/>
      <c r="AQ1561" s="40"/>
      <c r="AR1561" s="40"/>
      <c r="AS1561" s="40"/>
      <c r="AT1561" s="40"/>
      <c r="AU1561" s="40"/>
      <c r="AV1561" s="40"/>
      <c r="AW1561" s="40"/>
      <c r="AX1561" s="40"/>
      <c r="AY1561" s="40"/>
      <c r="AZ1561" s="40"/>
      <c r="BA1561" s="40"/>
      <c r="BB1561" s="40"/>
      <c r="BC1561" s="40"/>
      <c r="BD1561" s="40"/>
      <c r="BE1561" s="40"/>
      <c r="BF1561" s="40"/>
      <c r="BG1561" s="40"/>
      <c r="BH1561" s="40"/>
      <c r="BI1561" s="40"/>
      <c r="BJ1561" s="40"/>
      <c r="BK1561" s="40"/>
      <c r="BL1561" s="40"/>
      <c r="BM1561" s="40"/>
      <c r="BN1561" s="40"/>
      <c r="BO1561" s="40"/>
      <c r="BP1561" s="40"/>
      <c r="BQ1561" s="40"/>
      <c r="BR1561" s="40"/>
      <c r="BS1561" s="40"/>
      <c r="BT1561" s="40"/>
      <c r="BU1561" s="40"/>
      <c r="BV1561" s="40"/>
      <c r="BW1561" s="40"/>
      <c r="BX1561" s="40"/>
      <c r="BY1561" s="40"/>
      <c r="BZ1561" s="40"/>
      <c r="CA1561" s="40"/>
      <c r="CB1561" s="40"/>
      <c r="CC1561" s="40"/>
      <c r="CD1561" s="40"/>
      <c r="CE1561" s="40"/>
      <c r="CF1561" s="40"/>
      <c r="CG1561" s="40"/>
      <c r="CH1561" s="40"/>
      <c r="CI1561" s="40"/>
      <c r="CJ1561" s="40"/>
      <c r="CK1561" s="40"/>
      <c r="CL1561" s="40"/>
      <c r="CM1561" s="40"/>
      <c r="CN1561" s="40"/>
      <c r="CO1561" s="40"/>
      <c r="CP1561" s="40"/>
      <c r="CQ1561" s="40"/>
      <c r="CR1561" s="40"/>
      <c r="CS1561" s="40"/>
      <c r="CT1561" s="40"/>
      <c r="CU1561" s="40"/>
      <c r="CV1561" s="40"/>
      <c r="CW1561" s="40"/>
      <c r="CX1561" s="40"/>
      <c r="CY1561" s="40"/>
      <c r="CZ1561" s="40"/>
      <c r="DA1561" s="40"/>
      <c r="DB1561" s="40"/>
      <c r="DC1561" s="40"/>
      <c r="DD1561" s="40"/>
      <c r="DE1561" s="40"/>
      <c r="DF1561" s="40"/>
      <c r="DG1561" s="40"/>
      <c r="DH1561" s="40"/>
      <c r="DI1561" s="40"/>
      <c r="DJ1561" s="40"/>
      <c r="DK1561" s="40"/>
      <c r="DL1561" s="40"/>
      <c r="DM1561" s="40"/>
      <c r="DN1561" s="40"/>
      <c r="DO1561" s="40"/>
      <c r="DP1561" s="40"/>
      <c r="DQ1561" s="40"/>
      <c r="DR1561" s="40"/>
      <c r="DS1561" s="40"/>
      <c r="DT1561" s="40"/>
      <c r="DU1561" s="40"/>
      <c r="DV1561" s="40"/>
      <c r="DW1561" s="40"/>
      <c r="DX1561" s="40"/>
      <c r="DY1561" s="40"/>
      <c r="DZ1561" s="40"/>
      <c r="EA1561" s="40"/>
      <c r="EB1561" s="40"/>
      <c r="EC1561" s="40"/>
      <c r="ED1561" s="40"/>
      <c r="EE1561" s="40"/>
      <c r="EF1561" s="40"/>
      <c r="EG1561" s="40"/>
      <c r="EH1561" s="40"/>
      <c r="EI1561" s="40"/>
      <c r="EJ1561" s="40"/>
      <c r="EK1561" s="40"/>
      <c r="EL1561" s="40"/>
      <c r="EM1561" s="40"/>
      <c r="EN1561" s="40"/>
      <c r="EO1561" s="40"/>
      <c r="EP1561" s="40"/>
      <c r="EQ1561" s="40"/>
      <c r="ER1561" s="40"/>
      <c r="ES1561" s="40"/>
      <c r="ET1561" s="40"/>
      <c r="EU1561" s="40"/>
      <c r="EV1561" s="40"/>
      <c r="EW1561" s="40"/>
      <c r="EX1561" s="40"/>
      <c r="EY1561" s="40"/>
      <c r="EZ1561" s="40"/>
      <c r="FA1561" s="40"/>
      <c r="FB1561" s="40"/>
      <c r="FC1561" s="40"/>
      <c r="FD1561" s="40"/>
      <c r="FE1561" s="40"/>
      <c r="FF1561" s="40"/>
      <c r="FG1561" s="40"/>
      <c r="FH1561" s="40"/>
      <c r="FI1561" s="40"/>
      <c r="FJ1561" s="40"/>
      <c r="FK1561" s="40"/>
      <c r="FL1561" s="40"/>
      <c r="FM1561" s="40"/>
      <c r="FN1561" s="40"/>
      <c r="FO1561" s="40"/>
      <c r="FP1561" s="40"/>
      <c r="FQ1561" s="40"/>
      <c r="FR1561" s="40"/>
      <c r="FS1561" s="40"/>
      <c r="FT1561" s="40"/>
      <c r="FU1561" s="40"/>
      <c r="FV1561" s="40"/>
      <c r="FW1561" s="40"/>
      <c r="FX1561" s="40"/>
      <c r="FY1561" s="40"/>
      <c r="FZ1561" s="40"/>
      <c r="GA1561" s="40"/>
      <c r="GB1561" s="40"/>
      <c r="GC1561" s="40"/>
      <c r="GD1561" s="40"/>
      <c r="GE1561" s="40"/>
      <c r="GF1561" s="40"/>
      <c r="GG1561" s="40"/>
      <c r="GH1561" s="40"/>
      <c r="GI1561" s="40"/>
      <c r="GJ1561" s="40"/>
      <c r="GK1561" s="40"/>
      <c r="GL1561" s="40"/>
      <c r="GM1561" s="40"/>
      <c r="GN1561" s="40"/>
      <c r="GO1561" s="40"/>
      <c r="GP1561" s="40"/>
      <c r="GQ1561" s="40"/>
      <c r="GR1561" s="40"/>
      <c r="GS1561" s="40"/>
    </row>
    <row r="1562" spans="1:201" x14ac:dyDescent="0.2">
      <c r="A1562" s="40"/>
      <c r="B1562" s="40"/>
      <c r="C1562" s="40"/>
      <c r="D1562" s="40"/>
      <c r="E1562" s="40"/>
      <c r="F1562" s="40"/>
      <c r="G1562" s="40"/>
      <c r="H1562" s="40"/>
      <c r="I1562" s="40"/>
      <c r="J1562" s="40"/>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c r="AH1562" s="40"/>
      <c r="AI1562" s="40"/>
      <c r="AJ1562" s="40"/>
      <c r="AK1562" s="40"/>
      <c r="AL1562" s="40"/>
      <c r="AM1562" s="40"/>
      <c r="AN1562" s="40"/>
      <c r="AO1562" s="40"/>
      <c r="AP1562" s="40"/>
      <c r="AQ1562" s="40"/>
      <c r="AR1562" s="40"/>
      <c r="AS1562" s="40"/>
      <c r="AT1562" s="40"/>
      <c r="AU1562" s="40"/>
      <c r="AV1562" s="40"/>
      <c r="AW1562" s="40"/>
      <c r="AX1562" s="40"/>
      <c r="AY1562" s="40"/>
      <c r="AZ1562" s="40"/>
      <c r="BA1562" s="40"/>
      <c r="BB1562" s="40"/>
      <c r="BC1562" s="40"/>
      <c r="BD1562" s="40"/>
      <c r="BE1562" s="40"/>
      <c r="BF1562" s="40"/>
      <c r="BG1562" s="40"/>
      <c r="BH1562" s="40"/>
      <c r="BI1562" s="40"/>
      <c r="BJ1562" s="40"/>
      <c r="BK1562" s="40"/>
      <c r="BL1562" s="40"/>
      <c r="BM1562" s="40"/>
      <c r="BN1562" s="40"/>
      <c r="BO1562" s="40"/>
      <c r="BP1562" s="40"/>
      <c r="BQ1562" s="40"/>
      <c r="BR1562" s="40"/>
      <c r="BS1562" s="40"/>
      <c r="BT1562" s="40"/>
      <c r="BU1562" s="40"/>
      <c r="BV1562" s="40"/>
      <c r="BW1562" s="40"/>
      <c r="BX1562" s="40"/>
      <c r="BY1562" s="40"/>
      <c r="BZ1562" s="40"/>
      <c r="CA1562" s="40"/>
      <c r="CB1562" s="40"/>
      <c r="CC1562" s="40"/>
      <c r="CD1562" s="40"/>
      <c r="CE1562" s="40"/>
      <c r="CF1562" s="40"/>
      <c r="CG1562" s="40"/>
      <c r="CH1562" s="40"/>
      <c r="CI1562" s="40"/>
      <c r="CJ1562" s="40"/>
      <c r="CK1562" s="40"/>
      <c r="CL1562" s="40"/>
      <c r="CM1562" s="40"/>
      <c r="CN1562" s="40"/>
      <c r="CO1562" s="40"/>
      <c r="CP1562" s="40"/>
      <c r="CQ1562" s="40"/>
      <c r="CR1562" s="40"/>
      <c r="CS1562" s="40"/>
      <c r="CT1562" s="40"/>
      <c r="CU1562" s="40"/>
      <c r="CV1562" s="40"/>
      <c r="CW1562" s="40"/>
      <c r="CX1562" s="40"/>
      <c r="CY1562" s="40"/>
      <c r="CZ1562" s="40"/>
      <c r="DA1562" s="40"/>
      <c r="DB1562" s="40"/>
      <c r="DC1562" s="40"/>
      <c r="DD1562" s="40"/>
      <c r="DE1562" s="40"/>
      <c r="DF1562" s="40"/>
      <c r="DG1562" s="40"/>
      <c r="DH1562" s="40"/>
      <c r="DI1562" s="40"/>
      <c r="DJ1562" s="40"/>
      <c r="DK1562" s="40"/>
      <c r="DL1562" s="40"/>
      <c r="DM1562" s="40"/>
      <c r="DN1562" s="40"/>
      <c r="DO1562" s="40"/>
      <c r="DP1562" s="40"/>
      <c r="DQ1562" s="40"/>
      <c r="DR1562" s="40"/>
      <c r="DS1562" s="40"/>
      <c r="DT1562" s="40"/>
      <c r="DU1562" s="40"/>
      <c r="DV1562" s="40"/>
      <c r="DW1562" s="40"/>
      <c r="DX1562" s="40"/>
      <c r="DY1562" s="40"/>
      <c r="DZ1562" s="40"/>
      <c r="EA1562" s="40"/>
      <c r="EB1562" s="40"/>
      <c r="EC1562" s="40"/>
      <c r="ED1562" s="40"/>
      <c r="EE1562" s="40"/>
      <c r="EF1562" s="40"/>
      <c r="EG1562" s="40"/>
      <c r="EH1562" s="40"/>
      <c r="EI1562" s="40"/>
      <c r="EJ1562" s="40"/>
      <c r="EK1562" s="40"/>
      <c r="EL1562" s="40"/>
      <c r="EM1562" s="40"/>
      <c r="EN1562" s="40"/>
      <c r="EO1562" s="40"/>
      <c r="EP1562" s="40"/>
      <c r="EQ1562" s="40"/>
      <c r="ER1562" s="40"/>
      <c r="ES1562" s="40"/>
      <c r="ET1562" s="40"/>
      <c r="EU1562" s="40"/>
      <c r="EV1562" s="40"/>
      <c r="EW1562" s="40"/>
      <c r="EX1562" s="40"/>
      <c r="EY1562" s="40"/>
      <c r="EZ1562" s="40"/>
      <c r="FA1562" s="40"/>
      <c r="FB1562" s="40"/>
      <c r="FC1562" s="40"/>
      <c r="FD1562" s="40"/>
      <c r="FE1562" s="40"/>
      <c r="FF1562" s="40"/>
      <c r="FG1562" s="40"/>
      <c r="FH1562" s="40"/>
      <c r="FI1562" s="40"/>
      <c r="FJ1562" s="40"/>
      <c r="FK1562" s="40"/>
      <c r="FL1562" s="40"/>
      <c r="FM1562" s="40"/>
      <c r="FN1562" s="40"/>
      <c r="FO1562" s="40"/>
      <c r="FP1562" s="40"/>
      <c r="FQ1562" s="40"/>
      <c r="FR1562" s="40"/>
      <c r="FS1562" s="40"/>
      <c r="FT1562" s="40"/>
      <c r="FU1562" s="40"/>
      <c r="FV1562" s="40"/>
      <c r="FW1562" s="40"/>
      <c r="FX1562" s="40"/>
      <c r="FY1562" s="40"/>
      <c r="FZ1562" s="40"/>
      <c r="GA1562" s="40"/>
      <c r="GB1562" s="40"/>
      <c r="GC1562" s="40"/>
      <c r="GD1562" s="40"/>
      <c r="GE1562" s="40"/>
      <c r="GF1562" s="40"/>
      <c r="GG1562" s="40"/>
      <c r="GH1562" s="40"/>
      <c r="GI1562" s="40"/>
      <c r="GJ1562" s="40"/>
      <c r="GK1562" s="40"/>
      <c r="GL1562" s="40"/>
      <c r="GM1562" s="40"/>
      <c r="GN1562" s="40"/>
      <c r="GO1562" s="40"/>
      <c r="GP1562" s="40"/>
      <c r="GQ1562" s="40"/>
      <c r="GR1562" s="40"/>
      <c r="GS1562" s="40"/>
    </row>
    <row r="1563" spans="1:201" x14ac:dyDescent="0.2">
      <c r="A1563" s="40"/>
      <c r="B1563" s="40"/>
      <c r="C1563" s="40"/>
      <c r="D1563" s="40"/>
      <c r="E1563" s="40"/>
      <c r="F1563" s="40"/>
      <c r="G1563" s="40"/>
      <c r="H1563" s="40"/>
      <c r="I1563" s="40"/>
      <c r="J1563" s="40"/>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c r="AH1563" s="40"/>
      <c r="AI1563" s="40"/>
      <c r="AJ1563" s="40"/>
      <c r="AK1563" s="40"/>
      <c r="AL1563" s="40"/>
      <c r="AM1563" s="40"/>
      <c r="AN1563" s="40"/>
      <c r="AO1563" s="40"/>
      <c r="AP1563" s="40"/>
      <c r="AQ1563" s="40"/>
      <c r="AR1563" s="40"/>
      <c r="AS1563" s="40"/>
      <c r="AT1563" s="40"/>
      <c r="AU1563" s="40"/>
      <c r="AV1563" s="40"/>
      <c r="AW1563" s="40"/>
      <c r="AX1563" s="40"/>
      <c r="AY1563" s="40"/>
      <c r="AZ1563" s="40"/>
      <c r="BA1563" s="40"/>
      <c r="BB1563" s="40"/>
      <c r="BC1563" s="40"/>
      <c r="BD1563" s="40"/>
      <c r="BE1563" s="40"/>
      <c r="BF1563" s="40"/>
      <c r="BG1563" s="40"/>
      <c r="BH1563" s="40"/>
      <c r="BI1563" s="40"/>
      <c r="BJ1563" s="40"/>
      <c r="BK1563" s="40"/>
      <c r="BL1563" s="40"/>
      <c r="BM1563" s="40"/>
      <c r="BN1563" s="40"/>
      <c r="BO1563" s="40"/>
      <c r="BP1563" s="40"/>
      <c r="BQ1563" s="40"/>
      <c r="BR1563" s="40"/>
      <c r="BS1563" s="40"/>
      <c r="BT1563" s="40"/>
      <c r="BU1563" s="40"/>
      <c r="BV1563" s="40"/>
      <c r="BW1563" s="40"/>
      <c r="BX1563" s="40"/>
      <c r="BY1563" s="40"/>
      <c r="BZ1563" s="40"/>
      <c r="CA1563" s="40"/>
      <c r="CB1563" s="40"/>
      <c r="CC1563" s="40"/>
      <c r="CD1563" s="40"/>
      <c r="CE1563" s="40"/>
      <c r="CF1563" s="40"/>
      <c r="CG1563" s="40"/>
      <c r="CH1563" s="40"/>
      <c r="CI1563" s="40"/>
      <c r="CJ1563" s="40"/>
      <c r="CK1563" s="40"/>
      <c r="CL1563" s="40"/>
      <c r="CM1563" s="40"/>
      <c r="CN1563" s="40"/>
      <c r="CO1563" s="40"/>
      <c r="CP1563" s="40"/>
      <c r="CQ1563" s="40"/>
      <c r="CR1563" s="40"/>
      <c r="CS1563" s="40"/>
      <c r="CT1563" s="40"/>
      <c r="CU1563" s="40"/>
      <c r="CV1563" s="40"/>
      <c r="CW1563" s="40"/>
      <c r="CX1563" s="40"/>
      <c r="CY1563" s="40"/>
      <c r="CZ1563" s="40"/>
      <c r="DA1563" s="40"/>
      <c r="DB1563" s="40"/>
      <c r="DC1563" s="40"/>
      <c r="DD1563" s="40"/>
      <c r="DE1563" s="40"/>
      <c r="DF1563" s="40"/>
      <c r="DG1563" s="40"/>
      <c r="DH1563" s="40"/>
      <c r="DI1563" s="40"/>
      <c r="DJ1563" s="40"/>
      <c r="DK1563" s="40"/>
      <c r="DL1563" s="40"/>
      <c r="DM1563" s="40"/>
      <c r="DN1563" s="40"/>
      <c r="DO1563" s="40"/>
      <c r="DP1563" s="40"/>
      <c r="DQ1563" s="40"/>
      <c r="DR1563" s="40"/>
      <c r="DS1563" s="40"/>
      <c r="DT1563" s="40"/>
      <c r="DU1563" s="40"/>
      <c r="DV1563" s="40"/>
      <c r="DW1563" s="40"/>
      <c r="DX1563" s="40"/>
      <c r="DY1563" s="40"/>
      <c r="DZ1563" s="40"/>
      <c r="EA1563" s="40"/>
      <c r="EB1563" s="40"/>
      <c r="EC1563" s="40"/>
      <c r="ED1563" s="40"/>
      <c r="EE1563" s="40"/>
      <c r="EF1563" s="40"/>
      <c r="EG1563" s="40"/>
      <c r="EH1563" s="40"/>
      <c r="EI1563" s="40"/>
      <c r="EJ1563" s="40"/>
      <c r="EK1563" s="40"/>
      <c r="EL1563" s="40"/>
      <c r="EM1563" s="40"/>
      <c r="EN1563" s="40"/>
      <c r="EO1563" s="40"/>
      <c r="EP1563" s="40"/>
      <c r="EQ1563" s="40"/>
      <c r="ER1563" s="40"/>
      <c r="ES1563" s="40"/>
      <c r="ET1563" s="40"/>
      <c r="EU1563" s="40"/>
      <c r="EV1563" s="40"/>
      <c r="EW1563" s="40"/>
      <c r="EX1563" s="40"/>
      <c r="EY1563" s="40"/>
      <c r="EZ1563" s="40"/>
      <c r="FA1563" s="40"/>
      <c r="FB1563" s="40"/>
      <c r="FC1563" s="40"/>
      <c r="FD1563" s="40"/>
      <c r="FE1563" s="40"/>
      <c r="FF1563" s="40"/>
      <c r="FG1563" s="40"/>
      <c r="FH1563" s="40"/>
      <c r="FI1563" s="40"/>
      <c r="FJ1563" s="40"/>
      <c r="FK1563" s="40"/>
      <c r="FL1563" s="40"/>
      <c r="FM1563" s="40"/>
      <c r="FN1563" s="40"/>
      <c r="FO1563" s="40"/>
      <c r="FP1563" s="40"/>
      <c r="FQ1563" s="40"/>
      <c r="FR1563" s="40"/>
      <c r="FS1563" s="40"/>
      <c r="FT1563" s="40"/>
      <c r="FU1563" s="40"/>
      <c r="FV1563" s="40"/>
      <c r="FW1563" s="40"/>
      <c r="FX1563" s="40"/>
      <c r="FY1563" s="40"/>
      <c r="FZ1563" s="40"/>
      <c r="GA1563" s="40"/>
      <c r="GB1563" s="40"/>
      <c r="GC1563" s="40"/>
      <c r="GD1563" s="40"/>
      <c r="GE1563" s="40"/>
      <c r="GF1563" s="40"/>
      <c r="GG1563" s="40"/>
      <c r="GH1563" s="40"/>
      <c r="GI1563" s="40"/>
      <c r="GJ1563" s="40"/>
      <c r="GK1563" s="40"/>
      <c r="GL1563" s="40"/>
      <c r="GM1563" s="40"/>
      <c r="GN1563" s="40"/>
      <c r="GO1563" s="40"/>
      <c r="GP1563" s="40"/>
      <c r="GQ1563" s="40"/>
      <c r="GR1563" s="40"/>
      <c r="GS1563" s="40"/>
    </row>
    <row r="1564" spans="1:201" x14ac:dyDescent="0.2">
      <c r="A1564" s="40"/>
      <c r="B1564" s="40"/>
      <c r="C1564" s="40"/>
      <c r="D1564" s="40"/>
      <c r="E1564" s="40"/>
      <c r="F1564" s="40"/>
      <c r="G1564" s="40"/>
      <c r="H1564" s="40"/>
      <c r="I1564" s="40"/>
      <c r="J1564" s="40"/>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c r="AH1564" s="40"/>
      <c r="AI1564" s="40"/>
      <c r="AJ1564" s="40"/>
      <c r="AK1564" s="40"/>
      <c r="AL1564" s="40"/>
      <c r="AM1564" s="40"/>
      <c r="AN1564" s="40"/>
      <c r="AO1564" s="40"/>
      <c r="AP1564" s="40"/>
      <c r="AQ1564" s="40"/>
      <c r="AR1564" s="40"/>
      <c r="AS1564" s="40"/>
      <c r="AT1564" s="40"/>
      <c r="AU1564" s="40"/>
      <c r="AV1564" s="40"/>
      <c r="AW1564" s="40"/>
      <c r="AX1564" s="40"/>
      <c r="AY1564" s="40"/>
      <c r="AZ1564" s="40"/>
      <c r="BA1564" s="40"/>
      <c r="BB1564" s="40"/>
      <c r="BC1564" s="40"/>
      <c r="BD1564" s="40"/>
      <c r="BE1564" s="40"/>
      <c r="BF1564" s="40"/>
      <c r="BG1564" s="40"/>
      <c r="BH1564" s="40"/>
      <c r="BI1564" s="40"/>
      <c r="BJ1564" s="40"/>
      <c r="BK1564" s="40"/>
      <c r="BL1564" s="40"/>
      <c r="BM1564" s="40"/>
      <c r="BN1564" s="40"/>
      <c r="BO1564" s="40"/>
      <c r="BP1564" s="40"/>
      <c r="BQ1564" s="40"/>
      <c r="BR1564" s="40"/>
      <c r="BS1564" s="40"/>
      <c r="BT1564" s="40"/>
      <c r="BU1564" s="40"/>
      <c r="BV1564" s="40"/>
      <c r="BW1564" s="40"/>
      <c r="BX1564" s="40"/>
      <c r="BY1564" s="40"/>
      <c r="BZ1564" s="40"/>
      <c r="CA1564" s="40"/>
      <c r="CB1564" s="40"/>
      <c r="CC1564" s="40"/>
      <c r="CD1564" s="40"/>
      <c r="CE1564" s="40"/>
      <c r="CF1564" s="40"/>
      <c r="CG1564" s="40"/>
      <c r="CH1564" s="40"/>
      <c r="CI1564" s="40"/>
      <c r="CJ1564" s="40"/>
      <c r="CK1564" s="40"/>
      <c r="CL1564" s="40"/>
      <c r="CM1564" s="40"/>
      <c r="CN1564" s="40"/>
      <c r="CO1564" s="40"/>
      <c r="CP1564" s="40"/>
      <c r="CQ1564" s="40"/>
      <c r="CR1564" s="40"/>
      <c r="CS1564" s="40"/>
      <c r="CT1564" s="40"/>
      <c r="CU1564" s="40"/>
      <c r="CV1564" s="40"/>
      <c r="CW1564" s="40"/>
      <c r="CX1564" s="40"/>
      <c r="CY1564" s="40"/>
      <c r="CZ1564" s="40"/>
      <c r="DA1564" s="40"/>
      <c r="DB1564" s="40"/>
      <c r="DC1564" s="40"/>
      <c r="DD1564" s="40"/>
      <c r="DE1564" s="40"/>
      <c r="DF1564" s="40"/>
      <c r="DG1564" s="40"/>
      <c r="DH1564" s="40"/>
      <c r="DI1564" s="40"/>
      <c r="DJ1564" s="40"/>
      <c r="DK1564" s="40"/>
      <c r="DL1564" s="40"/>
      <c r="DM1564" s="40"/>
      <c r="DN1564" s="40"/>
      <c r="DO1564" s="40"/>
      <c r="DP1564" s="40"/>
      <c r="DQ1564" s="40"/>
      <c r="DR1564" s="40"/>
      <c r="DS1564" s="40"/>
      <c r="DT1564" s="40"/>
      <c r="DU1564" s="40"/>
      <c r="DV1564" s="40"/>
      <c r="DW1564" s="40"/>
      <c r="DX1564" s="40"/>
      <c r="DY1564" s="40"/>
      <c r="DZ1564" s="40"/>
      <c r="EA1564" s="40"/>
      <c r="EB1564" s="40"/>
      <c r="EC1564" s="40"/>
      <c r="ED1564" s="40"/>
      <c r="EE1564" s="40"/>
      <c r="EF1564" s="40"/>
      <c r="EG1564" s="40"/>
      <c r="EH1564" s="40"/>
      <c r="EI1564" s="40"/>
      <c r="EJ1564" s="40"/>
      <c r="EK1564" s="40"/>
      <c r="EL1564" s="40"/>
      <c r="EM1564" s="40"/>
      <c r="EN1564" s="40"/>
      <c r="EO1564" s="40"/>
      <c r="EP1564" s="40"/>
      <c r="EQ1564" s="40"/>
      <c r="ER1564" s="40"/>
      <c r="ES1564" s="40"/>
      <c r="ET1564" s="40"/>
      <c r="EU1564" s="40"/>
      <c r="EV1564" s="40"/>
      <c r="EW1564" s="40"/>
      <c r="EX1564" s="40"/>
      <c r="EY1564" s="40"/>
      <c r="EZ1564" s="40"/>
      <c r="FA1564" s="40"/>
      <c r="FB1564" s="40"/>
      <c r="FC1564" s="40"/>
      <c r="FD1564" s="40"/>
      <c r="FE1564" s="40"/>
      <c r="FF1564" s="40"/>
      <c r="FG1564" s="40"/>
      <c r="FH1564" s="40"/>
      <c r="FI1564" s="40"/>
      <c r="FJ1564" s="40"/>
      <c r="FK1564" s="40"/>
      <c r="FL1564" s="40"/>
      <c r="FM1564" s="40"/>
      <c r="FN1564" s="40"/>
      <c r="FO1564" s="40"/>
      <c r="FP1564" s="40"/>
      <c r="FQ1564" s="40"/>
      <c r="FR1564" s="40"/>
      <c r="FS1564" s="40"/>
      <c r="FT1564" s="40"/>
      <c r="FU1564" s="40"/>
      <c r="FV1564" s="40"/>
      <c r="FW1564" s="40"/>
      <c r="FX1564" s="40"/>
      <c r="FY1564" s="40"/>
      <c r="FZ1564" s="40"/>
      <c r="GA1564" s="40"/>
      <c r="GB1564" s="40"/>
      <c r="GC1564" s="40"/>
      <c r="GD1564" s="40"/>
      <c r="GE1564" s="40"/>
      <c r="GF1564" s="40"/>
      <c r="GG1564" s="40"/>
      <c r="GH1564" s="40"/>
      <c r="GI1564" s="40"/>
      <c r="GJ1564" s="40"/>
      <c r="GK1564" s="40"/>
      <c r="GL1564" s="40"/>
      <c r="GM1564" s="40"/>
      <c r="GN1564" s="40"/>
      <c r="GO1564" s="40"/>
      <c r="GP1564" s="40"/>
      <c r="GQ1564" s="40"/>
      <c r="GR1564" s="40"/>
      <c r="GS1564" s="40"/>
    </row>
    <row r="1565" spans="1:201" x14ac:dyDescent="0.2">
      <c r="A1565" s="40"/>
      <c r="B1565" s="40"/>
      <c r="C1565" s="40"/>
      <c r="D1565" s="40"/>
      <c r="E1565" s="40"/>
      <c r="F1565" s="40"/>
      <c r="G1565" s="40"/>
      <c r="H1565" s="40"/>
      <c r="I1565" s="40"/>
      <c r="J1565" s="40"/>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c r="AH1565" s="40"/>
      <c r="AI1565" s="40"/>
      <c r="AJ1565" s="40"/>
      <c r="AK1565" s="40"/>
      <c r="AL1565" s="40"/>
      <c r="AM1565" s="40"/>
      <c r="AN1565" s="40"/>
      <c r="AO1565" s="40"/>
      <c r="AP1565" s="40"/>
      <c r="AQ1565" s="40"/>
      <c r="AR1565" s="40"/>
      <c r="AS1565" s="40"/>
      <c r="AT1565" s="40"/>
      <c r="AU1565" s="40"/>
      <c r="AV1565" s="40"/>
      <c r="AW1565" s="40"/>
      <c r="AX1565" s="40"/>
      <c r="AY1565" s="40"/>
      <c r="AZ1565" s="40"/>
      <c r="BA1565" s="40"/>
      <c r="BB1565" s="40"/>
      <c r="BC1565" s="40"/>
      <c r="BD1565" s="40"/>
      <c r="BE1565" s="40"/>
      <c r="BF1565" s="40"/>
      <c r="BG1565" s="40"/>
      <c r="BH1565" s="40"/>
      <c r="BI1565" s="40"/>
      <c r="BJ1565" s="40"/>
      <c r="BK1565" s="40"/>
      <c r="BL1565" s="40"/>
      <c r="BM1565" s="40"/>
      <c r="BN1565" s="40"/>
      <c r="BO1565" s="40"/>
      <c r="BP1565" s="40"/>
      <c r="BQ1565" s="40"/>
      <c r="BR1565" s="40"/>
      <c r="BS1565" s="40"/>
      <c r="BT1565" s="40"/>
      <c r="BU1565" s="40"/>
      <c r="BV1565" s="40"/>
      <c r="BW1565" s="40"/>
      <c r="BX1565" s="40"/>
      <c r="BY1565" s="40"/>
      <c r="BZ1565" s="40"/>
      <c r="CA1565" s="40"/>
      <c r="CB1565" s="40"/>
      <c r="CC1565" s="40"/>
      <c r="CD1565" s="40"/>
      <c r="CE1565" s="40"/>
      <c r="CF1565" s="40"/>
      <c r="CG1565" s="40"/>
      <c r="CH1565" s="40"/>
      <c r="CI1565" s="40"/>
      <c r="CJ1565" s="40"/>
      <c r="CK1565" s="40"/>
      <c r="CL1565" s="40"/>
      <c r="CM1565" s="40"/>
      <c r="CN1565" s="40"/>
      <c r="CO1565" s="40"/>
      <c r="CP1565" s="40"/>
      <c r="CQ1565" s="40"/>
      <c r="CR1565" s="40"/>
      <c r="CS1565" s="40"/>
      <c r="CT1565" s="40"/>
      <c r="CU1565" s="40"/>
      <c r="CV1565" s="40"/>
      <c r="CW1565" s="40"/>
      <c r="CX1565" s="40"/>
      <c r="CY1565" s="40"/>
      <c r="CZ1565" s="40"/>
      <c r="DA1565" s="40"/>
      <c r="DB1565" s="40"/>
      <c r="DC1565" s="40"/>
      <c r="DD1565" s="40"/>
      <c r="DE1565" s="40"/>
      <c r="DF1565" s="40"/>
      <c r="DG1565" s="40"/>
      <c r="DH1565" s="40"/>
      <c r="DI1565" s="40"/>
      <c r="DJ1565" s="40"/>
      <c r="DK1565" s="40"/>
      <c r="DL1565" s="40"/>
      <c r="DM1565" s="40"/>
      <c r="DN1565" s="40"/>
      <c r="DO1565" s="40"/>
      <c r="DP1565" s="40"/>
      <c r="DQ1565" s="40"/>
      <c r="DR1565" s="40"/>
      <c r="DS1565" s="40"/>
      <c r="DT1565" s="40"/>
      <c r="DU1565" s="40"/>
      <c r="DV1565" s="40"/>
      <c r="DW1565" s="40"/>
      <c r="DX1565" s="40"/>
      <c r="DY1565" s="40"/>
      <c r="DZ1565" s="40"/>
      <c r="EA1565" s="40"/>
      <c r="EB1565" s="40"/>
      <c r="EC1565" s="40"/>
      <c r="ED1565" s="40"/>
      <c r="EE1565" s="40"/>
      <c r="EF1565" s="40"/>
      <c r="EG1565" s="40"/>
      <c r="EH1565" s="40"/>
      <c r="EI1565" s="40"/>
      <c r="EJ1565" s="40"/>
      <c r="EK1565" s="40"/>
      <c r="EL1565" s="40"/>
      <c r="EM1565" s="40"/>
      <c r="EN1565" s="40"/>
      <c r="EO1565" s="40"/>
      <c r="EP1565" s="40"/>
      <c r="EQ1565" s="40"/>
      <c r="ER1565" s="40"/>
      <c r="ES1565" s="40"/>
      <c r="ET1565" s="40"/>
      <c r="EU1565" s="40"/>
      <c r="EV1565" s="40"/>
      <c r="EW1565" s="40"/>
      <c r="EX1565" s="40"/>
      <c r="EY1565" s="40"/>
      <c r="EZ1565" s="40"/>
      <c r="FA1565" s="40"/>
      <c r="FB1565" s="40"/>
      <c r="FC1565" s="40"/>
      <c r="FD1565" s="40"/>
      <c r="FE1565" s="40"/>
      <c r="FF1565" s="40"/>
      <c r="FG1565" s="40"/>
      <c r="FH1565" s="40"/>
      <c r="FI1565" s="40"/>
      <c r="FJ1565" s="40"/>
      <c r="FK1565" s="40"/>
      <c r="FL1565" s="40"/>
      <c r="FM1565" s="40"/>
      <c r="FN1565" s="40"/>
      <c r="FO1565" s="40"/>
      <c r="FP1565" s="40"/>
      <c r="FQ1565" s="40"/>
      <c r="FR1565" s="40"/>
      <c r="FS1565" s="40"/>
      <c r="FT1565" s="40"/>
      <c r="FU1565" s="40"/>
      <c r="FV1565" s="40"/>
      <c r="FW1565" s="40"/>
      <c r="FX1565" s="40"/>
      <c r="FY1565" s="40"/>
      <c r="FZ1565" s="40"/>
      <c r="GA1565" s="40"/>
      <c r="GB1565" s="40"/>
      <c r="GC1565" s="40"/>
      <c r="GD1565" s="40"/>
      <c r="GE1565" s="40"/>
      <c r="GF1565" s="40"/>
      <c r="GG1565" s="40"/>
      <c r="GH1565" s="40"/>
      <c r="GI1565" s="40"/>
      <c r="GJ1565" s="40"/>
      <c r="GK1565" s="40"/>
      <c r="GL1565" s="40"/>
      <c r="GM1565" s="40"/>
      <c r="GN1565" s="40"/>
      <c r="GO1565" s="40"/>
      <c r="GP1565" s="40"/>
      <c r="GQ1565" s="40"/>
      <c r="GR1565" s="40"/>
      <c r="GS1565" s="40"/>
    </row>
    <row r="1566" spans="1:201" x14ac:dyDescent="0.2">
      <c r="A1566" s="40"/>
      <c r="B1566" s="40"/>
      <c r="C1566" s="40"/>
      <c r="D1566" s="40"/>
      <c r="E1566" s="40"/>
      <c r="F1566" s="40"/>
      <c r="G1566" s="40"/>
      <c r="H1566" s="40"/>
      <c r="I1566" s="40"/>
      <c r="J1566" s="40"/>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c r="AH1566" s="40"/>
      <c r="AI1566" s="40"/>
      <c r="AJ1566" s="40"/>
      <c r="AK1566" s="40"/>
      <c r="AL1566" s="40"/>
      <c r="AM1566" s="40"/>
      <c r="AN1566" s="40"/>
      <c r="AO1566" s="40"/>
      <c r="AP1566" s="40"/>
      <c r="AQ1566" s="40"/>
      <c r="AR1566" s="40"/>
      <c r="AS1566" s="40"/>
      <c r="AT1566" s="40"/>
      <c r="AU1566" s="40"/>
      <c r="AV1566" s="40"/>
      <c r="AW1566" s="40"/>
      <c r="AX1566" s="40"/>
      <c r="AY1566" s="40"/>
      <c r="AZ1566" s="40"/>
      <c r="BA1566" s="40"/>
      <c r="BB1566" s="40"/>
      <c r="BC1566" s="40"/>
      <c r="BD1566" s="40"/>
      <c r="BE1566" s="40"/>
      <c r="BF1566" s="40"/>
      <c r="BG1566" s="40"/>
      <c r="BH1566" s="40"/>
      <c r="BI1566" s="40"/>
      <c r="BJ1566" s="40"/>
      <c r="BK1566" s="40"/>
      <c r="BL1566" s="40"/>
      <c r="BM1566" s="40"/>
      <c r="BN1566" s="40"/>
      <c r="BO1566" s="40"/>
      <c r="BP1566" s="40"/>
      <c r="BQ1566" s="40"/>
      <c r="BR1566" s="40"/>
      <c r="BS1566" s="40"/>
      <c r="BT1566" s="40"/>
      <c r="BU1566" s="40"/>
      <c r="BV1566" s="40"/>
      <c r="BW1566" s="40"/>
      <c r="BX1566" s="40"/>
      <c r="BY1566" s="40"/>
      <c r="BZ1566" s="40"/>
      <c r="CA1566" s="40"/>
      <c r="CB1566" s="40"/>
      <c r="CC1566" s="40"/>
      <c r="CD1566" s="40"/>
      <c r="CE1566" s="40"/>
      <c r="CF1566" s="40"/>
      <c r="CG1566" s="40"/>
      <c r="CH1566" s="40"/>
      <c r="CI1566" s="40"/>
      <c r="CJ1566" s="40"/>
      <c r="CK1566" s="40"/>
      <c r="CL1566" s="40"/>
      <c r="CM1566" s="40"/>
      <c r="CN1566" s="40"/>
      <c r="CO1566" s="40"/>
      <c r="CP1566" s="40"/>
      <c r="CQ1566" s="40"/>
      <c r="CR1566" s="40"/>
      <c r="CS1566" s="40"/>
      <c r="CT1566" s="40"/>
      <c r="CU1566" s="40"/>
      <c r="CV1566" s="40"/>
      <c r="CW1566" s="40"/>
      <c r="CX1566" s="40"/>
      <c r="CY1566" s="40"/>
      <c r="CZ1566" s="40"/>
      <c r="DA1566" s="40"/>
      <c r="DB1566" s="40"/>
      <c r="DC1566" s="40"/>
      <c r="DD1566" s="40"/>
      <c r="DE1566" s="40"/>
      <c r="DF1566" s="40"/>
      <c r="DG1566" s="40"/>
      <c r="DH1566" s="40"/>
      <c r="DI1566" s="40"/>
      <c r="DJ1566" s="40"/>
      <c r="DK1566" s="40"/>
      <c r="DL1566" s="40"/>
      <c r="DM1566" s="40"/>
      <c r="DN1566" s="40"/>
      <c r="DO1566" s="40"/>
      <c r="DP1566" s="40"/>
      <c r="DQ1566" s="40"/>
      <c r="DR1566" s="40"/>
      <c r="DS1566" s="40"/>
      <c r="DT1566" s="40"/>
      <c r="DU1566" s="40"/>
      <c r="DV1566" s="40"/>
      <c r="DW1566" s="40"/>
      <c r="DX1566" s="40"/>
      <c r="DY1566" s="40"/>
      <c r="DZ1566" s="40"/>
      <c r="EA1566" s="40"/>
      <c r="EB1566" s="40"/>
      <c r="EC1566" s="40"/>
      <c r="ED1566" s="40"/>
      <c r="EE1566" s="40"/>
      <c r="EF1566" s="40"/>
      <c r="EG1566" s="40"/>
      <c r="EH1566" s="40"/>
      <c r="EI1566" s="40"/>
      <c r="EJ1566" s="40"/>
      <c r="EK1566" s="40"/>
      <c r="EL1566" s="40"/>
      <c r="EM1566" s="40"/>
      <c r="EN1566" s="40"/>
      <c r="EO1566" s="40"/>
      <c r="EP1566" s="40"/>
      <c r="EQ1566" s="40"/>
      <c r="ER1566" s="40"/>
      <c r="ES1566" s="40"/>
      <c r="ET1566" s="40"/>
      <c r="EU1566" s="40"/>
      <c r="EV1566" s="40"/>
      <c r="EW1566" s="40"/>
      <c r="EX1566" s="40"/>
      <c r="EY1566" s="40"/>
      <c r="EZ1566" s="40"/>
      <c r="FA1566" s="40"/>
      <c r="FB1566" s="40"/>
      <c r="FC1566" s="40"/>
      <c r="FD1566" s="40"/>
      <c r="FE1566" s="40"/>
      <c r="FF1566" s="40"/>
      <c r="FG1566" s="40"/>
      <c r="FH1566" s="40"/>
      <c r="FI1566" s="40"/>
      <c r="FJ1566" s="40"/>
      <c r="FK1566" s="40"/>
      <c r="FL1566" s="40"/>
      <c r="FM1566" s="40"/>
      <c r="FN1566" s="40"/>
      <c r="FO1566" s="40"/>
      <c r="FP1566" s="40"/>
      <c r="FQ1566" s="40"/>
      <c r="FR1566" s="40"/>
      <c r="FS1566" s="40"/>
      <c r="FT1566" s="40"/>
      <c r="FU1566" s="40"/>
      <c r="FV1566" s="40"/>
      <c r="FW1566" s="40"/>
      <c r="FX1566" s="40"/>
      <c r="FY1566" s="40"/>
      <c r="FZ1566" s="40"/>
      <c r="GA1566" s="40"/>
      <c r="GB1566" s="40"/>
      <c r="GC1566" s="40"/>
      <c r="GD1566" s="40"/>
      <c r="GE1566" s="40"/>
      <c r="GF1566" s="40"/>
      <c r="GG1566" s="40"/>
      <c r="GH1566" s="40"/>
      <c r="GI1566" s="40"/>
      <c r="GJ1566" s="40"/>
      <c r="GK1566" s="40"/>
      <c r="GL1566" s="40"/>
      <c r="GM1566" s="40"/>
      <c r="GN1566" s="40"/>
      <c r="GO1566" s="40"/>
      <c r="GP1566" s="40"/>
      <c r="GQ1566" s="40"/>
      <c r="GR1566" s="40"/>
      <c r="GS1566" s="40"/>
    </row>
    <row r="1567" spans="1:201" x14ac:dyDescent="0.2">
      <c r="A1567" s="40"/>
      <c r="B1567" s="40"/>
      <c r="C1567" s="40"/>
      <c r="D1567" s="40"/>
      <c r="E1567" s="40"/>
      <c r="F1567" s="40"/>
      <c r="G1567" s="40"/>
      <c r="H1567" s="40"/>
      <c r="I1567" s="40"/>
      <c r="J1567" s="40"/>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c r="AH1567" s="40"/>
      <c r="AI1567" s="40"/>
      <c r="AJ1567" s="40"/>
      <c r="AK1567" s="40"/>
      <c r="AL1567" s="40"/>
      <c r="AM1567" s="40"/>
      <c r="AN1567" s="40"/>
      <c r="AO1567" s="40"/>
      <c r="AP1567" s="40"/>
      <c r="AQ1567" s="40"/>
      <c r="AR1567" s="40"/>
      <c r="AS1567" s="40"/>
      <c r="AT1567" s="40"/>
      <c r="AU1567" s="40"/>
      <c r="AV1567" s="40"/>
      <c r="AW1567" s="40"/>
      <c r="AX1567" s="40"/>
      <c r="AY1567" s="40"/>
      <c r="AZ1567" s="40"/>
      <c r="BA1567" s="40"/>
      <c r="BB1567" s="40"/>
      <c r="BC1567" s="40"/>
      <c r="BD1567" s="40"/>
      <c r="BE1567" s="40"/>
      <c r="BF1567" s="40"/>
      <c r="BG1567" s="40"/>
      <c r="BH1567" s="40"/>
      <c r="BI1567" s="40"/>
      <c r="BJ1567" s="40"/>
      <c r="BK1567" s="40"/>
      <c r="BL1567" s="40"/>
      <c r="BM1567" s="40"/>
      <c r="BN1567" s="40"/>
      <c r="BO1567" s="40"/>
      <c r="BP1567" s="40"/>
      <c r="BQ1567" s="40"/>
      <c r="BR1567" s="40"/>
      <c r="BS1567" s="40"/>
      <c r="BT1567" s="40"/>
      <c r="BU1567" s="40"/>
      <c r="BV1567" s="40"/>
      <c r="BW1567" s="40"/>
      <c r="BX1567" s="40"/>
      <c r="BY1567" s="40"/>
      <c r="BZ1567" s="40"/>
      <c r="CA1567" s="40"/>
      <c r="CB1567" s="40"/>
      <c r="CC1567" s="40"/>
      <c r="CD1567" s="40"/>
      <c r="CE1567" s="40"/>
      <c r="CF1567" s="40"/>
      <c r="CG1567" s="40"/>
      <c r="CH1567" s="40"/>
      <c r="CI1567" s="40"/>
      <c r="CJ1567" s="40"/>
      <c r="CK1567" s="40"/>
      <c r="CL1567" s="40"/>
      <c r="CM1567" s="40"/>
      <c r="CN1567" s="40"/>
      <c r="CO1567" s="40"/>
      <c r="CP1567" s="40"/>
      <c r="CQ1567" s="40"/>
      <c r="CR1567" s="40"/>
      <c r="CS1567" s="40"/>
      <c r="CT1567" s="40"/>
      <c r="CU1567" s="40"/>
      <c r="CV1567" s="40"/>
      <c r="CW1567" s="40"/>
      <c r="CX1567" s="40"/>
      <c r="CY1567" s="40"/>
      <c r="CZ1567" s="40"/>
      <c r="DA1567" s="40"/>
      <c r="DB1567" s="40"/>
      <c r="DC1567" s="40"/>
      <c r="DD1567" s="40"/>
      <c r="DE1567" s="40"/>
      <c r="DF1567" s="40"/>
      <c r="DG1567" s="40"/>
      <c r="DH1567" s="40"/>
      <c r="DI1567" s="40"/>
      <c r="DJ1567" s="40"/>
      <c r="DK1567" s="40"/>
      <c r="DL1567" s="40"/>
      <c r="DM1567" s="40"/>
      <c r="DN1567" s="40"/>
      <c r="DO1567" s="40"/>
      <c r="DP1567" s="40"/>
      <c r="DQ1567" s="40"/>
      <c r="DR1567" s="40"/>
      <c r="DS1567" s="40"/>
      <c r="DT1567" s="40"/>
      <c r="DU1567" s="40"/>
      <c r="DV1567" s="40"/>
      <c r="DW1567" s="40"/>
      <c r="DX1567" s="40"/>
      <c r="DY1567" s="40"/>
      <c r="DZ1567" s="40"/>
      <c r="EA1567" s="40"/>
      <c r="EB1567" s="40"/>
      <c r="EC1567" s="40"/>
      <c r="ED1567" s="40"/>
      <c r="EE1567" s="40"/>
      <c r="EF1567" s="40"/>
      <c r="EG1567" s="40"/>
      <c r="EH1567" s="40"/>
      <c r="EI1567" s="40"/>
      <c r="EJ1567" s="40"/>
      <c r="EK1567" s="40"/>
      <c r="EL1567" s="40"/>
      <c r="EM1567" s="40"/>
      <c r="EN1567" s="40"/>
      <c r="EO1567" s="40"/>
      <c r="EP1567" s="40"/>
      <c r="EQ1567" s="40"/>
      <c r="ER1567" s="40"/>
      <c r="ES1567" s="40"/>
      <c r="ET1567" s="40"/>
      <c r="EU1567" s="40"/>
      <c r="EV1567" s="40"/>
      <c r="EW1567" s="40"/>
      <c r="EX1567" s="40"/>
      <c r="EY1567" s="40"/>
      <c r="EZ1567" s="40"/>
      <c r="FA1567" s="40"/>
      <c r="FB1567" s="40"/>
      <c r="FC1567" s="40"/>
      <c r="FD1567" s="40"/>
      <c r="FE1567" s="40"/>
      <c r="FF1567" s="40"/>
      <c r="FG1567" s="40"/>
      <c r="FH1567" s="40"/>
      <c r="FI1567" s="40"/>
      <c r="FJ1567" s="40"/>
      <c r="FK1567" s="40"/>
      <c r="FL1567" s="40"/>
      <c r="FM1567" s="40"/>
      <c r="FN1567" s="40"/>
      <c r="FO1567" s="40"/>
      <c r="FP1567" s="40"/>
      <c r="FQ1567" s="40"/>
      <c r="FR1567" s="40"/>
      <c r="FS1567" s="40"/>
      <c r="FT1567" s="40"/>
      <c r="FU1567" s="40"/>
      <c r="FV1567" s="40"/>
      <c r="FW1567" s="40"/>
      <c r="FX1567" s="40"/>
      <c r="FY1567" s="40"/>
      <c r="FZ1567" s="40"/>
      <c r="GA1567" s="40"/>
      <c r="GB1567" s="40"/>
      <c r="GC1567" s="40"/>
      <c r="GD1567" s="40"/>
      <c r="GE1567" s="40"/>
      <c r="GF1567" s="40"/>
      <c r="GG1567" s="40"/>
      <c r="GH1567" s="40"/>
      <c r="GI1567" s="40"/>
      <c r="GJ1567" s="40"/>
      <c r="GK1567" s="40"/>
      <c r="GL1567" s="40"/>
      <c r="GM1567" s="40"/>
      <c r="GN1567" s="40"/>
      <c r="GO1567" s="40"/>
      <c r="GP1567" s="40"/>
      <c r="GQ1567" s="40"/>
      <c r="GR1567" s="40"/>
      <c r="GS1567" s="40"/>
    </row>
    <row r="1568" spans="1:201" x14ac:dyDescent="0.2">
      <c r="A1568" s="40"/>
      <c r="B1568" s="40"/>
      <c r="C1568" s="40"/>
      <c r="D1568" s="40"/>
      <c r="E1568" s="40"/>
      <c r="F1568" s="40"/>
      <c r="G1568" s="40"/>
      <c r="H1568" s="40"/>
      <c r="I1568" s="40"/>
      <c r="J1568" s="40"/>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0"/>
      <c r="BD1568" s="40"/>
      <c r="BE1568" s="40"/>
      <c r="BF1568" s="40"/>
      <c r="BG1568" s="40"/>
      <c r="BH1568" s="40"/>
      <c r="BI1568" s="40"/>
      <c r="BJ1568" s="40"/>
      <c r="BK1568" s="40"/>
      <c r="BL1568" s="40"/>
      <c r="BM1568" s="40"/>
      <c r="BN1568" s="40"/>
      <c r="BO1568" s="40"/>
      <c r="BP1568" s="40"/>
      <c r="BQ1568" s="40"/>
      <c r="BR1568" s="40"/>
      <c r="BS1568" s="40"/>
      <c r="BT1568" s="40"/>
      <c r="BU1568" s="40"/>
      <c r="BV1568" s="40"/>
      <c r="BW1568" s="40"/>
      <c r="BX1568" s="40"/>
      <c r="BY1568" s="40"/>
      <c r="BZ1568" s="40"/>
      <c r="CA1568" s="40"/>
      <c r="CB1568" s="40"/>
      <c r="CC1568" s="40"/>
      <c r="CD1568" s="40"/>
      <c r="CE1568" s="40"/>
      <c r="CF1568" s="40"/>
      <c r="CG1568" s="40"/>
      <c r="CH1568" s="40"/>
      <c r="CI1568" s="40"/>
      <c r="CJ1568" s="40"/>
      <c r="CK1568" s="40"/>
      <c r="CL1568" s="40"/>
      <c r="CM1568" s="40"/>
      <c r="CN1568" s="40"/>
      <c r="CO1568" s="40"/>
      <c r="CP1568" s="40"/>
      <c r="CQ1568" s="40"/>
      <c r="CR1568" s="40"/>
      <c r="CS1568" s="40"/>
      <c r="CT1568" s="40"/>
      <c r="CU1568" s="40"/>
      <c r="CV1568" s="40"/>
      <c r="CW1568" s="40"/>
      <c r="CX1568" s="40"/>
      <c r="CY1568" s="40"/>
      <c r="CZ1568" s="40"/>
      <c r="DA1568" s="40"/>
      <c r="DB1568" s="40"/>
      <c r="DC1568" s="40"/>
      <c r="DD1568" s="40"/>
      <c r="DE1568" s="40"/>
      <c r="DF1568" s="40"/>
      <c r="DG1568" s="40"/>
      <c r="DH1568" s="40"/>
      <c r="DI1568" s="40"/>
      <c r="DJ1568" s="40"/>
      <c r="DK1568" s="40"/>
      <c r="DL1568" s="40"/>
      <c r="DM1568" s="40"/>
      <c r="DN1568" s="40"/>
      <c r="DO1568" s="40"/>
      <c r="DP1568" s="40"/>
      <c r="DQ1568" s="40"/>
      <c r="DR1568" s="40"/>
      <c r="DS1568" s="40"/>
      <c r="DT1568" s="40"/>
      <c r="DU1568" s="40"/>
      <c r="DV1568" s="40"/>
      <c r="DW1568" s="40"/>
      <c r="DX1568" s="40"/>
      <c r="DY1568" s="40"/>
      <c r="DZ1568" s="40"/>
      <c r="EA1568" s="40"/>
      <c r="EB1568" s="40"/>
      <c r="EC1568" s="40"/>
      <c r="ED1568" s="40"/>
      <c r="EE1568" s="40"/>
      <c r="EF1568" s="40"/>
      <c r="EG1568" s="40"/>
      <c r="EH1568" s="40"/>
      <c r="EI1568" s="40"/>
      <c r="EJ1568" s="40"/>
      <c r="EK1568" s="40"/>
      <c r="EL1568" s="40"/>
      <c r="EM1568" s="40"/>
      <c r="EN1568" s="40"/>
      <c r="EO1568" s="40"/>
      <c r="EP1568" s="40"/>
      <c r="EQ1568" s="40"/>
      <c r="ER1568" s="40"/>
      <c r="ES1568" s="40"/>
      <c r="ET1568" s="40"/>
      <c r="EU1568" s="40"/>
      <c r="EV1568" s="40"/>
      <c r="EW1568" s="40"/>
      <c r="EX1568" s="40"/>
      <c r="EY1568" s="40"/>
      <c r="EZ1568" s="40"/>
      <c r="FA1568" s="40"/>
      <c r="FB1568" s="40"/>
      <c r="FC1568" s="40"/>
      <c r="FD1568" s="40"/>
      <c r="FE1568" s="40"/>
      <c r="FF1568" s="40"/>
      <c r="FG1568" s="40"/>
      <c r="FH1568" s="40"/>
      <c r="FI1568" s="40"/>
      <c r="FJ1568" s="40"/>
      <c r="FK1568" s="40"/>
      <c r="FL1568" s="40"/>
      <c r="FM1568" s="40"/>
      <c r="FN1568" s="40"/>
      <c r="FO1568" s="40"/>
      <c r="FP1568" s="40"/>
      <c r="FQ1568" s="40"/>
      <c r="FR1568" s="40"/>
      <c r="FS1568" s="40"/>
      <c r="FT1568" s="40"/>
      <c r="FU1568" s="40"/>
      <c r="FV1568" s="40"/>
      <c r="FW1568" s="40"/>
      <c r="FX1568" s="40"/>
      <c r="FY1568" s="40"/>
      <c r="FZ1568" s="40"/>
      <c r="GA1568" s="40"/>
      <c r="GB1568" s="40"/>
      <c r="GC1568" s="40"/>
      <c r="GD1568" s="40"/>
      <c r="GE1568" s="40"/>
      <c r="GF1568" s="40"/>
      <c r="GG1568" s="40"/>
      <c r="GH1568" s="40"/>
      <c r="GI1568" s="40"/>
      <c r="GJ1568" s="40"/>
      <c r="GK1568" s="40"/>
      <c r="GL1568" s="40"/>
      <c r="GM1568" s="40"/>
      <c r="GN1568" s="40"/>
      <c r="GO1568" s="40"/>
      <c r="GP1568" s="40"/>
      <c r="GQ1568" s="40"/>
      <c r="GR1568" s="40"/>
      <c r="GS1568" s="40"/>
    </row>
    <row r="1569" spans="1:201" x14ac:dyDescent="0.2">
      <c r="A1569" s="40"/>
      <c r="B1569" s="40"/>
      <c r="C1569" s="40"/>
      <c r="D1569" s="40"/>
      <c r="E1569" s="40"/>
      <c r="F1569" s="40"/>
      <c r="G1569" s="40"/>
      <c r="H1569" s="40"/>
      <c r="I1569" s="40"/>
      <c r="J1569" s="40"/>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c r="AH1569" s="40"/>
      <c r="AI1569" s="40"/>
      <c r="AJ1569" s="40"/>
      <c r="AK1569" s="40"/>
      <c r="AL1569" s="40"/>
      <c r="AM1569" s="40"/>
      <c r="AN1569" s="40"/>
      <c r="AO1569" s="40"/>
      <c r="AP1569" s="40"/>
      <c r="AQ1569" s="40"/>
      <c r="AR1569" s="40"/>
      <c r="AS1569" s="40"/>
      <c r="AT1569" s="40"/>
      <c r="AU1569" s="40"/>
      <c r="AV1569" s="40"/>
      <c r="AW1569" s="40"/>
      <c r="AX1569" s="40"/>
      <c r="AY1569" s="40"/>
      <c r="AZ1569" s="40"/>
      <c r="BA1569" s="40"/>
      <c r="BB1569" s="40"/>
      <c r="BC1569" s="40"/>
      <c r="BD1569" s="40"/>
      <c r="BE1569" s="40"/>
      <c r="BF1569" s="40"/>
      <c r="BG1569" s="40"/>
      <c r="BH1569" s="40"/>
      <c r="BI1569" s="40"/>
      <c r="BJ1569" s="40"/>
      <c r="BK1569" s="40"/>
      <c r="BL1569" s="40"/>
      <c r="BM1569" s="40"/>
      <c r="BN1569" s="40"/>
      <c r="BO1569" s="40"/>
      <c r="BP1569" s="40"/>
      <c r="BQ1569" s="40"/>
      <c r="BR1569" s="40"/>
      <c r="BS1569" s="40"/>
      <c r="BT1569" s="40"/>
      <c r="BU1569" s="40"/>
      <c r="BV1569" s="40"/>
      <c r="BW1569" s="40"/>
      <c r="BX1569" s="40"/>
      <c r="BY1569" s="40"/>
      <c r="BZ1569" s="40"/>
      <c r="CA1569" s="40"/>
      <c r="CB1569" s="40"/>
      <c r="CC1569" s="40"/>
      <c r="CD1569" s="40"/>
      <c r="CE1569" s="40"/>
      <c r="CF1569" s="40"/>
      <c r="CG1569" s="40"/>
      <c r="CH1569" s="40"/>
      <c r="CI1569" s="40"/>
      <c r="CJ1569" s="40"/>
      <c r="CK1569" s="40"/>
      <c r="CL1569" s="40"/>
      <c r="CM1569" s="40"/>
      <c r="CN1569" s="40"/>
      <c r="CO1569" s="40"/>
      <c r="CP1569" s="40"/>
      <c r="CQ1569" s="40"/>
      <c r="CR1569" s="40"/>
      <c r="CS1569" s="40"/>
      <c r="CT1569" s="40"/>
      <c r="CU1569" s="40"/>
      <c r="CV1569" s="40"/>
      <c r="CW1569" s="40"/>
      <c r="CX1569" s="40"/>
      <c r="CY1569" s="40"/>
      <c r="CZ1569" s="40"/>
      <c r="DA1569" s="40"/>
      <c r="DB1569" s="40"/>
      <c r="DC1569" s="40"/>
      <c r="DD1569" s="40"/>
      <c r="DE1569" s="40"/>
      <c r="DF1569" s="40"/>
      <c r="DG1569" s="40"/>
      <c r="DH1569" s="40"/>
      <c r="DI1569" s="40"/>
      <c r="DJ1569" s="40"/>
      <c r="DK1569" s="40"/>
      <c r="DL1569" s="40"/>
      <c r="DM1569" s="40"/>
      <c r="DN1569" s="40"/>
      <c r="DO1569" s="40"/>
      <c r="DP1569" s="40"/>
      <c r="DQ1569" s="40"/>
      <c r="DR1569" s="40"/>
      <c r="DS1569" s="40"/>
      <c r="DT1569" s="40"/>
      <c r="DU1569" s="40"/>
      <c r="DV1569" s="40"/>
      <c r="DW1569" s="40"/>
      <c r="DX1569" s="40"/>
      <c r="DY1569" s="40"/>
      <c r="DZ1569" s="40"/>
      <c r="EA1569" s="40"/>
      <c r="EB1569" s="40"/>
      <c r="EC1569" s="40"/>
      <c r="ED1569" s="40"/>
      <c r="EE1569" s="40"/>
      <c r="EF1569" s="40"/>
      <c r="EG1569" s="40"/>
      <c r="EH1569" s="40"/>
      <c r="EI1569" s="40"/>
      <c r="EJ1569" s="40"/>
      <c r="EK1569" s="40"/>
      <c r="EL1569" s="40"/>
      <c r="EM1569" s="40"/>
      <c r="EN1569" s="40"/>
      <c r="EO1569" s="40"/>
      <c r="EP1569" s="40"/>
      <c r="EQ1569" s="40"/>
      <c r="ER1569" s="40"/>
      <c r="ES1569" s="40"/>
      <c r="ET1569" s="40"/>
      <c r="EU1569" s="40"/>
      <c r="EV1569" s="40"/>
      <c r="EW1569" s="40"/>
      <c r="EX1569" s="40"/>
      <c r="EY1569" s="40"/>
      <c r="EZ1569" s="40"/>
      <c r="FA1569" s="40"/>
      <c r="FB1569" s="40"/>
      <c r="FC1569" s="40"/>
      <c r="FD1569" s="40"/>
      <c r="FE1569" s="40"/>
      <c r="FF1569" s="40"/>
      <c r="FG1569" s="40"/>
      <c r="FH1569" s="40"/>
      <c r="FI1569" s="40"/>
      <c r="FJ1569" s="40"/>
      <c r="FK1569" s="40"/>
      <c r="FL1569" s="40"/>
      <c r="FM1569" s="40"/>
      <c r="FN1569" s="40"/>
      <c r="FO1569" s="40"/>
      <c r="FP1569" s="40"/>
      <c r="FQ1569" s="40"/>
      <c r="FR1569" s="40"/>
      <c r="FS1569" s="40"/>
      <c r="FT1569" s="40"/>
      <c r="FU1569" s="40"/>
      <c r="FV1569" s="40"/>
      <c r="FW1569" s="40"/>
      <c r="FX1569" s="40"/>
      <c r="FY1569" s="40"/>
      <c r="FZ1569" s="40"/>
      <c r="GA1569" s="40"/>
      <c r="GB1569" s="40"/>
      <c r="GC1569" s="40"/>
      <c r="GD1569" s="40"/>
      <c r="GE1569" s="40"/>
      <c r="GF1569" s="40"/>
      <c r="GG1569" s="40"/>
      <c r="GH1569" s="40"/>
      <c r="GI1569" s="40"/>
      <c r="GJ1569" s="40"/>
      <c r="GK1569" s="40"/>
      <c r="GL1569" s="40"/>
      <c r="GM1569" s="40"/>
      <c r="GN1569" s="40"/>
      <c r="GO1569" s="40"/>
      <c r="GP1569" s="40"/>
      <c r="GQ1569" s="40"/>
      <c r="GR1569" s="40"/>
      <c r="GS1569" s="40"/>
    </row>
    <row r="1570" spans="1:201" x14ac:dyDescent="0.2">
      <c r="A1570" s="40"/>
      <c r="B1570" s="40"/>
      <c r="C1570" s="40"/>
      <c r="D1570" s="40"/>
      <c r="E1570" s="40"/>
      <c r="F1570" s="40"/>
      <c r="G1570" s="40"/>
      <c r="H1570" s="40"/>
      <c r="I1570" s="40"/>
      <c r="J1570" s="40"/>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c r="AH1570" s="40"/>
      <c r="AI1570" s="40"/>
      <c r="AJ1570" s="40"/>
      <c r="AK1570" s="40"/>
      <c r="AL1570" s="40"/>
      <c r="AM1570" s="40"/>
      <c r="AN1570" s="40"/>
      <c r="AO1570" s="40"/>
      <c r="AP1570" s="40"/>
      <c r="AQ1570" s="40"/>
      <c r="AR1570" s="40"/>
      <c r="AS1570" s="40"/>
      <c r="AT1570" s="40"/>
      <c r="AU1570" s="40"/>
      <c r="AV1570" s="40"/>
      <c r="AW1570" s="40"/>
      <c r="AX1570" s="40"/>
      <c r="AY1570" s="40"/>
      <c r="AZ1570" s="40"/>
      <c r="BA1570" s="40"/>
      <c r="BB1570" s="40"/>
      <c r="BC1570" s="40"/>
      <c r="BD1570" s="40"/>
      <c r="BE1570" s="40"/>
      <c r="BF1570" s="40"/>
      <c r="BG1570" s="40"/>
      <c r="BH1570" s="40"/>
      <c r="BI1570" s="40"/>
      <c r="BJ1570" s="40"/>
      <c r="BK1570" s="40"/>
      <c r="BL1570" s="40"/>
      <c r="BM1570" s="40"/>
      <c r="BN1570" s="40"/>
      <c r="BO1570" s="40"/>
      <c r="BP1570" s="40"/>
      <c r="BQ1570" s="40"/>
      <c r="BR1570" s="40"/>
      <c r="BS1570" s="40"/>
      <c r="BT1570" s="40"/>
      <c r="BU1570" s="40"/>
      <c r="BV1570" s="40"/>
      <c r="BW1570" s="40"/>
      <c r="BX1570" s="40"/>
      <c r="BY1570" s="40"/>
      <c r="BZ1570" s="40"/>
      <c r="CA1570" s="40"/>
      <c r="CB1570" s="40"/>
      <c r="CC1570" s="40"/>
      <c r="CD1570" s="40"/>
      <c r="CE1570" s="40"/>
      <c r="CF1570" s="40"/>
      <c r="CG1570" s="40"/>
      <c r="CH1570" s="40"/>
      <c r="CI1570" s="40"/>
      <c r="CJ1570" s="40"/>
      <c r="CK1570" s="40"/>
      <c r="CL1570" s="40"/>
      <c r="CM1570" s="40"/>
      <c r="CN1570" s="40"/>
      <c r="CO1570" s="40"/>
      <c r="CP1570" s="40"/>
      <c r="CQ1570" s="40"/>
      <c r="CR1570" s="40"/>
      <c r="CS1570" s="40"/>
      <c r="CT1570" s="40"/>
      <c r="CU1570" s="40"/>
      <c r="CV1570" s="40"/>
      <c r="CW1570" s="40"/>
      <c r="CX1570" s="40"/>
      <c r="CY1570" s="40"/>
      <c r="CZ1570" s="40"/>
      <c r="DA1570" s="40"/>
      <c r="DB1570" s="40"/>
      <c r="DC1570" s="40"/>
      <c r="DD1570" s="40"/>
      <c r="DE1570" s="40"/>
      <c r="DF1570" s="40"/>
      <c r="DG1570" s="40"/>
      <c r="DH1570" s="40"/>
      <c r="DI1570" s="40"/>
      <c r="DJ1570" s="40"/>
      <c r="DK1570" s="40"/>
      <c r="DL1570" s="40"/>
      <c r="DM1570" s="40"/>
      <c r="DN1570" s="40"/>
      <c r="DO1570" s="40"/>
      <c r="DP1570" s="40"/>
      <c r="DQ1570" s="40"/>
      <c r="DR1570" s="40"/>
      <c r="DS1570" s="40"/>
      <c r="DT1570" s="40"/>
      <c r="DU1570" s="40"/>
      <c r="DV1570" s="40"/>
      <c r="DW1570" s="40"/>
      <c r="DX1570" s="40"/>
      <c r="DY1570" s="40"/>
      <c r="DZ1570" s="40"/>
      <c r="EA1570" s="40"/>
      <c r="EB1570" s="40"/>
      <c r="EC1570" s="40"/>
      <c r="ED1570" s="40"/>
      <c r="EE1570" s="40"/>
      <c r="EF1570" s="40"/>
      <c r="EG1570" s="40"/>
      <c r="EH1570" s="40"/>
      <c r="EI1570" s="40"/>
      <c r="EJ1570" s="40"/>
      <c r="EK1570" s="40"/>
      <c r="EL1570" s="40"/>
      <c r="EM1570" s="40"/>
      <c r="EN1570" s="40"/>
      <c r="EO1570" s="40"/>
      <c r="EP1570" s="40"/>
      <c r="EQ1570" s="40"/>
      <c r="ER1570" s="40"/>
      <c r="ES1570" s="40"/>
      <c r="ET1570" s="40"/>
      <c r="EU1570" s="40"/>
      <c r="EV1570" s="40"/>
      <c r="EW1570" s="40"/>
      <c r="EX1570" s="40"/>
      <c r="EY1570" s="40"/>
      <c r="EZ1570" s="40"/>
      <c r="FA1570" s="40"/>
      <c r="FB1570" s="40"/>
      <c r="FC1570" s="40"/>
      <c r="FD1570" s="40"/>
      <c r="FE1570" s="40"/>
      <c r="FF1570" s="40"/>
      <c r="FG1570" s="40"/>
      <c r="FH1570" s="40"/>
      <c r="FI1570" s="40"/>
      <c r="FJ1570" s="40"/>
      <c r="FK1570" s="40"/>
      <c r="FL1570" s="40"/>
      <c r="FM1570" s="40"/>
      <c r="FN1570" s="40"/>
      <c r="FO1570" s="40"/>
      <c r="FP1570" s="40"/>
      <c r="FQ1570" s="40"/>
      <c r="FR1570" s="40"/>
      <c r="FS1570" s="40"/>
      <c r="FT1570" s="40"/>
      <c r="FU1570" s="40"/>
      <c r="FV1570" s="40"/>
      <c r="FW1570" s="40"/>
      <c r="FX1570" s="40"/>
      <c r="FY1570" s="40"/>
      <c r="FZ1570" s="40"/>
      <c r="GA1570" s="40"/>
      <c r="GB1570" s="40"/>
      <c r="GC1570" s="40"/>
      <c r="GD1570" s="40"/>
      <c r="GE1570" s="40"/>
      <c r="GF1570" s="40"/>
      <c r="GG1570" s="40"/>
      <c r="GH1570" s="40"/>
      <c r="GI1570" s="40"/>
      <c r="GJ1570" s="40"/>
      <c r="GK1570" s="40"/>
      <c r="GL1570" s="40"/>
      <c r="GM1570" s="40"/>
      <c r="GN1570" s="40"/>
      <c r="GO1570" s="40"/>
      <c r="GP1570" s="40"/>
      <c r="GQ1570" s="40"/>
      <c r="GR1570" s="40"/>
      <c r="GS1570" s="40"/>
    </row>
    <row r="1571" spans="1:201" x14ac:dyDescent="0.2">
      <c r="A1571" s="40"/>
      <c r="B1571" s="40"/>
      <c r="C1571" s="40"/>
      <c r="D1571" s="40"/>
      <c r="E1571" s="40"/>
      <c r="F1571" s="40"/>
      <c r="G1571" s="40"/>
      <c r="H1571" s="40"/>
      <c r="I1571" s="40"/>
      <c r="J1571" s="40"/>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c r="AH1571" s="40"/>
      <c r="AI1571" s="40"/>
      <c r="AJ1571" s="40"/>
      <c r="AK1571" s="40"/>
      <c r="AL1571" s="40"/>
      <c r="AM1571" s="40"/>
      <c r="AN1571" s="40"/>
      <c r="AO1571" s="40"/>
      <c r="AP1571" s="40"/>
      <c r="AQ1571" s="40"/>
      <c r="AR1571" s="40"/>
      <c r="AS1571" s="40"/>
      <c r="AT1571" s="40"/>
      <c r="AU1571" s="40"/>
      <c r="AV1571" s="40"/>
      <c r="AW1571" s="40"/>
      <c r="AX1571" s="40"/>
      <c r="AY1571" s="40"/>
      <c r="AZ1571" s="40"/>
      <c r="BA1571" s="40"/>
      <c r="BB1571" s="40"/>
      <c r="BC1571" s="40"/>
      <c r="BD1571" s="40"/>
      <c r="BE1571" s="40"/>
      <c r="BF1571" s="40"/>
      <c r="BG1571" s="40"/>
      <c r="BH1571" s="40"/>
      <c r="BI1571" s="40"/>
      <c r="BJ1571" s="40"/>
      <c r="BK1571" s="40"/>
      <c r="BL1571" s="40"/>
      <c r="BM1571" s="40"/>
      <c r="BN1571" s="40"/>
      <c r="BO1571" s="40"/>
      <c r="BP1571" s="40"/>
      <c r="BQ1571" s="40"/>
      <c r="BR1571" s="40"/>
      <c r="BS1571" s="40"/>
      <c r="BT1571" s="40"/>
      <c r="BU1571" s="40"/>
      <c r="BV1571" s="40"/>
      <c r="BW1571" s="40"/>
      <c r="BX1571" s="40"/>
      <c r="BY1571" s="40"/>
      <c r="BZ1571" s="40"/>
      <c r="CA1571" s="40"/>
      <c r="CB1571" s="40"/>
      <c r="CC1571" s="40"/>
      <c r="CD1571" s="40"/>
      <c r="CE1571" s="40"/>
      <c r="CF1571" s="40"/>
      <c r="CG1571" s="40"/>
      <c r="CH1571" s="40"/>
      <c r="CI1571" s="40"/>
      <c r="CJ1571" s="40"/>
      <c r="CK1571" s="40"/>
      <c r="CL1571" s="40"/>
      <c r="CM1571" s="40"/>
      <c r="CN1571" s="40"/>
      <c r="CO1571" s="40"/>
      <c r="CP1571" s="40"/>
      <c r="CQ1571" s="40"/>
      <c r="CR1571" s="40"/>
      <c r="CS1571" s="40"/>
      <c r="CT1571" s="40"/>
      <c r="CU1571" s="40"/>
      <c r="CV1571" s="40"/>
      <c r="CW1571" s="40"/>
      <c r="CX1571" s="40"/>
      <c r="CY1571" s="40"/>
      <c r="CZ1571" s="40"/>
      <c r="DA1571" s="40"/>
      <c r="DB1571" s="40"/>
      <c r="DC1571" s="40"/>
      <c r="DD1571" s="40"/>
      <c r="DE1571" s="40"/>
      <c r="DF1571" s="40"/>
      <c r="DG1571" s="40"/>
      <c r="DH1571" s="40"/>
      <c r="DI1571" s="40"/>
      <c r="DJ1571" s="40"/>
      <c r="DK1571" s="40"/>
      <c r="DL1571" s="40"/>
      <c r="DM1571" s="40"/>
      <c r="DN1571" s="40"/>
      <c r="DO1571" s="40"/>
      <c r="DP1571" s="40"/>
      <c r="DQ1571" s="40"/>
      <c r="DR1571" s="40"/>
      <c r="DS1571" s="40"/>
      <c r="DT1571" s="40"/>
      <c r="DU1571" s="40"/>
      <c r="DV1571" s="40"/>
      <c r="DW1571" s="40"/>
      <c r="DX1571" s="40"/>
      <c r="DY1571" s="40"/>
      <c r="DZ1571" s="40"/>
      <c r="EA1571" s="40"/>
      <c r="EB1571" s="40"/>
      <c r="EC1571" s="40"/>
      <c r="ED1571" s="40"/>
      <c r="EE1571" s="40"/>
      <c r="EF1571" s="40"/>
      <c r="EG1571" s="40"/>
      <c r="EH1571" s="40"/>
      <c r="EI1571" s="40"/>
      <c r="EJ1571" s="40"/>
      <c r="EK1571" s="40"/>
      <c r="EL1571" s="40"/>
      <c r="EM1571" s="40"/>
      <c r="EN1571" s="40"/>
      <c r="EO1571" s="40"/>
      <c r="EP1571" s="40"/>
      <c r="EQ1571" s="40"/>
      <c r="ER1571" s="40"/>
      <c r="ES1571" s="40"/>
      <c r="ET1571" s="40"/>
      <c r="EU1571" s="40"/>
      <c r="EV1571" s="40"/>
      <c r="EW1571" s="40"/>
      <c r="EX1571" s="40"/>
      <c r="EY1571" s="40"/>
      <c r="EZ1571" s="40"/>
      <c r="FA1571" s="40"/>
      <c r="FB1571" s="40"/>
      <c r="FC1571" s="40"/>
      <c r="FD1571" s="40"/>
      <c r="FE1571" s="40"/>
      <c r="FF1571" s="40"/>
      <c r="FG1571" s="40"/>
      <c r="FH1571" s="40"/>
      <c r="FI1571" s="40"/>
      <c r="FJ1571" s="40"/>
      <c r="FK1571" s="40"/>
      <c r="FL1571" s="40"/>
      <c r="FM1571" s="40"/>
      <c r="FN1571" s="40"/>
      <c r="FO1571" s="40"/>
      <c r="FP1571" s="40"/>
      <c r="FQ1571" s="40"/>
      <c r="FR1571" s="40"/>
      <c r="FS1571" s="40"/>
      <c r="FT1571" s="40"/>
      <c r="FU1571" s="40"/>
      <c r="FV1571" s="40"/>
      <c r="FW1571" s="40"/>
      <c r="FX1571" s="40"/>
      <c r="FY1571" s="40"/>
      <c r="FZ1571" s="40"/>
      <c r="GA1571" s="40"/>
      <c r="GB1571" s="40"/>
      <c r="GC1571" s="40"/>
      <c r="GD1571" s="40"/>
      <c r="GE1571" s="40"/>
      <c r="GF1571" s="40"/>
      <c r="GG1571" s="40"/>
      <c r="GH1571" s="40"/>
      <c r="GI1571" s="40"/>
      <c r="GJ1571" s="40"/>
      <c r="GK1571" s="40"/>
      <c r="GL1571" s="40"/>
      <c r="GM1571" s="40"/>
      <c r="GN1571" s="40"/>
      <c r="GO1571" s="40"/>
      <c r="GP1571" s="40"/>
      <c r="GQ1571" s="40"/>
      <c r="GR1571" s="40"/>
      <c r="GS1571" s="40"/>
    </row>
    <row r="1572" spans="1:201" x14ac:dyDescent="0.2">
      <c r="A1572" s="40"/>
      <c r="B1572" s="40"/>
      <c r="C1572" s="40"/>
      <c r="D1572" s="40"/>
      <c r="E1572" s="40"/>
      <c r="F1572" s="40"/>
      <c r="G1572" s="40"/>
      <c r="H1572" s="40"/>
      <c r="I1572" s="40"/>
      <c r="J1572" s="40"/>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c r="AH1572" s="40"/>
      <c r="AI1572" s="40"/>
      <c r="AJ1572" s="40"/>
      <c r="AK1572" s="40"/>
      <c r="AL1572" s="40"/>
      <c r="AM1572" s="40"/>
      <c r="AN1572" s="40"/>
      <c r="AO1572" s="40"/>
      <c r="AP1572" s="40"/>
      <c r="AQ1572" s="40"/>
      <c r="AR1572" s="40"/>
      <c r="AS1572" s="40"/>
      <c r="AT1572" s="40"/>
      <c r="AU1572" s="40"/>
      <c r="AV1572" s="40"/>
      <c r="AW1572" s="40"/>
      <c r="AX1572" s="40"/>
      <c r="AY1572" s="40"/>
      <c r="AZ1572" s="40"/>
      <c r="BA1572" s="40"/>
      <c r="BB1572" s="40"/>
      <c r="BC1572" s="40"/>
      <c r="BD1572" s="40"/>
      <c r="BE1572" s="40"/>
      <c r="BF1572" s="40"/>
      <c r="BG1572" s="40"/>
      <c r="BH1572" s="40"/>
      <c r="BI1572" s="40"/>
      <c r="BJ1572" s="40"/>
      <c r="BK1572" s="40"/>
      <c r="BL1572" s="40"/>
      <c r="BM1572" s="40"/>
      <c r="BN1572" s="40"/>
      <c r="BO1572" s="40"/>
      <c r="BP1572" s="40"/>
      <c r="BQ1572" s="40"/>
      <c r="BR1572" s="40"/>
      <c r="BS1572" s="40"/>
      <c r="BT1572" s="40"/>
      <c r="BU1572" s="40"/>
      <c r="BV1572" s="40"/>
      <c r="BW1572" s="40"/>
      <c r="BX1572" s="40"/>
      <c r="BY1572" s="40"/>
      <c r="BZ1572" s="40"/>
      <c r="CA1572" s="40"/>
      <c r="CB1572" s="40"/>
      <c r="CC1572" s="40"/>
      <c r="CD1572" s="40"/>
      <c r="CE1572" s="40"/>
      <c r="CF1572" s="40"/>
      <c r="CG1572" s="40"/>
      <c r="CH1572" s="40"/>
      <c r="CI1572" s="40"/>
      <c r="CJ1572" s="40"/>
      <c r="CK1572" s="40"/>
      <c r="CL1572" s="40"/>
      <c r="CM1572" s="40"/>
      <c r="CN1572" s="40"/>
      <c r="CO1572" s="40"/>
      <c r="CP1572" s="40"/>
      <c r="CQ1572" s="40"/>
      <c r="CR1572" s="40"/>
      <c r="CS1572" s="40"/>
      <c r="CT1572" s="40"/>
      <c r="CU1572" s="40"/>
      <c r="CV1572" s="40"/>
      <c r="CW1572" s="40"/>
      <c r="CX1572" s="40"/>
      <c r="CY1572" s="40"/>
      <c r="CZ1572" s="40"/>
      <c r="DA1572" s="40"/>
      <c r="DB1572" s="40"/>
      <c r="DC1572" s="40"/>
      <c r="DD1572" s="40"/>
      <c r="DE1572" s="40"/>
      <c r="DF1572" s="40"/>
      <c r="DG1572" s="40"/>
      <c r="DH1572" s="40"/>
      <c r="DI1572" s="40"/>
      <c r="DJ1572" s="40"/>
      <c r="DK1572" s="40"/>
      <c r="DL1572" s="40"/>
      <c r="DM1572" s="40"/>
      <c r="DN1572" s="40"/>
      <c r="DO1572" s="40"/>
      <c r="DP1572" s="40"/>
      <c r="DQ1572" s="40"/>
      <c r="DR1572" s="40"/>
      <c r="DS1572" s="40"/>
      <c r="DT1572" s="40"/>
      <c r="DU1572" s="40"/>
      <c r="DV1572" s="40"/>
      <c r="DW1572" s="40"/>
      <c r="DX1572" s="40"/>
      <c r="DY1572" s="40"/>
      <c r="DZ1572" s="40"/>
      <c r="EA1572" s="40"/>
      <c r="EB1572" s="40"/>
      <c r="EC1572" s="40"/>
      <c r="ED1572" s="40"/>
      <c r="EE1572" s="40"/>
      <c r="EF1572" s="40"/>
      <c r="EG1572" s="40"/>
      <c r="EH1572" s="40"/>
      <c r="EI1572" s="40"/>
      <c r="EJ1572" s="40"/>
      <c r="EK1572" s="40"/>
      <c r="EL1572" s="40"/>
      <c r="EM1572" s="40"/>
      <c r="EN1572" s="40"/>
      <c r="EO1572" s="40"/>
      <c r="EP1572" s="40"/>
      <c r="EQ1572" s="40"/>
      <c r="ER1572" s="40"/>
      <c r="ES1572" s="40"/>
      <c r="ET1572" s="40"/>
      <c r="EU1572" s="40"/>
      <c r="EV1572" s="40"/>
      <c r="EW1572" s="40"/>
      <c r="EX1572" s="40"/>
      <c r="EY1572" s="40"/>
      <c r="EZ1572" s="40"/>
      <c r="FA1572" s="40"/>
      <c r="FB1572" s="40"/>
      <c r="FC1572" s="40"/>
      <c r="FD1572" s="40"/>
      <c r="FE1572" s="40"/>
      <c r="FF1572" s="40"/>
      <c r="FG1572" s="40"/>
      <c r="FH1572" s="40"/>
      <c r="FI1572" s="40"/>
      <c r="FJ1572" s="40"/>
      <c r="FK1572" s="40"/>
      <c r="FL1572" s="40"/>
      <c r="FM1572" s="40"/>
      <c r="FN1572" s="40"/>
      <c r="FO1572" s="40"/>
      <c r="FP1572" s="40"/>
      <c r="FQ1572" s="40"/>
      <c r="FR1572" s="40"/>
      <c r="FS1572" s="40"/>
      <c r="FT1572" s="40"/>
      <c r="FU1572" s="40"/>
      <c r="FV1572" s="40"/>
      <c r="FW1572" s="40"/>
      <c r="FX1572" s="40"/>
      <c r="FY1572" s="40"/>
      <c r="FZ1572" s="40"/>
      <c r="GA1572" s="40"/>
      <c r="GB1572" s="40"/>
      <c r="GC1572" s="40"/>
      <c r="GD1572" s="40"/>
      <c r="GE1572" s="40"/>
      <c r="GF1572" s="40"/>
      <c r="GG1572" s="40"/>
      <c r="GH1572" s="40"/>
      <c r="GI1572" s="40"/>
      <c r="GJ1572" s="40"/>
      <c r="GK1572" s="40"/>
      <c r="GL1572" s="40"/>
      <c r="GM1572" s="40"/>
      <c r="GN1572" s="40"/>
      <c r="GO1572" s="40"/>
      <c r="GP1572" s="40"/>
      <c r="GQ1572" s="40"/>
      <c r="GR1572" s="40"/>
      <c r="GS1572" s="40"/>
    </row>
    <row r="1573" spans="1:201" x14ac:dyDescent="0.2">
      <c r="A1573" s="40"/>
      <c r="B1573" s="40"/>
      <c r="C1573" s="40"/>
      <c r="D1573" s="40"/>
      <c r="E1573" s="40"/>
      <c r="F1573" s="40"/>
      <c r="G1573" s="40"/>
      <c r="H1573" s="40"/>
      <c r="I1573" s="40"/>
      <c r="J1573" s="40"/>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c r="AH1573" s="40"/>
      <c r="AI1573" s="40"/>
      <c r="AJ1573" s="40"/>
      <c r="AK1573" s="40"/>
      <c r="AL1573" s="40"/>
      <c r="AM1573" s="40"/>
      <c r="AN1573" s="40"/>
      <c r="AO1573" s="40"/>
      <c r="AP1573" s="40"/>
      <c r="AQ1573" s="40"/>
      <c r="AR1573" s="40"/>
      <c r="AS1573" s="40"/>
      <c r="AT1573" s="40"/>
      <c r="AU1573" s="40"/>
      <c r="AV1573" s="40"/>
      <c r="AW1573" s="40"/>
      <c r="AX1573" s="40"/>
      <c r="AY1573" s="40"/>
      <c r="AZ1573" s="40"/>
      <c r="BA1573" s="40"/>
      <c r="BB1573" s="40"/>
      <c r="BC1573" s="40"/>
      <c r="BD1573" s="40"/>
      <c r="BE1573" s="40"/>
      <c r="BF1573" s="40"/>
      <c r="BG1573" s="40"/>
      <c r="BH1573" s="40"/>
      <c r="BI1573" s="40"/>
      <c r="BJ1573" s="40"/>
      <c r="BK1573" s="40"/>
      <c r="BL1573" s="40"/>
      <c r="BM1573" s="40"/>
      <c r="BN1573" s="40"/>
      <c r="BO1573" s="40"/>
      <c r="BP1573" s="40"/>
      <c r="BQ1573" s="40"/>
      <c r="BR1573" s="40"/>
      <c r="BS1573" s="40"/>
      <c r="BT1573" s="40"/>
      <c r="BU1573" s="40"/>
      <c r="BV1573" s="40"/>
      <c r="BW1573" s="40"/>
      <c r="BX1573" s="40"/>
      <c r="BY1573" s="40"/>
      <c r="BZ1573" s="40"/>
      <c r="CA1573" s="40"/>
      <c r="CB1573" s="40"/>
      <c r="CC1573" s="40"/>
      <c r="CD1573" s="40"/>
      <c r="CE1573" s="40"/>
      <c r="CF1573" s="40"/>
      <c r="CG1573" s="40"/>
      <c r="CH1573" s="40"/>
      <c r="CI1573" s="40"/>
      <c r="CJ1573" s="40"/>
      <c r="CK1573" s="40"/>
      <c r="CL1573" s="40"/>
      <c r="CM1573" s="40"/>
      <c r="CN1573" s="40"/>
      <c r="CO1573" s="40"/>
      <c r="CP1573" s="40"/>
      <c r="CQ1573" s="40"/>
      <c r="CR1573" s="40"/>
      <c r="CS1573" s="40"/>
      <c r="CT1573" s="40"/>
      <c r="CU1573" s="40"/>
      <c r="CV1573" s="40"/>
      <c r="CW1573" s="40"/>
      <c r="CX1573" s="40"/>
      <c r="CY1573" s="40"/>
      <c r="CZ1573" s="40"/>
      <c r="DA1573" s="40"/>
      <c r="DB1573" s="40"/>
      <c r="DC1573" s="40"/>
      <c r="DD1573" s="40"/>
      <c r="DE1573" s="40"/>
      <c r="DF1573" s="40"/>
      <c r="DG1573" s="40"/>
      <c r="DH1573" s="40"/>
      <c r="DI1573" s="40"/>
      <c r="DJ1573" s="40"/>
      <c r="DK1573" s="40"/>
      <c r="DL1573" s="40"/>
      <c r="DM1573" s="40"/>
      <c r="DN1573" s="40"/>
      <c r="DO1573" s="40"/>
      <c r="DP1573" s="40"/>
      <c r="DQ1573" s="40"/>
      <c r="DR1573" s="40"/>
      <c r="DS1573" s="40"/>
      <c r="DT1573" s="40"/>
      <c r="DU1573" s="40"/>
      <c r="DV1573" s="40"/>
      <c r="DW1573" s="40"/>
      <c r="DX1573" s="40"/>
      <c r="DY1573" s="40"/>
      <c r="DZ1573" s="40"/>
      <c r="EA1573" s="40"/>
      <c r="EB1573" s="40"/>
      <c r="EC1573" s="40"/>
      <c r="ED1573" s="40"/>
      <c r="EE1573" s="40"/>
      <c r="EF1573" s="40"/>
      <c r="EG1573" s="40"/>
      <c r="EH1573" s="40"/>
      <c r="EI1573" s="40"/>
      <c r="EJ1573" s="40"/>
      <c r="EK1573" s="40"/>
      <c r="EL1573" s="40"/>
      <c r="EM1573" s="40"/>
      <c r="EN1573" s="40"/>
      <c r="EO1573" s="40"/>
      <c r="EP1573" s="40"/>
      <c r="EQ1573" s="40"/>
      <c r="ER1573" s="40"/>
      <c r="ES1573" s="40"/>
      <c r="ET1573" s="40"/>
      <c r="EU1573" s="40"/>
      <c r="EV1573" s="40"/>
      <c r="EW1573" s="40"/>
      <c r="EX1573" s="40"/>
      <c r="EY1573" s="40"/>
      <c r="EZ1573" s="40"/>
      <c r="FA1573" s="40"/>
      <c r="FB1573" s="40"/>
      <c r="FC1573" s="40"/>
      <c r="FD1573" s="40"/>
      <c r="FE1573" s="40"/>
      <c r="FF1573" s="40"/>
      <c r="FG1573" s="40"/>
      <c r="FH1573" s="40"/>
      <c r="FI1573" s="40"/>
      <c r="FJ1573" s="40"/>
      <c r="FK1573" s="40"/>
      <c r="FL1573" s="40"/>
      <c r="FM1573" s="40"/>
      <c r="FN1573" s="40"/>
      <c r="FO1573" s="40"/>
      <c r="FP1573" s="40"/>
      <c r="FQ1573" s="40"/>
      <c r="FR1573" s="40"/>
      <c r="FS1573" s="40"/>
      <c r="FT1573" s="40"/>
      <c r="FU1573" s="40"/>
      <c r="FV1573" s="40"/>
      <c r="FW1573" s="40"/>
      <c r="FX1573" s="40"/>
      <c r="FY1573" s="40"/>
      <c r="FZ1573" s="40"/>
      <c r="GA1573" s="40"/>
      <c r="GB1573" s="40"/>
      <c r="GC1573" s="40"/>
      <c r="GD1573" s="40"/>
      <c r="GE1573" s="40"/>
      <c r="GF1573" s="40"/>
      <c r="GG1573" s="40"/>
      <c r="GH1573" s="40"/>
      <c r="GI1573" s="40"/>
      <c r="GJ1573" s="40"/>
      <c r="GK1573" s="40"/>
      <c r="GL1573" s="40"/>
      <c r="GM1573" s="40"/>
      <c r="GN1573" s="40"/>
      <c r="GO1573" s="40"/>
      <c r="GP1573" s="40"/>
      <c r="GQ1573" s="40"/>
      <c r="GR1573" s="40"/>
      <c r="GS1573" s="40"/>
    </row>
    <row r="1574" spans="1:201" x14ac:dyDescent="0.2">
      <c r="A1574" s="40"/>
      <c r="B1574" s="40"/>
      <c r="C1574" s="40"/>
      <c r="D1574" s="40"/>
      <c r="E1574" s="40"/>
      <c r="F1574" s="40"/>
      <c r="G1574" s="40"/>
      <c r="H1574" s="40"/>
      <c r="I1574" s="40"/>
      <c r="J1574" s="40"/>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c r="AH1574" s="40"/>
      <c r="AI1574" s="40"/>
      <c r="AJ1574" s="40"/>
      <c r="AK1574" s="40"/>
      <c r="AL1574" s="40"/>
      <c r="AM1574" s="40"/>
      <c r="AN1574" s="40"/>
      <c r="AO1574" s="40"/>
      <c r="AP1574" s="40"/>
      <c r="AQ1574" s="40"/>
      <c r="AR1574" s="40"/>
      <c r="AS1574" s="40"/>
      <c r="AT1574" s="40"/>
      <c r="AU1574" s="40"/>
      <c r="AV1574" s="40"/>
      <c r="AW1574" s="40"/>
      <c r="AX1574" s="40"/>
      <c r="AY1574" s="40"/>
      <c r="AZ1574" s="40"/>
      <c r="BA1574" s="40"/>
      <c r="BB1574" s="40"/>
      <c r="BC1574" s="40"/>
      <c r="BD1574" s="40"/>
      <c r="BE1574" s="40"/>
      <c r="BF1574" s="40"/>
      <c r="BG1574" s="40"/>
      <c r="BH1574" s="40"/>
      <c r="BI1574" s="40"/>
      <c r="BJ1574" s="40"/>
      <c r="BK1574" s="40"/>
      <c r="BL1574" s="40"/>
      <c r="BM1574" s="40"/>
      <c r="BN1574" s="40"/>
      <c r="BO1574" s="40"/>
      <c r="BP1574" s="40"/>
      <c r="BQ1574" s="40"/>
      <c r="BR1574" s="40"/>
      <c r="BS1574" s="40"/>
      <c r="BT1574" s="40"/>
      <c r="BU1574" s="40"/>
      <c r="BV1574" s="40"/>
      <c r="BW1574" s="40"/>
      <c r="BX1574" s="40"/>
      <c r="BY1574" s="40"/>
      <c r="BZ1574" s="40"/>
      <c r="CA1574" s="40"/>
      <c r="CB1574" s="40"/>
      <c r="CC1574" s="40"/>
      <c r="CD1574" s="40"/>
      <c r="CE1574" s="40"/>
      <c r="CF1574" s="40"/>
      <c r="CG1574" s="40"/>
      <c r="CH1574" s="40"/>
      <c r="CI1574" s="40"/>
      <c r="CJ1574" s="40"/>
      <c r="CK1574" s="40"/>
      <c r="CL1574" s="40"/>
      <c r="CM1574" s="40"/>
      <c r="CN1574" s="40"/>
      <c r="CO1574" s="40"/>
      <c r="CP1574" s="40"/>
      <c r="CQ1574" s="40"/>
      <c r="CR1574" s="40"/>
      <c r="CS1574" s="40"/>
      <c r="CT1574" s="40"/>
      <c r="CU1574" s="40"/>
      <c r="CV1574" s="40"/>
      <c r="CW1574" s="40"/>
      <c r="CX1574" s="40"/>
      <c r="CY1574" s="40"/>
      <c r="CZ1574" s="40"/>
      <c r="DA1574" s="40"/>
      <c r="DB1574" s="40"/>
      <c r="DC1574" s="40"/>
      <c r="DD1574" s="40"/>
      <c r="DE1574" s="40"/>
      <c r="DF1574" s="40"/>
      <c r="DG1574" s="40"/>
      <c r="DH1574" s="40"/>
      <c r="DI1574" s="40"/>
      <c r="DJ1574" s="40"/>
      <c r="DK1574" s="40"/>
      <c r="DL1574" s="40"/>
      <c r="DM1574" s="40"/>
      <c r="DN1574" s="40"/>
      <c r="DO1574" s="40"/>
      <c r="DP1574" s="40"/>
      <c r="DQ1574" s="40"/>
      <c r="DR1574" s="40"/>
      <c r="DS1574" s="40"/>
      <c r="DT1574" s="40"/>
      <c r="DU1574" s="40"/>
      <c r="DV1574" s="40"/>
      <c r="DW1574" s="40"/>
      <c r="DX1574" s="40"/>
      <c r="DY1574" s="40"/>
      <c r="DZ1574" s="40"/>
      <c r="EA1574" s="40"/>
      <c r="EB1574" s="40"/>
      <c r="EC1574" s="40"/>
      <c r="ED1574" s="40"/>
      <c r="EE1574" s="40"/>
      <c r="EF1574" s="40"/>
      <c r="EG1574" s="40"/>
      <c r="EH1574" s="40"/>
      <c r="EI1574" s="40"/>
      <c r="EJ1574" s="40"/>
      <c r="EK1574" s="40"/>
      <c r="EL1574" s="40"/>
      <c r="EM1574" s="40"/>
      <c r="EN1574" s="40"/>
      <c r="EO1574" s="40"/>
      <c r="EP1574" s="40"/>
      <c r="EQ1574" s="40"/>
      <c r="ER1574" s="40"/>
      <c r="ES1574" s="40"/>
      <c r="ET1574" s="40"/>
      <c r="EU1574" s="40"/>
      <c r="EV1574" s="40"/>
      <c r="EW1574" s="40"/>
      <c r="EX1574" s="40"/>
      <c r="EY1574" s="40"/>
      <c r="EZ1574" s="40"/>
      <c r="FA1574" s="40"/>
      <c r="FB1574" s="40"/>
      <c r="FC1574" s="40"/>
      <c r="FD1574" s="40"/>
      <c r="FE1574" s="40"/>
      <c r="FF1574" s="40"/>
      <c r="FG1574" s="40"/>
      <c r="FH1574" s="40"/>
      <c r="FI1574" s="40"/>
      <c r="FJ1574" s="40"/>
      <c r="FK1574" s="40"/>
      <c r="FL1574" s="40"/>
      <c r="FM1574" s="40"/>
      <c r="FN1574" s="40"/>
      <c r="FO1574" s="40"/>
      <c r="FP1574" s="40"/>
      <c r="FQ1574" s="40"/>
      <c r="FR1574" s="40"/>
      <c r="FS1574" s="40"/>
      <c r="FT1574" s="40"/>
      <c r="FU1574" s="40"/>
      <c r="FV1574" s="40"/>
      <c r="FW1574" s="40"/>
      <c r="FX1574" s="40"/>
      <c r="FY1574" s="40"/>
      <c r="FZ1574" s="40"/>
      <c r="GA1574" s="40"/>
      <c r="GB1574" s="40"/>
      <c r="GC1574" s="40"/>
      <c r="GD1574" s="40"/>
      <c r="GE1574" s="40"/>
      <c r="GF1574" s="40"/>
      <c r="GG1574" s="40"/>
      <c r="GH1574" s="40"/>
      <c r="GI1574" s="40"/>
      <c r="GJ1574" s="40"/>
      <c r="GK1574" s="40"/>
      <c r="GL1574" s="40"/>
      <c r="GM1574" s="40"/>
      <c r="GN1574" s="40"/>
      <c r="GO1574" s="40"/>
      <c r="GP1574" s="40"/>
      <c r="GQ1574" s="40"/>
      <c r="GR1574" s="40"/>
      <c r="GS1574" s="40"/>
    </row>
    <row r="1575" spans="1:201" x14ac:dyDescent="0.2">
      <c r="A1575" s="40"/>
      <c r="B1575" s="40"/>
      <c r="C1575" s="40"/>
      <c r="D1575" s="40"/>
      <c r="E1575" s="40"/>
      <c r="F1575" s="40"/>
      <c r="G1575" s="40"/>
      <c r="H1575" s="40"/>
      <c r="I1575" s="40"/>
      <c r="J1575" s="40"/>
      <c r="K1575" s="40"/>
      <c r="L1575" s="40"/>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c r="AH1575" s="40"/>
      <c r="AI1575" s="40"/>
      <c r="AJ1575" s="40"/>
      <c r="AK1575" s="40"/>
      <c r="AL1575" s="40"/>
      <c r="AM1575" s="40"/>
      <c r="AN1575" s="40"/>
      <c r="AO1575" s="40"/>
      <c r="AP1575" s="40"/>
      <c r="AQ1575" s="40"/>
      <c r="AR1575" s="40"/>
      <c r="AS1575" s="40"/>
      <c r="AT1575" s="40"/>
      <c r="AU1575" s="40"/>
      <c r="AV1575" s="40"/>
      <c r="AW1575" s="40"/>
      <c r="AX1575" s="40"/>
      <c r="AY1575" s="40"/>
      <c r="AZ1575" s="40"/>
      <c r="BA1575" s="40"/>
      <c r="BB1575" s="40"/>
      <c r="BC1575" s="40"/>
      <c r="BD1575" s="40"/>
      <c r="BE1575" s="40"/>
      <c r="BF1575" s="40"/>
      <c r="BG1575" s="40"/>
      <c r="BH1575" s="40"/>
      <c r="BI1575" s="40"/>
      <c r="BJ1575" s="40"/>
      <c r="BK1575" s="40"/>
      <c r="BL1575" s="40"/>
      <c r="BM1575" s="40"/>
      <c r="BN1575" s="40"/>
      <c r="BO1575" s="40"/>
      <c r="BP1575" s="40"/>
      <c r="BQ1575" s="40"/>
      <c r="BR1575" s="40"/>
      <c r="BS1575" s="40"/>
      <c r="BT1575" s="40"/>
      <c r="BU1575" s="40"/>
      <c r="BV1575" s="40"/>
      <c r="BW1575" s="40"/>
      <c r="BX1575" s="40"/>
      <c r="BY1575" s="40"/>
      <c r="BZ1575" s="40"/>
      <c r="CA1575" s="40"/>
      <c r="CB1575" s="40"/>
      <c r="CC1575" s="40"/>
      <c r="CD1575" s="40"/>
      <c r="CE1575" s="40"/>
      <c r="CF1575" s="40"/>
      <c r="CG1575" s="40"/>
      <c r="CH1575" s="40"/>
      <c r="CI1575" s="40"/>
      <c r="CJ1575" s="40"/>
      <c r="CK1575" s="40"/>
      <c r="CL1575" s="40"/>
      <c r="CM1575" s="40"/>
      <c r="CN1575" s="40"/>
      <c r="CO1575" s="40"/>
      <c r="CP1575" s="40"/>
      <c r="CQ1575" s="40"/>
      <c r="CR1575" s="40"/>
      <c r="CS1575" s="40"/>
      <c r="CT1575" s="40"/>
      <c r="CU1575" s="40"/>
      <c r="CV1575" s="40"/>
      <c r="CW1575" s="40"/>
      <c r="CX1575" s="40"/>
      <c r="CY1575" s="40"/>
      <c r="CZ1575" s="40"/>
      <c r="DA1575" s="40"/>
      <c r="DB1575" s="40"/>
      <c r="DC1575" s="40"/>
      <c r="DD1575" s="40"/>
      <c r="DE1575" s="40"/>
      <c r="DF1575" s="40"/>
      <c r="DG1575" s="40"/>
      <c r="DH1575" s="40"/>
      <c r="DI1575" s="40"/>
      <c r="DJ1575" s="40"/>
      <c r="DK1575" s="40"/>
      <c r="DL1575" s="40"/>
      <c r="DM1575" s="40"/>
      <c r="DN1575" s="40"/>
      <c r="DO1575" s="40"/>
      <c r="DP1575" s="40"/>
      <c r="DQ1575" s="40"/>
      <c r="DR1575" s="40"/>
      <c r="DS1575" s="40"/>
      <c r="DT1575" s="40"/>
      <c r="DU1575" s="40"/>
      <c r="DV1575" s="40"/>
      <c r="DW1575" s="40"/>
      <c r="DX1575" s="40"/>
      <c r="DY1575" s="40"/>
      <c r="DZ1575" s="40"/>
      <c r="EA1575" s="40"/>
      <c r="EB1575" s="40"/>
      <c r="EC1575" s="40"/>
      <c r="ED1575" s="40"/>
      <c r="EE1575" s="40"/>
      <c r="EF1575" s="40"/>
      <c r="EG1575" s="40"/>
      <c r="EH1575" s="40"/>
      <c r="EI1575" s="40"/>
      <c r="EJ1575" s="40"/>
      <c r="EK1575" s="40"/>
      <c r="EL1575" s="40"/>
      <c r="EM1575" s="40"/>
      <c r="EN1575" s="40"/>
      <c r="EO1575" s="40"/>
      <c r="EP1575" s="40"/>
      <c r="EQ1575" s="40"/>
      <c r="ER1575" s="40"/>
      <c r="ES1575" s="40"/>
      <c r="ET1575" s="40"/>
      <c r="EU1575" s="40"/>
      <c r="EV1575" s="40"/>
      <c r="EW1575" s="40"/>
      <c r="EX1575" s="40"/>
      <c r="EY1575" s="40"/>
      <c r="EZ1575" s="40"/>
      <c r="FA1575" s="40"/>
      <c r="FB1575" s="40"/>
      <c r="FC1575" s="40"/>
      <c r="FD1575" s="40"/>
      <c r="FE1575" s="40"/>
      <c r="FF1575" s="40"/>
      <c r="FG1575" s="40"/>
      <c r="FH1575" s="40"/>
      <c r="FI1575" s="40"/>
      <c r="FJ1575" s="40"/>
      <c r="FK1575" s="40"/>
      <c r="FL1575" s="40"/>
      <c r="FM1575" s="40"/>
      <c r="FN1575" s="40"/>
      <c r="FO1575" s="40"/>
      <c r="FP1575" s="40"/>
      <c r="FQ1575" s="40"/>
      <c r="FR1575" s="40"/>
      <c r="FS1575" s="40"/>
      <c r="FT1575" s="40"/>
      <c r="FU1575" s="40"/>
      <c r="FV1575" s="40"/>
      <c r="FW1575" s="40"/>
      <c r="FX1575" s="40"/>
      <c r="FY1575" s="40"/>
      <c r="FZ1575" s="40"/>
      <c r="GA1575" s="40"/>
      <c r="GB1575" s="40"/>
      <c r="GC1575" s="40"/>
      <c r="GD1575" s="40"/>
      <c r="GE1575" s="40"/>
      <c r="GF1575" s="40"/>
      <c r="GG1575" s="40"/>
      <c r="GH1575" s="40"/>
      <c r="GI1575" s="40"/>
      <c r="GJ1575" s="40"/>
      <c r="GK1575" s="40"/>
      <c r="GL1575" s="40"/>
      <c r="GM1575" s="40"/>
      <c r="GN1575" s="40"/>
      <c r="GO1575" s="40"/>
      <c r="GP1575" s="40"/>
      <c r="GQ1575" s="40"/>
      <c r="GR1575" s="40"/>
      <c r="GS1575" s="40"/>
    </row>
    <row r="1576" spans="1:201" x14ac:dyDescent="0.2">
      <c r="A1576" s="40"/>
      <c r="B1576" s="40"/>
      <c r="C1576" s="40"/>
      <c r="D1576" s="40"/>
      <c r="E1576" s="40"/>
      <c r="F1576" s="40"/>
      <c r="G1576" s="40"/>
      <c r="H1576" s="40"/>
      <c r="I1576" s="40"/>
      <c r="J1576" s="40"/>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c r="AH1576" s="40"/>
      <c r="AI1576" s="40"/>
      <c r="AJ1576" s="40"/>
      <c r="AK1576" s="40"/>
      <c r="AL1576" s="40"/>
      <c r="AM1576" s="40"/>
      <c r="AN1576" s="40"/>
      <c r="AO1576" s="40"/>
      <c r="AP1576" s="40"/>
      <c r="AQ1576" s="40"/>
      <c r="AR1576" s="40"/>
      <c r="AS1576" s="40"/>
      <c r="AT1576" s="40"/>
      <c r="AU1576" s="40"/>
      <c r="AV1576" s="40"/>
      <c r="AW1576" s="40"/>
      <c r="AX1576" s="40"/>
      <c r="AY1576" s="40"/>
      <c r="AZ1576" s="40"/>
      <c r="BA1576" s="40"/>
      <c r="BB1576" s="40"/>
      <c r="BC1576" s="40"/>
      <c r="BD1576" s="40"/>
      <c r="BE1576" s="40"/>
      <c r="BF1576" s="40"/>
      <c r="BG1576" s="40"/>
      <c r="BH1576" s="40"/>
      <c r="BI1576" s="40"/>
      <c r="BJ1576" s="40"/>
      <c r="BK1576" s="40"/>
      <c r="BL1576" s="40"/>
      <c r="BM1576" s="40"/>
      <c r="BN1576" s="40"/>
      <c r="BO1576" s="40"/>
      <c r="BP1576" s="40"/>
      <c r="BQ1576" s="40"/>
      <c r="BR1576" s="40"/>
      <c r="BS1576" s="40"/>
      <c r="BT1576" s="40"/>
      <c r="BU1576" s="40"/>
      <c r="BV1576" s="40"/>
      <c r="BW1576" s="40"/>
      <c r="BX1576" s="40"/>
      <c r="BY1576" s="40"/>
      <c r="BZ1576" s="40"/>
      <c r="CA1576" s="40"/>
      <c r="CB1576" s="40"/>
      <c r="CC1576" s="40"/>
      <c r="CD1576" s="40"/>
      <c r="CE1576" s="40"/>
      <c r="CF1576" s="40"/>
      <c r="CG1576" s="40"/>
      <c r="CH1576" s="40"/>
      <c r="CI1576" s="40"/>
      <c r="CJ1576" s="40"/>
      <c r="CK1576" s="40"/>
      <c r="CL1576" s="40"/>
      <c r="CM1576" s="40"/>
      <c r="CN1576" s="40"/>
      <c r="CO1576" s="40"/>
      <c r="CP1576" s="40"/>
      <c r="CQ1576" s="40"/>
      <c r="CR1576" s="40"/>
      <c r="CS1576" s="40"/>
      <c r="CT1576" s="40"/>
      <c r="CU1576" s="40"/>
      <c r="CV1576" s="40"/>
      <c r="CW1576" s="40"/>
      <c r="CX1576" s="40"/>
      <c r="CY1576" s="40"/>
      <c r="CZ1576" s="40"/>
      <c r="DA1576" s="40"/>
      <c r="DB1576" s="40"/>
      <c r="DC1576" s="40"/>
      <c r="DD1576" s="40"/>
      <c r="DE1576" s="40"/>
      <c r="DF1576" s="40"/>
      <c r="DG1576" s="40"/>
      <c r="DH1576" s="40"/>
      <c r="DI1576" s="40"/>
      <c r="DJ1576" s="40"/>
      <c r="DK1576" s="40"/>
      <c r="DL1576" s="40"/>
      <c r="DM1576" s="40"/>
      <c r="DN1576" s="40"/>
      <c r="DO1576" s="40"/>
      <c r="DP1576" s="40"/>
      <c r="DQ1576" s="40"/>
      <c r="DR1576" s="40"/>
      <c r="DS1576" s="40"/>
      <c r="DT1576" s="40"/>
      <c r="DU1576" s="40"/>
      <c r="DV1576" s="40"/>
      <c r="DW1576" s="40"/>
      <c r="DX1576" s="40"/>
      <c r="DY1576" s="40"/>
      <c r="DZ1576" s="40"/>
      <c r="EA1576" s="40"/>
      <c r="EB1576" s="40"/>
      <c r="EC1576" s="40"/>
      <c r="ED1576" s="40"/>
      <c r="EE1576" s="40"/>
      <c r="EF1576" s="40"/>
      <c r="EG1576" s="40"/>
      <c r="EH1576" s="40"/>
      <c r="EI1576" s="40"/>
      <c r="EJ1576" s="40"/>
      <c r="EK1576" s="40"/>
      <c r="EL1576" s="40"/>
      <c r="EM1576" s="40"/>
      <c r="EN1576" s="40"/>
      <c r="EO1576" s="40"/>
      <c r="EP1576" s="40"/>
      <c r="EQ1576" s="40"/>
      <c r="ER1576" s="40"/>
      <c r="ES1576" s="40"/>
      <c r="ET1576" s="40"/>
      <c r="EU1576" s="40"/>
      <c r="EV1576" s="40"/>
      <c r="EW1576" s="40"/>
      <c r="EX1576" s="40"/>
      <c r="EY1576" s="40"/>
      <c r="EZ1576" s="40"/>
      <c r="FA1576" s="40"/>
      <c r="FB1576" s="40"/>
      <c r="FC1576" s="40"/>
      <c r="FD1576" s="40"/>
      <c r="FE1576" s="40"/>
      <c r="FF1576" s="40"/>
      <c r="FG1576" s="40"/>
      <c r="FH1576" s="40"/>
      <c r="FI1576" s="40"/>
      <c r="FJ1576" s="40"/>
      <c r="FK1576" s="40"/>
      <c r="FL1576" s="40"/>
      <c r="FM1576" s="40"/>
      <c r="FN1576" s="40"/>
      <c r="FO1576" s="40"/>
      <c r="FP1576" s="40"/>
      <c r="FQ1576" s="40"/>
      <c r="FR1576" s="40"/>
      <c r="FS1576" s="40"/>
      <c r="FT1576" s="40"/>
      <c r="FU1576" s="40"/>
      <c r="FV1576" s="40"/>
      <c r="FW1576" s="40"/>
      <c r="FX1576" s="40"/>
      <c r="FY1576" s="40"/>
      <c r="FZ1576" s="40"/>
      <c r="GA1576" s="40"/>
      <c r="GB1576" s="40"/>
      <c r="GC1576" s="40"/>
      <c r="GD1576" s="40"/>
      <c r="GE1576" s="40"/>
      <c r="GF1576" s="40"/>
      <c r="GG1576" s="40"/>
      <c r="GH1576" s="40"/>
      <c r="GI1576" s="40"/>
      <c r="GJ1576" s="40"/>
      <c r="GK1576" s="40"/>
      <c r="GL1576" s="40"/>
      <c r="GM1576" s="40"/>
      <c r="GN1576" s="40"/>
      <c r="GO1576" s="40"/>
      <c r="GP1576" s="40"/>
      <c r="GQ1576" s="40"/>
      <c r="GR1576" s="40"/>
      <c r="GS1576" s="40"/>
    </row>
    <row r="1577" spans="1:201" x14ac:dyDescent="0.2">
      <c r="A1577" s="40"/>
      <c r="B1577" s="40"/>
      <c r="C1577" s="40"/>
      <c r="D1577" s="40"/>
      <c r="E1577" s="40"/>
      <c r="F1577" s="40"/>
      <c r="G1577" s="40"/>
      <c r="H1577" s="40"/>
      <c r="I1577" s="40"/>
      <c r="J1577" s="40"/>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c r="AH1577" s="40"/>
      <c r="AI1577" s="40"/>
      <c r="AJ1577" s="40"/>
      <c r="AK1577" s="40"/>
      <c r="AL1577" s="40"/>
      <c r="AM1577" s="40"/>
      <c r="AN1577" s="40"/>
      <c r="AO1577" s="40"/>
      <c r="AP1577" s="40"/>
      <c r="AQ1577" s="40"/>
      <c r="AR1577" s="40"/>
      <c r="AS1577" s="40"/>
      <c r="AT1577" s="40"/>
      <c r="AU1577" s="40"/>
      <c r="AV1577" s="40"/>
      <c r="AW1577" s="40"/>
      <c r="AX1577" s="40"/>
      <c r="AY1577" s="40"/>
      <c r="AZ1577" s="40"/>
      <c r="BA1577" s="40"/>
      <c r="BB1577" s="40"/>
      <c r="BC1577" s="40"/>
      <c r="BD1577" s="40"/>
      <c r="BE1577" s="40"/>
      <c r="BF1577" s="40"/>
      <c r="BG1577" s="40"/>
      <c r="BH1577" s="40"/>
      <c r="BI1577" s="40"/>
      <c r="BJ1577" s="40"/>
      <c r="BK1577" s="40"/>
      <c r="BL1577" s="40"/>
      <c r="BM1577" s="40"/>
      <c r="BN1577" s="40"/>
      <c r="BO1577" s="40"/>
      <c r="BP1577" s="40"/>
      <c r="BQ1577" s="40"/>
      <c r="BR1577" s="40"/>
      <c r="BS1577" s="40"/>
      <c r="BT1577" s="40"/>
      <c r="BU1577" s="40"/>
      <c r="BV1577" s="40"/>
      <c r="BW1577" s="40"/>
      <c r="BX1577" s="40"/>
      <c r="BY1577" s="40"/>
      <c r="BZ1577" s="40"/>
      <c r="CA1577" s="40"/>
      <c r="CB1577" s="40"/>
      <c r="CC1577" s="40"/>
      <c r="CD1577" s="40"/>
      <c r="CE1577" s="40"/>
      <c r="CF1577" s="40"/>
      <c r="CG1577" s="40"/>
      <c r="CH1577" s="40"/>
      <c r="CI1577" s="40"/>
      <c r="CJ1577" s="40"/>
      <c r="CK1577" s="40"/>
      <c r="CL1577" s="40"/>
      <c r="CM1577" s="40"/>
      <c r="CN1577" s="40"/>
      <c r="CO1577" s="40"/>
      <c r="CP1577" s="40"/>
      <c r="CQ1577" s="40"/>
      <c r="CR1577" s="40"/>
      <c r="CS1577" s="40"/>
      <c r="CT1577" s="40"/>
      <c r="CU1577" s="40"/>
      <c r="CV1577" s="40"/>
      <c r="CW1577" s="40"/>
      <c r="CX1577" s="40"/>
      <c r="CY1577" s="40"/>
      <c r="CZ1577" s="40"/>
      <c r="DA1577" s="40"/>
      <c r="DB1577" s="40"/>
      <c r="DC1577" s="40"/>
      <c r="DD1577" s="40"/>
      <c r="DE1577" s="40"/>
      <c r="DF1577" s="40"/>
      <c r="DG1577" s="40"/>
      <c r="DH1577" s="40"/>
      <c r="DI1577" s="40"/>
      <c r="DJ1577" s="40"/>
      <c r="DK1577" s="40"/>
      <c r="DL1577" s="40"/>
      <c r="DM1577" s="40"/>
      <c r="DN1577" s="40"/>
      <c r="DO1577" s="40"/>
      <c r="DP1577" s="40"/>
      <c r="DQ1577" s="40"/>
      <c r="DR1577" s="40"/>
      <c r="DS1577" s="40"/>
      <c r="DT1577" s="40"/>
      <c r="DU1577" s="40"/>
      <c r="DV1577" s="40"/>
      <c r="DW1577" s="40"/>
      <c r="DX1577" s="40"/>
      <c r="DY1577" s="40"/>
      <c r="DZ1577" s="40"/>
      <c r="EA1577" s="40"/>
      <c r="EB1577" s="40"/>
      <c r="EC1577" s="40"/>
      <c r="ED1577" s="40"/>
      <c r="EE1577" s="40"/>
      <c r="EF1577" s="40"/>
      <c r="EG1577" s="40"/>
      <c r="EH1577" s="40"/>
      <c r="EI1577" s="40"/>
      <c r="EJ1577" s="40"/>
      <c r="EK1577" s="40"/>
      <c r="EL1577" s="40"/>
      <c r="EM1577" s="40"/>
      <c r="EN1577" s="40"/>
      <c r="EO1577" s="40"/>
      <c r="EP1577" s="40"/>
      <c r="EQ1577" s="40"/>
      <c r="ER1577" s="40"/>
      <c r="ES1577" s="40"/>
      <c r="ET1577" s="40"/>
      <c r="EU1577" s="40"/>
      <c r="EV1577" s="40"/>
      <c r="EW1577" s="40"/>
      <c r="EX1577" s="40"/>
      <c r="EY1577" s="40"/>
      <c r="EZ1577" s="40"/>
      <c r="FA1577" s="40"/>
      <c r="FB1577" s="40"/>
      <c r="FC1577" s="40"/>
      <c r="FD1577" s="40"/>
      <c r="FE1577" s="40"/>
      <c r="FF1577" s="40"/>
      <c r="FG1577" s="40"/>
      <c r="FH1577" s="40"/>
      <c r="FI1577" s="40"/>
      <c r="FJ1577" s="40"/>
      <c r="FK1577" s="40"/>
      <c r="FL1577" s="40"/>
      <c r="FM1577" s="40"/>
      <c r="FN1577" s="40"/>
      <c r="FO1577" s="40"/>
      <c r="FP1577" s="40"/>
      <c r="FQ1577" s="40"/>
      <c r="FR1577" s="40"/>
      <c r="FS1577" s="40"/>
      <c r="FT1577" s="40"/>
      <c r="FU1577" s="40"/>
      <c r="FV1577" s="40"/>
      <c r="FW1577" s="40"/>
      <c r="FX1577" s="40"/>
      <c r="FY1577" s="40"/>
      <c r="FZ1577" s="40"/>
      <c r="GA1577" s="40"/>
      <c r="GB1577" s="40"/>
      <c r="GC1577" s="40"/>
      <c r="GD1577" s="40"/>
      <c r="GE1577" s="40"/>
      <c r="GF1577" s="40"/>
      <c r="GG1577" s="40"/>
      <c r="GH1577" s="40"/>
      <c r="GI1577" s="40"/>
      <c r="GJ1577" s="40"/>
      <c r="GK1577" s="40"/>
      <c r="GL1577" s="40"/>
      <c r="GM1577" s="40"/>
      <c r="GN1577" s="40"/>
      <c r="GO1577" s="40"/>
      <c r="GP1577" s="40"/>
      <c r="GQ1577" s="40"/>
      <c r="GR1577" s="40"/>
      <c r="GS1577" s="40"/>
    </row>
    <row r="1578" spans="1:201" x14ac:dyDescent="0.2">
      <c r="A1578" s="40"/>
      <c r="B1578" s="40"/>
      <c r="C1578" s="40"/>
      <c r="D1578" s="40"/>
      <c r="E1578" s="40"/>
      <c r="F1578" s="40"/>
      <c r="G1578" s="40"/>
      <c r="H1578" s="40"/>
      <c r="I1578" s="40"/>
      <c r="J1578" s="40"/>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0"/>
      <c r="BD1578" s="40"/>
      <c r="BE1578" s="40"/>
      <c r="BF1578" s="40"/>
      <c r="BG1578" s="40"/>
      <c r="BH1578" s="40"/>
      <c r="BI1578" s="40"/>
      <c r="BJ1578" s="40"/>
      <c r="BK1578" s="40"/>
      <c r="BL1578" s="40"/>
      <c r="BM1578" s="40"/>
      <c r="BN1578" s="40"/>
      <c r="BO1578" s="40"/>
      <c r="BP1578" s="40"/>
      <c r="BQ1578" s="40"/>
      <c r="BR1578" s="40"/>
      <c r="BS1578" s="40"/>
      <c r="BT1578" s="40"/>
      <c r="BU1578" s="40"/>
      <c r="BV1578" s="40"/>
      <c r="BW1578" s="40"/>
      <c r="BX1578" s="40"/>
      <c r="BY1578" s="40"/>
      <c r="BZ1578" s="40"/>
      <c r="CA1578" s="40"/>
      <c r="CB1578" s="40"/>
      <c r="CC1578" s="40"/>
      <c r="CD1578" s="40"/>
      <c r="CE1578" s="40"/>
      <c r="CF1578" s="40"/>
      <c r="CG1578" s="40"/>
      <c r="CH1578" s="40"/>
      <c r="CI1578" s="40"/>
      <c r="CJ1578" s="40"/>
      <c r="CK1578" s="40"/>
      <c r="CL1578" s="40"/>
      <c r="CM1578" s="40"/>
      <c r="CN1578" s="40"/>
      <c r="CO1578" s="40"/>
      <c r="CP1578" s="40"/>
      <c r="CQ1578" s="40"/>
      <c r="CR1578" s="40"/>
      <c r="CS1578" s="40"/>
      <c r="CT1578" s="40"/>
      <c r="CU1578" s="40"/>
      <c r="CV1578" s="40"/>
      <c r="CW1578" s="40"/>
      <c r="CX1578" s="40"/>
      <c r="CY1578" s="40"/>
      <c r="CZ1578" s="40"/>
      <c r="DA1578" s="40"/>
      <c r="DB1578" s="40"/>
      <c r="DC1578" s="40"/>
      <c r="DD1578" s="40"/>
      <c r="DE1578" s="40"/>
      <c r="DF1578" s="40"/>
      <c r="DG1578" s="40"/>
      <c r="DH1578" s="40"/>
      <c r="DI1578" s="40"/>
      <c r="DJ1578" s="40"/>
      <c r="DK1578" s="40"/>
      <c r="DL1578" s="40"/>
      <c r="DM1578" s="40"/>
      <c r="DN1578" s="40"/>
      <c r="DO1578" s="40"/>
      <c r="DP1578" s="40"/>
      <c r="DQ1578" s="40"/>
      <c r="DR1578" s="40"/>
      <c r="DS1578" s="40"/>
      <c r="DT1578" s="40"/>
      <c r="DU1578" s="40"/>
      <c r="DV1578" s="40"/>
      <c r="DW1578" s="40"/>
      <c r="DX1578" s="40"/>
      <c r="DY1578" s="40"/>
      <c r="DZ1578" s="40"/>
      <c r="EA1578" s="40"/>
      <c r="EB1578" s="40"/>
      <c r="EC1578" s="40"/>
      <c r="ED1578" s="40"/>
      <c r="EE1578" s="40"/>
      <c r="EF1578" s="40"/>
      <c r="EG1578" s="40"/>
      <c r="EH1578" s="40"/>
      <c r="EI1578" s="40"/>
      <c r="EJ1578" s="40"/>
      <c r="EK1578" s="40"/>
      <c r="EL1578" s="40"/>
      <c r="EM1578" s="40"/>
      <c r="EN1578" s="40"/>
      <c r="EO1578" s="40"/>
      <c r="EP1578" s="40"/>
      <c r="EQ1578" s="40"/>
      <c r="ER1578" s="40"/>
      <c r="ES1578" s="40"/>
      <c r="ET1578" s="40"/>
      <c r="EU1578" s="40"/>
      <c r="EV1578" s="40"/>
      <c r="EW1578" s="40"/>
      <c r="EX1578" s="40"/>
      <c r="EY1578" s="40"/>
      <c r="EZ1578" s="40"/>
      <c r="FA1578" s="40"/>
      <c r="FB1578" s="40"/>
      <c r="FC1578" s="40"/>
      <c r="FD1578" s="40"/>
      <c r="FE1578" s="40"/>
      <c r="FF1578" s="40"/>
      <c r="FG1578" s="40"/>
      <c r="FH1578" s="40"/>
      <c r="FI1578" s="40"/>
      <c r="FJ1578" s="40"/>
      <c r="FK1578" s="40"/>
      <c r="FL1578" s="40"/>
      <c r="FM1578" s="40"/>
      <c r="FN1578" s="40"/>
      <c r="FO1578" s="40"/>
      <c r="FP1578" s="40"/>
      <c r="FQ1578" s="40"/>
      <c r="FR1578" s="40"/>
      <c r="FS1578" s="40"/>
      <c r="FT1578" s="40"/>
      <c r="FU1578" s="40"/>
      <c r="FV1578" s="40"/>
      <c r="FW1578" s="40"/>
      <c r="FX1578" s="40"/>
      <c r="FY1578" s="40"/>
      <c r="FZ1578" s="40"/>
      <c r="GA1578" s="40"/>
      <c r="GB1578" s="40"/>
      <c r="GC1578" s="40"/>
      <c r="GD1578" s="40"/>
      <c r="GE1578" s="40"/>
      <c r="GF1578" s="40"/>
      <c r="GG1578" s="40"/>
      <c r="GH1578" s="40"/>
      <c r="GI1578" s="40"/>
      <c r="GJ1578" s="40"/>
      <c r="GK1578" s="40"/>
      <c r="GL1578" s="40"/>
      <c r="GM1578" s="40"/>
      <c r="GN1578" s="40"/>
      <c r="GO1578" s="40"/>
      <c r="GP1578" s="40"/>
      <c r="GQ1578" s="40"/>
      <c r="GR1578" s="40"/>
      <c r="GS1578" s="40"/>
    </row>
    <row r="1579" spans="1:201" x14ac:dyDescent="0.2">
      <c r="A1579" s="40"/>
      <c r="B1579" s="40"/>
      <c r="C1579" s="40"/>
      <c r="D1579" s="40"/>
      <c r="E1579" s="40"/>
      <c r="F1579" s="40"/>
      <c r="G1579" s="40"/>
      <c r="H1579" s="40"/>
      <c r="I1579" s="40"/>
      <c r="J1579" s="40"/>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0"/>
      <c r="BD1579" s="40"/>
      <c r="BE1579" s="40"/>
      <c r="BF1579" s="40"/>
      <c r="BG1579" s="40"/>
      <c r="BH1579" s="40"/>
      <c r="BI1579" s="40"/>
      <c r="BJ1579" s="40"/>
      <c r="BK1579" s="40"/>
      <c r="BL1579" s="40"/>
      <c r="BM1579" s="40"/>
      <c r="BN1579" s="40"/>
      <c r="BO1579" s="40"/>
      <c r="BP1579" s="40"/>
      <c r="BQ1579" s="40"/>
      <c r="BR1579" s="40"/>
      <c r="BS1579" s="40"/>
      <c r="BT1579" s="40"/>
      <c r="BU1579" s="40"/>
      <c r="BV1579" s="40"/>
      <c r="BW1579" s="40"/>
      <c r="BX1579" s="40"/>
      <c r="BY1579" s="40"/>
      <c r="BZ1579" s="40"/>
      <c r="CA1579" s="40"/>
      <c r="CB1579" s="40"/>
      <c r="CC1579" s="40"/>
      <c r="CD1579" s="40"/>
      <c r="CE1579" s="40"/>
      <c r="CF1579" s="40"/>
      <c r="CG1579" s="40"/>
      <c r="CH1579" s="40"/>
      <c r="CI1579" s="40"/>
      <c r="CJ1579" s="40"/>
      <c r="CK1579" s="40"/>
      <c r="CL1579" s="40"/>
      <c r="CM1579" s="40"/>
      <c r="CN1579" s="40"/>
      <c r="CO1579" s="40"/>
      <c r="CP1579" s="40"/>
      <c r="CQ1579" s="40"/>
      <c r="CR1579" s="40"/>
      <c r="CS1579" s="40"/>
      <c r="CT1579" s="40"/>
      <c r="CU1579" s="40"/>
      <c r="CV1579" s="40"/>
      <c r="CW1579" s="40"/>
      <c r="CX1579" s="40"/>
      <c r="CY1579" s="40"/>
      <c r="CZ1579" s="40"/>
      <c r="DA1579" s="40"/>
      <c r="DB1579" s="40"/>
      <c r="DC1579" s="40"/>
      <c r="DD1579" s="40"/>
      <c r="DE1579" s="40"/>
      <c r="DF1579" s="40"/>
      <c r="DG1579" s="40"/>
      <c r="DH1579" s="40"/>
      <c r="DI1579" s="40"/>
      <c r="DJ1579" s="40"/>
      <c r="DK1579" s="40"/>
      <c r="DL1579" s="40"/>
      <c r="DM1579" s="40"/>
      <c r="DN1579" s="40"/>
      <c r="DO1579" s="40"/>
      <c r="DP1579" s="40"/>
      <c r="DQ1579" s="40"/>
      <c r="DR1579" s="40"/>
      <c r="DS1579" s="40"/>
      <c r="DT1579" s="40"/>
      <c r="DU1579" s="40"/>
      <c r="DV1579" s="40"/>
      <c r="DW1579" s="40"/>
      <c r="DX1579" s="40"/>
      <c r="DY1579" s="40"/>
      <c r="DZ1579" s="40"/>
      <c r="EA1579" s="40"/>
      <c r="EB1579" s="40"/>
      <c r="EC1579" s="40"/>
      <c r="ED1579" s="40"/>
      <c r="EE1579" s="40"/>
      <c r="EF1579" s="40"/>
      <c r="EG1579" s="40"/>
      <c r="EH1579" s="40"/>
      <c r="EI1579" s="40"/>
      <c r="EJ1579" s="40"/>
      <c r="EK1579" s="40"/>
      <c r="EL1579" s="40"/>
      <c r="EM1579" s="40"/>
      <c r="EN1579" s="40"/>
      <c r="EO1579" s="40"/>
      <c r="EP1579" s="40"/>
      <c r="EQ1579" s="40"/>
      <c r="ER1579" s="40"/>
      <c r="ES1579" s="40"/>
      <c r="ET1579" s="40"/>
      <c r="EU1579" s="40"/>
      <c r="EV1579" s="40"/>
      <c r="EW1579" s="40"/>
      <c r="EX1579" s="40"/>
      <c r="EY1579" s="40"/>
      <c r="EZ1579" s="40"/>
      <c r="FA1579" s="40"/>
      <c r="FB1579" s="40"/>
      <c r="FC1579" s="40"/>
      <c r="FD1579" s="40"/>
      <c r="FE1579" s="40"/>
      <c r="FF1579" s="40"/>
      <c r="FG1579" s="40"/>
      <c r="FH1579" s="40"/>
      <c r="FI1579" s="40"/>
      <c r="FJ1579" s="40"/>
      <c r="FK1579" s="40"/>
      <c r="FL1579" s="40"/>
      <c r="FM1579" s="40"/>
      <c r="FN1579" s="40"/>
      <c r="FO1579" s="40"/>
      <c r="FP1579" s="40"/>
      <c r="FQ1579" s="40"/>
      <c r="FR1579" s="40"/>
      <c r="FS1579" s="40"/>
      <c r="FT1579" s="40"/>
      <c r="FU1579" s="40"/>
      <c r="FV1579" s="40"/>
      <c r="FW1579" s="40"/>
      <c r="FX1579" s="40"/>
      <c r="FY1579" s="40"/>
      <c r="FZ1579" s="40"/>
      <c r="GA1579" s="40"/>
      <c r="GB1579" s="40"/>
      <c r="GC1579" s="40"/>
      <c r="GD1579" s="40"/>
      <c r="GE1579" s="40"/>
      <c r="GF1579" s="40"/>
      <c r="GG1579" s="40"/>
      <c r="GH1579" s="40"/>
      <c r="GI1579" s="40"/>
      <c r="GJ1579" s="40"/>
      <c r="GK1579" s="40"/>
      <c r="GL1579" s="40"/>
      <c r="GM1579" s="40"/>
      <c r="GN1579" s="40"/>
      <c r="GO1579" s="40"/>
      <c r="GP1579" s="40"/>
      <c r="GQ1579" s="40"/>
      <c r="GR1579" s="40"/>
      <c r="GS1579" s="40"/>
    </row>
    <row r="1580" spans="1:201" x14ac:dyDescent="0.2">
      <c r="A1580" s="40"/>
      <c r="B1580" s="40"/>
      <c r="C1580" s="40"/>
      <c r="D1580" s="40"/>
      <c r="E1580" s="40"/>
      <c r="F1580" s="40"/>
      <c r="G1580" s="40"/>
      <c r="H1580" s="40"/>
      <c r="I1580" s="40"/>
      <c r="J1580" s="40"/>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c r="AH1580" s="40"/>
      <c r="AI1580" s="40"/>
      <c r="AJ1580" s="40"/>
      <c r="AK1580" s="40"/>
      <c r="AL1580" s="40"/>
      <c r="AM1580" s="40"/>
      <c r="AN1580" s="40"/>
      <c r="AO1580" s="40"/>
      <c r="AP1580" s="40"/>
      <c r="AQ1580" s="40"/>
      <c r="AR1580" s="40"/>
      <c r="AS1580" s="40"/>
      <c r="AT1580" s="40"/>
      <c r="AU1580" s="40"/>
      <c r="AV1580" s="40"/>
      <c r="AW1580" s="40"/>
      <c r="AX1580" s="40"/>
      <c r="AY1580" s="40"/>
      <c r="AZ1580" s="40"/>
      <c r="BA1580" s="40"/>
      <c r="BB1580" s="40"/>
      <c r="BC1580" s="40"/>
      <c r="BD1580" s="40"/>
      <c r="BE1580" s="40"/>
      <c r="BF1580" s="40"/>
      <c r="BG1580" s="40"/>
      <c r="BH1580" s="40"/>
      <c r="BI1580" s="40"/>
      <c r="BJ1580" s="40"/>
      <c r="BK1580" s="40"/>
      <c r="BL1580" s="40"/>
      <c r="BM1580" s="40"/>
      <c r="BN1580" s="40"/>
      <c r="BO1580" s="40"/>
      <c r="BP1580" s="40"/>
      <c r="BQ1580" s="40"/>
      <c r="BR1580" s="40"/>
      <c r="BS1580" s="40"/>
      <c r="BT1580" s="40"/>
      <c r="BU1580" s="40"/>
      <c r="BV1580" s="40"/>
      <c r="BW1580" s="40"/>
      <c r="BX1580" s="40"/>
      <c r="BY1580" s="40"/>
      <c r="BZ1580" s="40"/>
      <c r="CA1580" s="40"/>
      <c r="CB1580" s="40"/>
      <c r="CC1580" s="40"/>
      <c r="CD1580" s="40"/>
      <c r="CE1580" s="40"/>
      <c r="CF1580" s="40"/>
      <c r="CG1580" s="40"/>
      <c r="CH1580" s="40"/>
      <c r="CI1580" s="40"/>
      <c r="CJ1580" s="40"/>
      <c r="CK1580" s="40"/>
      <c r="CL1580" s="40"/>
      <c r="CM1580" s="40"/>
      <c r="CN1580" s="40"/>
      <c r="CO1580" s="40"/>
      <c r="CP1580" s="40"/>
      <c r="CQ1580" s="40"/>
      <c r="CR1580" s="40"/>
      <c r="CS1580" s="40"/>
      <c r="CT1580" s="40"/>
      <c r="CU1580" s="40"/>
      <c r="CV1580" s="40"/>
      <c r="CW1580" s="40"/>
      <c r="CX1580" s="40"/>
      <c r="CY1580" s="40"/>
      <c r="CZ1580" s="40"/>
      <c r="DA1580" s="40"/>
      <c r="DB1580" s="40"/>
      <c r="DC1580" s="40"/>
      <c r="DD1580" s="40"/>
      <c r="DE1580" s="40"/>
      <c r="DF1580" s="40"/>
      <c r="DG1580" s="40"/>
      <c r="DH1580" s="40"/>
      <c r="DI1580" s="40"/>
      <c r="DJ1580" s="40"/>
      <c r="DK1580" s="40"/>
      <c r="DL1580" s="40"/>
      <c r="DM1580" s="40"/>
      <c r="DN1580" s="40"/>
      <c r="DO1580" s="40"/>
      <c r="DP1580" s="40"/>
      <c r="DQ1580" s="40"/>
      <c r="DR1580" s="40"/>
      <c r="DS1580" s="40"/>
      <c r="DT1580" s="40"/>
      <c r="DU1580" s="40"/>
      <c r="DV1580" s="40"/>
      <c r="DW1580" s="40"/>
      <c r="DX1580" s="40"/>
      <c r="DY1580" s="40"/>
      <c r="DZ1580" s="40"/>
      <c r="EA1580" s="40"/>
      <c r="EB1580" s="40"/>
      <c r="EC1580" s="40"/>
      <c r="ED1580" s="40"/>
      <c r="EE1580" s="40"/>
      <c r="EF1580" s="40"/>
      <c r="EG1580" s="40"/>
      <c r="EH1580" s="40"/>
      <c r="EI1580" s="40"/>
      <c r="EJ1580" s="40"/>
      <c r="EK1580" s="40"/>
      <c r="EL1580" s="40"/>
      <c r="EM1580" s="40"/>
      <c r="EN1580" s="40"/>
      <c r="EO1580" s="40"/>
      <c r="EP1580" s="40"/>
      <c r="EQ1580" s="40"/>
      <c r="ER1580" s="40"/>
      <c r="ES1580" s="40"/>
      <c r="ET1580" s="40"/>
      <c r="EU1580" s="40"/>
      <c r="EV1580" s="40"/>
      <c r="EW1580" s="40"/>
      <c r="EX1580" s="40"/>
      <c r="EY1580" s="40"/>
      <c r="EZ1580" s="40"/>
      <c r="FA1580" s="40"/>
      <c r="FB1580" s="40"/>
      <c r="FC1580" s="40"/>
      <c r="FD1580" s="40"/>
      <c r="FE1580" s="40"/>
      <c r="FF1580" s="40"/>
      <c r="FG1580" s="40"/>
      <c r="FH1580" s="40"/>
      <c r="FI1580" s="40"/>
      <c r="FJ1580" s="40"/>
      <c r="FK1580" s="40"/>
      <c r="FL1580" s="40"/>
      <c r="FM1580" s="40"/>
      <c r="FN1580" s="40"/>
      <c r="FO1580" s="40"/>
      <c r="FP1580" s="40"/>
      <c r="FQ1580" s="40"/>
      <c r="FR1580" s="40"/>
      <c r="FS1580" s="40"/>
      <c r="FT1580" s="40"/>
      <c r="FU1580" s="40"/>
      <c r="FV1580" s="40"/>
      <c r="FW1580" s="40"/>
      <c r="FX1580" s="40"/>
      <c r="FY1580" s="40"/>
      <c r="FZ1580" s="40"/>
      <c r="GA1580" s="40"/>
      <c r="GB1580" s="40"/>
      <c r="GC1580" s="40"/>
      <c r="GD1580" s="40"/>
      <c r="GE1580" s="40"/>
      <c r="GF1580" s="40"/>
      <c r="GG1580" s="40"/>
      <c r="GH1580" s="40"/>
      <c r="GI1580" s="40"/>
      <c r="GJ1580" s="40"/>
      <c r="GK1580" s="40"/>
      <c r="GL1580" s="40"/>
      <c r="GM1580" s="40"/>
      <c r="GN1580" s="40"/>
      <c r="GO1580" s="40"/>
      <c r="GP1580" s="40"/>
      <c r="GQ1580" s="40"/>
      <c r="GR1580" s="40"/>
      <c r="GS1580" s="40"/>
    </row>
    <row r="1581" spans="1:201" x14ac:dyDescent="0.2">
      <c r="A1581" s="40"/>
      <c r="B1581" s="40"/>
      <c r="C1581" s="40"/>
      <c r="D1581" s="40"/>
      <c r="E1581" s="40"/>
      <c r="F1581" s="40"/>
      <c r="G1581" s="40"/>
      <c r="H1581" s="40"/>
      <c r="I1581" s="40"/>
      <c r="J1581" s="40"/>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c r="AH1581" s="40"/>
      <c r="AI1581" s="40"/>
      <c r="AJ1581" s="40"/>
      <c r="AK1581" s="40"/>
      <c r="AL1581" s="40"/>
      <c r="AM1581" s="40"/>
      <c r="AN1581" s="40"/>
      <c r="AO1581" s="40"/>
      <c r="AP1581" s="40"/>
      <c r="AQ1581" s="40"/>
      <c r="AR1581" s="40"/>
      <c r="AS1581" s="40"/>
      <c r="AT1581" s="40"/>
      <c r="AU1581" s="40"/>
      <c r="AV1581" s="40"/>
      <c r="AW1581" s="40"/>
      <c r="AX1581" s="40"/>
      <c r="AY1581" s="40"/>
      <c r="AZ1581" s="40"/>
      <c r="BA1581" s="40"/>
      <c r="BB1581" s="40"/>
      <c r="BC1581" s="40"/>
      <c r="BD1581" s="40"/>
      <c r="BE1581" s="40"/>
      <c r="BF1581" s="40"/>
      <c r="BG1581" s="40"/>
      <c r="BH1581" s="40"/>
      <c r="BI1581" s="40"/>
      <c r="BJ1581" s="40"/>
      <c r="BK1581" s="40"/>
      <c r="BL1581" s="40"/>
      <c r="BM1581" s="40"/>
      <c r="BN1581" s="40"/>
      <c r="BO1581" s="40"/>
      <c r="BP1581" s="40"/>
      <c r="BQ1581" s="40"/>
      <c r="BR1581" s="40"/>
      <c r="BS1581" s="40"/>
      <c r="BT1581" s="40"/>
      <c r="BU1581" s="40"/>
      <c r="BV1581" s="40"/>
      <c r="BW1581" s="40"/>
      <c r="BX1581" s="40"/>
      <c r="BY1581" s="40"/>
      <c r="BZ1581" s="40"/>
      <c r="CA1581" s="40"/>
      <c r="CB1581" s="40"/>
      <c r="CC1581" s="40"/>
      <c r="CD1581" s="40"/>
      <c r="CE1581" s="40"/>
      <c r="CF1581" s="40"/>
      <c r="CG1581" s="40"/>
      <c r="CH1581" s="40"/>
      <c r="CI1581" s="40"/>
      <c r="CJ1581" s="40"/>
      <c r="CK1581" s="40"/>
      <c r="CL1581" s="40"/>
      <c r="CM1581" s="40"/>
      <c r="CN1581" s="40"/>
      <c r="CO1581" s="40"/>
      <c r="CP1581" s="40"/>
      <c r="CQ1581" s="40"/>
      <c r="CR1581" s="40"/>
      <c r="CS1581" s="40"/>
      <c r="CT1581" s="40"/>
      <c r="CU1581" s="40"/>
      <c r="CV1581" s="40"/>
      <c r="CW1581" s="40"/>
      <c r="CX1581" s="40"/>
      <c r="CY1581" s="40"/>
      <c r="CZ1581" s="40"/>
      <c r="DA1581" s="40"/>
      <c r="DB1581" s="40"/>
      <c r="DC1581" s="40"/>
      <c r="DD1581" s="40"/>
      <c r="DE1581" s="40"/>
      <c r="DF1581" s="40"/>
      <c r="DG1581" s="40"/>
      <c r="DH1581" s="40"/>
      <c r="DI1581" s="40"/>
      <c r="DJ1581" s="40"/>
      <c r="DK1581" s="40"/>
      <c r="DL1581" s="40"/>
      <c r="DM1581" s="40"/>
      <c r="DN1581" s="40"/>
      <c r="DO1581" s="40"/>
      <c r="DP1581" s="40"/>
      <c r="DQ1581" s="40"/>
      <c r="DR1581" s="40"/>
      <c r="DS1581" s="40"/>
      <c r="DT1581" s="40"/>
      <c r="DU1581" s="40"/>
      <c r="DV1581" s="40"/>
      <c r="DW1581" s="40"/>
      <c r="DX1581" s="40"/>
      <c r="DY1581" s="40"/>
      <c r="DZ1581" s="40"/>
      <c r="EA1581" s="40"/>
      <c r="EB1581" s="40"/>
      <c r="EC1581" s="40"/>
      <c r="ED1581" s="40"/>
      <c r="EE1581" s="40"/>
      <c r="EF1581" s="40"/>
      <c r="EG1581" s="40"/>
      <c r="EH1581" s="40"/>
      <c r="EI1581" s="40"/>
      <c r="EJ1581" s="40"/>
      <c r="EK1581" s="40"/>
      <c r="EL1581" s="40"/>
      <c r="EM1581" s="40"/>
      <c r="EN1581" s="40"/>
      <c r="EO1581" s="40"/>
      <c r="EP1581" s="40"/>
      <c r="EQ1581" s="40"/>
      <c r="ER1581" s="40"/>
      <c r="ES1581" s="40"/>
      <c r="ET1581" s="40"/>
      <c r="EU1581" s="40"/>
      <c r="EV1581" s="40"/>
      <c r="EW1581" s="40"/>
      <c r="EX1581" s="40"/>
      <c r="EY1581" s="40"/>
      <c r="EZ1581" s="40"/>
      <c r="FA1581" s="40"/>
      <c r="FB1581" s="40"/>
      <c r="FC1581" s="40"/>
      <c r="FD1581" s="40"/>
      <c r="FE1581" s="40"/>
      <c r="FF1581" s="40"/>
      <c r="FG1581" s="40"/>
      <c r="FH1581" s="40"/>
      <c r="FI1581" s="40"/>
      <c r="FJ1581" s="40"/>
      <c r="FK1581" s="40"/>
      <c r="FL1581" s="40"/>
      <c r="FM1581" s="40"/>
      <c r="FN1581" s="40"/>
      <c r="FO1581" s="40"/>
      <c r="FP1581" s="40"/>
      <c r="FQ1581" s="40"/>
      <c r="FR1581" s="40"/>
      <c r="FS1581" s="40"/>
      <c r="FT1581" s="40"/>
      <c r="FU1581" s="40"/>
      <c r="FV1581" s="40"/>
      <c r="FW1581" s="40"/>
      <c r="FX1581" s="40"/>
      <c r="FY1581" s="40"/>
      <c r="FZ1581" s="40"/>
      <c r="GA1581" s="40"/>
      <c r="GB1581" s="40"/>
      <c r="GC1581" s="40"/>
      <c r="GD1581" s="40"/>
      <c r="GE1581" s="40"/>
      <c r="GF1581" s="40"/>
      <c r="GG1581" s="40"/>
      <c r="GH1581" s="40"/>
      <c r="GI1581" s="40"/>
      <c r="GJ1581" s="40"/>
      <c r="GK1581" s="40"/>
      <c r="GL1581" s="40"/>
      <c r="GM1581" s="40"/>
      <c r="GN1581" s="40"/>
      <c r="GO1581" s="40"/>
      <c r="GP1581" s="40"/>
      <c r="GQ1581" s="40"/>
      <c r="GR1581" s="40"/>
      <c r="GS1581" s="40"/>
    </row>
    <row r="1582" spans="1:201" x14ac:dyDescent="0.2">
      <c r="A1582" s="40"/>
      <c r="B1582" s="40"/>
      <c r="C1582" s="40"/>
      <c r="D1582" s="40"/>
      <c r="E1582" s="40"/>
      <c r="F1582" s="40"/>
      <c r="G1582" s="40"/>
      <c r="H1582" s="40"/>
      <c r="I1582" s="40"/>
      <c r="J1582" s="40"/>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c r="AH1582" s="40"/>
      <c r="AI1582" s="40"/>
      <c r="AJ1582" s="40"/>
      <c r="AK1582" s="40"/>
      <c r="AL1582" s="40"/>
      <c r="AM1582" s="40"/>
      <c r="AN1582" s="40"/>
      <c r="AO1582" s="40"/>
      <c r="AP1582" s="40"/>
      <c r="AQ1582" s="40"/>
      <c r="AR1582" s="40"/>
      <c r="AS1582" s="40"/>
      <c r="AT1582" s="40"/>
      <c r="AU1582" s="40"/>
      <c r="AV1582" s="40"/>
      <c r="AW1582" s="40"/>
      <c r="AX1582" s="40"/>
      <c r="AY1582" s="40"/>
      <c r="AZ1582" s="40"/>
      <c r="BA1582" s="40"/>
      <c r="BB1582" s="40"/>
      <c r="BC1582" s="40"/>
      <c r="BD1582" s="40"/>
      <c r="BE1582" s="40"/>
      <c r="BF1582" s="40"/>
      <c r="BG1582" s="40"/>
      <c r="BH1582" s="40"/>
      <c r="BI1582" s="40"/>
      <c r="BJ1582" s="40"/>
      <c r="BK1582" s="40"/>
      <c r="BL1582" s="40"/>
      <c r="BM1582" s="40"/>
      <c r="BN1582" s="40"/>
      <c r="BO1582" s="40"/>
      <c r="BP1582" s="40"/>
      <c r="BQ1582" s="40"/>
      <c r="BR1582" s="40"/>
      <c r="BS1582" s="40"/>
      <c r="BT1582" s="40"/>
      <c r="BU1582" s="40"/>
      <c r="BV1582" s="40"/>
      <c r="BW1582" s="40"/>
      <c r="BX1582" s="40"/>
      <c r="BY1582" s="40"/>
      <c r="BZ1582" s="40"/>
      <c r="CA1582" s="40"/>
      <c r="CB1582" s="40"/>
      <c r="CC1582" s="40"/>
      <c r="CD1582" s="40"/>
      <c r="CE1582" s="40"/>
      <c r="CF1582" s="40"/>
      <c r="CG1582" s="40"/>
      <c r="CH1582" s="40"/>
      <c r="CI1582" s="40"/>
      <c r="CJ1582" s="40"/>
      <c r="CK1582" s="40"/>
      <c r="CL1582" s="40"/>
      <c r="CM1582" s="40"/>
      <c r="CN1582" s="40"/>
      <c r="CO1582" s="40"/>
      <c r="CP1582" s="40"/>
      <c r="CQ1582" s="40"/>
      <c r="CR1582" s="40"/>
      <c r="CS1582" s="40"/>
      <c r="CT1582" s="40"/>
      <c r="CU1582" s="40"/>
      <c r="CV1582" s="40"/>
      <c r="CW1582" s="40"/>
      <c r="CX1582" s="40"/>
      <c r="CY1582" s="40"/>
      <c r="CZ1582" s="40"/>
      <c r="DA1582" s="40"/>
      <c r="DB1582" s="40"/>
      <c r="DC1582" s="40"/>
      <c r="DD1582" s="40"/>
      <c r="DE1582" s="40"/>
      <c r="DF1582" s="40"/>
      <c r="DG1582" s="40"/>
      <c r="DH1582" s="40"/>
      <c r="DI1582" s="40"/>
      <c r="DJ1582" s="40"/>
      <c r="DK1582" s="40"/>
      <c r="DL1582" s="40"/>
      <c r="DM1582" s="40"/>
      <c r="DN1582" s="40"/>
      <c r="DO1582" s="40"/>
      <c r="DP1582" s="40"/>
      <c r="DQ1582" s="40"/>
      <c r="DR1582" s="40"/>
      <c r="DS1582" s="40"/>
      <c r="DT1582" s="40"/>
      <c r="DU1582" s="40"/>
      <c r="DV1582" s="40"/>
      <c r="DW1582" s="40"/>
      <c r="DX1582" s="40"/>
      <c r="DY1582" s="40"/>
      <c r="DZ1582" s="40"/>
      <c r="EA1582" s="40"/>
      <c r="EB1582" s="40"/>
      <c r="EC1582" s="40"/>
      <c r="ED1582" s="40"/>
      <c r="EE1582" s="40"/>
      <c r="EF1582" s="40"/>
      <c r="EG1582" s="40"/>
      <c r="EH1582" s="40"/>
      <c r="EI1582" s="40"/>
      <c r="EJ1582" s="40"/>
      <c r="EK1582" s="40"/>
      <c r="EL1582" s="40"/>
      <c r="EM1582" s="40"/>
      <c r="EN1582" s="40"/>
      <c r="EO1582" s="40"/>
      <c r="EP1582" s="40"/>
      <c r="EQ1582" s="40"/>
      <c r="ER1582" s="40"/>
      <c r="ES1582" s="40"/>
      <c r="ET1582" s="40"/>
      <c r="EU1582" s="40"/>
      <c r="EV1582" s="40"/>
      <c r="EW1582" s="40"/>
      <c r="EX1582" s="40"/>
      <c r="EY1582" s="40"/>
      <c r="EZ1582" s="40"/>
      <c r="FA1582" s="40"/>
      <c r="FB1582" s="40"/>
      <c r="FC1582" s="40"/>
      <c r="FD1582" s="40"/>
      <c r="FE1582" s="40"/>
      <c r="FF1582" s="40"/>
      <c r="FG1582" s="40"/>
      <c r="FH1582" s="40"/>
      <c r="FI1582" s="40"/>
      <c r="FJ1582" s="40"/>
      <c r="FK1582" s="40"/>
      <c r="FL1582" s="40"/>
      <c r="FM1582" s="40"/>
      <c r="FN1582" s="40"/>
      <c r="FO1582" s="40"/>
      <c r="FP1582" s="40"/>
      <c r="FQ1582" s="40"/>
      <c r="FR1582" s="40"/>
      <c r="FS1582" s="40"/>
      <c r="FT1582" s="40"/>
      <c r="FU1582" s="40"/>
      <c r="FV1582" s="40"/>
      <c r="FW1582" s="40"/>
      <c r="FX1582" s="40"/>
      <c r="FY1582" s="40"/>
      <c r="FZ1582" s="40"/>
      <c r="GA1582" s="40"/>
      <c r="GB1582" s="40"/>
      <c r="GC1582" s="40"/>
      <c r="GD1582" s="40"/>
      <c r="GE1582" s="40"/>
      <c r="GF1582" s="40"/>
      <c r="GG1582" s="40"/>
      <c r="GH1582" s="40"/>
      <c r="GI1582" s="40"/>
      <c r="GJ1582" s="40"/>
      <c r="GK1582" s="40"/>
      <c r="GL1582" s="40"/>
      <c r="GM1582" s="40"/>
      <c r="GN1582" s="40"/>
      <c r="GO1582" s="40"/>
      <c r="GP1582" s="40"/>
      <c r="GQ1582" s="40"/>
      <c r="GR1582" s="40"/>
      <c r="GS1582" s="40"/>
    </row>
    <row r="1583" spans="1:201" x14ac:dyDescent="0.2">
      <c r="A1583" s="40"/>
      <c r="B1583" s="40"/>
      <c r="C1583" s="40"/>
      <c r="D1583" s="40"/>
      <c r="E1583" s="40"/>
      <c r="F1583" s="40"/>
      <c r="G1583" s="40"/>
      <c r="H1583" s="40"/>
      <c r="I1583" s="40"/>
      <c r="J1583" s="40"/>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0"/>
      <c r="BD1583" s="40"/>
      <c r="BE1583" s="40"/>
      <c r="BF1583" s="40"/>
      <c r="BG1583" s="40"/>
      <c r="BH1583" s="40"/>
      <c r="BI1583" s="40"/>
      <c r="BJ1583" s="40"/>
      <c r="BK1583" s="40"/>
      <c r="BL1583" s="40"/>
      <c r="BM1583" s="40"/>
      <c r="BN1583" s="40"/>
      <c r="BO1583" s="40"/>
      <c r="BP1583" s="40"/>
      <c r="BQ1583" s="40"/>
      <c r="BR1583" s="40"/>
      <c r="BS1583" s="40"/>
      <c r="BT1583" s="40"/>
      <c r="BU1583" s="40"/>
      <c r="BV1583" s="40"/>
      <c r="BW1583" s="40"/>
      <c r="BX1583" s="40"/>
      <c r="BY1583" s="40"/>
      <c r="BZ1583" s="40"/>
      <c r="CA1583" s="40"/>
      <c r="CB1583" s="40"/>
      <c r="CC1583" s="40"/>
      <c r="CD1583" s="40"/>
      <c r="CE1583" s="40"/>
      <c r="CF1583" s="40"/>
      <c r="CG1583" s="40"/>
      <c r="CH1583" s="40"/>
      <c r="CI1583" s="40"/>
      <c r="CJ1583" s="40"/>
      <c r="CK1583" s="40"/>
      <c r="CL1583" s="40"/>
      <c r="CM1583" s="40"/>
      <c r="CN1583" s="40"/>
      <c r="CO1583" s="40"/>
      <c r="CP1583" s="40"/>
      <c r="CQ1583" s="40"/>
      <c r="CR1583" s="40"/>
      <c r="CS1583" s="40"/>
      <c r="CT1583" s="40"/>
      <c r="CU1583" s="40"/>
      <c r="CV1583" s="40"/>
      <c r="CW1583" s="40"/>
      <c r="CX1583" s="40"/>
      <c r="CY1583" s="40"/>
      <c r="CZ1583" s="40"/>
      <c r="DA1583" s="40"/>
      <c r="DB1583" s="40"/>
      <c r="DC1583" s="40"/>
      <c r="DD1583" s="40"/>
      <c r="DE1583" s="40"/>
      <c r="DF1583" s="40"/>
      <c r="DG1583" s="40"/>
      <c r="DH1583" s="40"/>
      <c r="DI1583" s="40"/>
      <c r="DJ1583" s="40"/>
      <c r="DK1583" s="40"/>
      <c r="DL1583" s="40"/>
      <c r="DM1583" s="40"/>
      <c r="DN1583" s="40"/>
      <c r="DO1583" s="40"/>
      <c r="DP1583" s="40"/>
      <c r="DQ1583" s="40"/>
      <c r="DR1583" s="40"/>
      <c r="DS1583" s="40"/>
      <c r="DT1583" s="40"/>
      <c r="DU1583" s="40"/>
      <c r="DV1583" s="40"/>
      <c r="DW1583" s="40"/>
      <c r="DX1583" s="40"/>
      <c r="DY1583" s="40"/>
      <c r="DZ1583" s="40"/>
      <c r="EA1583" s="40"/>
      <c r="EB1583" s="40"/>
      <c r="EC1583" s="40"/>
      <c r="ED1583" s="40"/>
      <c r="EE1583" s="40"/>
      <c r="EF1583" s="40"/>
      <c r="EG1583" s="40"/>
      <c r="EH1583" s="40"/>
      <c r="EI1583" s="40"/>
      <c r="EJ1583" s="40"/>
      <c r="EK1583" s="40"/>
      <c r="EL1583" s="40"/>
      <c r="EM1583" s="40"/>
      <c r="EN1583" s="40"/>
      <c r="EO1583" s="40"/>
      <c r="EP1583" s="40"/>
      <c r="EQ1583" s="40"/>
      <c r="ER1583" s="40"/>
      <c r="ES1583" s="40"/>
      <c r="ET1583" s="40"/>
      <c r="EU1583" s="40"/>
      <c r="EV1583" s="40"/>
      <c r="EW1583" s="40"/>
      <c r="EX1583" s="40"/>
      <c r="EY1583" s="40"/>
      <c r="EZ1583" s="40"/>
      <c r="FA1583" s="40"/>
      <c r="FB1583" s="40"/>
      <c r="FC1583" s="40"/>
      <c r="FD1583" s="40"/>
      <c r="FE1583" s="40"/>
      <c r="FF1583" s="40"/>
      <c r="FG1583" s="40"/>
      <c r="FH1583" s="40"/>
      <c r="FI1583" s="40"/>
      <c r="FJ1583" s="40"/>
      <c r="FK1583" s="40"/>
      <c r="FL1583" s="40"/>
      <c r="FM1583" s="40"/>
      <c r="FN1583" s="40"/>
      <c r="FO1583" s="40"/>
      <c r="FP1583" s="40"/>
      <c r="FQ1583" s="40"/>
      <c r="FR1583" s="40"/>
      <c r="FS1583" s="40"/>
      <c r="FT1583" s="40"/>
      <c r="FU1583" s="40"/>
      <c r="FV1583" s="40"/>
      <c r="FW1583" s="40"/>
      <c r="FX1583" s="40"/>
      <c r="FY1583" s="40"/>
      <c r="FZ1583" s="40"/>
      <c r="GA1583" s="40"/>
      <c r="GB1583" s="40"/>
      <c r="GC1583" s="40"/>
      <c r="GD1583" s="40"/>
      <c r="GE1583" s="40"/>
      <c r="GF1583" s="40"/>
      <c r="GG1583" s="40"/>
      <c r="GH1583" s="40"/>
      <c r="GI1583" s="40"/>
      <c r="GJ1583" s="40"/>
      <c r="GK1583" s="40"/>
      <c r="GL1583" s="40"/>
      <c r="GM1583" s="40"/>
      <c r="GN1583" s="40"/>
      <c r="GO1583" s="40"/>
      <c r="GP1583" s="40"/>
      <c r="GQ1583" s="40"/>
      <c r="GR1583" s="40"/>
      <c r="GS1583" s="40"/>
    </row>
    <row r="1584" spans="1:201" x14ac:dyDescent="0.2">
      <c r="A1584" s="40"/>
      <c r="B1584" s="40"/>
      <c r="C1584" s="40"/>
      <c r="D1584" s="40"/>
      <c r="E1584" s="40"/>
      <c r="F1584" s="40"/>
      <c r="G1584" s="40"/>
      <c r="H1584" s="40"/>
      <c r="I1584" s="40"/>
      <c r="J1584" s="40"/>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c r="AH1584" s="40"/>
      <c r="AI1584" s="40"/>
      <c r="AJ1584" s="40"/>
      <c r="AK1584" s="40"/>
      <c r="AL1584" s="40"/>
      <c r="AM1584" s="40"/>
      <c r="AN1584" s="40"/>
      <c r="AO1584" s="40"/>
      <c r="AP1584" s="40"/>
      <c r="AQ1584" s="40"/>
      <c r="AR1584" s="40"/>
      <c r="AS1584" s="40"/>
      <c r="AT1584" s="40"/>
      <c r="AU1584" s="40"/>
      <c r="AV1584" s="40"/>
      <c r="AW1584" s="40"/>
      <c r="AX1584" s="40"/>
      <c r="AY1584" s="40"/>
      <c r="AZ1584" s="40"/>
      <c r="BA1584" s="40"/>
      <c r="BB1584" s="40"/>
      <c r="BC1584" s="40"/>
      <c r="BD1584" s="40"/>
      <c r="BE1584" s="40"/>
      <c r="BF1584" s="40"/>
      <c r="BG1584" s="40"/>
      <c r="BH1584" s="40"/>
      <c r="BI1584" s="40"/>
      <c r="BJ1584" s="40"/>
      <c r="BK1584" s="40"/>
      <c r="BL1584" s="40"/>
      <c r="BM1584" s="40"/>
      <c r="BN1584" s="40"/>
      <c r="BO1584" s="40"/>
      <c r="BP1584" s="40"/>
      <c r="BQ1584" s="40"/>
      <c r="BR1584" s="40"/>
      <c r="BS1584" s="40"/>
      <c r="BT1584" s="40"/>
      <c r="BU1584" s="40"/>
      <c r="BV1584" s="40"/>
      <c r="BW1584" s="40"/>
      <c r="BX1584" s="40"/>
      <c r="BY1584" s="40"/>
      <c r="BZ1584" s="40"/>
      <c r="CA1584" s="40"/>
      <c r="CB1584" s="40"/>
      <c r="CC1584" s="40"/>
      <c r="CD1584" s="40"/>
      <c r="CE1584" s="40"/>
      <c r="CF1584" s="40"/>
      <c r="CG1584" s="40"/>
      <c r="CH1584" s="40"/>
      <c r="CI1584" s="40"/>
      <c r="CJ1584" s="40"/>
      <c r="CK1584" s="40"/>
      <c r="CL1584" s="40"/>
      <c r="CM1584" s="40"/>
      <c r="CN1584" s="40"/>
      <c r="CO1584" s="40"/>
      <c r="CP1584" s="40"/>
      <c r="CQ1584" s="40"/>
      <c r="CR1584" s="40"/>
      <c r="CS1584" s="40"/>
      <c r="CT1584" s="40"/>
      <c r="CU1584" s="40"/>
      <c r="CV1584" s="40"/>
      <c r="CW1584" s="40"/>
      <c r="CX1584" s="40"/>
      <c r="CY1584" s="40"/>
      <c r="CZ1584" s="40"/>
      <c r="DA1584" s="40"/>
      <c r="DB1584" s="40"/>
      <c r="DC1584" s="40"/>
      <c r="DD1584" s="40"/>
      <c r="DE1584" s="40"/>
      <c r="DF1584" s="40"/>
      <c r="DG1584" s="40"/>
      <c r="DH1584" s="40"/>
      <c r="DI1584" s="40"/>
      <c r="DJ1584" s="40"/>
      <c r="DK1584" s="40"/>
      <c r="DL1584" s="40"/>
      <c r="DM1584" s="40"/>
      <c r="DN1584" s="40"/>
      <c r="DO1584" s="40"/>
      <c r="DP1584" s="40"/>
      <c r="DQ1584" s="40"/>
      <c r="DR1584" s="40"/>
      <c r="DS1584" s="40"/>
      <c r="DT1584" s="40"/>
      <c r="DU1584" s="40"/>
      <c r="DV1584" s="40"/>
      <c r="DW1584" s="40"/>
      <c r="DX1584" s="40"/>
      <c r="DY1584" s="40"/>
      <c r="DZ1584" s="40"/>
      <c r="EA1584" s="40"/>
      <c r="EB1584" s="40"/>
      <c r="EC1584" s="40"/>
      <c r="ED1584" s="40"/>
      <c r="EE1584" s="40"/>
      <c r="EF1584" s="40"/>
      <c r="EG1584" s="40"/>
      <c r="EH1584" s="40"/>
      <c r="EI1584" s="40"/>
      <c r="EJ1584" s="40"/>
      <c r="EK1584" s="40"/>
      <c r="EL1584" s="40"/>
      <c r="EM1584" s="40"/>
      <c r="EN1584" s="40"/>
      <c r="EO1584" s="40"/>
      <c r="EP1584" s="40"/>
      <c r="EQ1584" s="40"/>
      <c r="ER1584" s="40"/>
      <c r="ES1584" s="40"/>
      <c r="ET1584" s="40"/>
      <c r="EU1584" s="40"/>
      <c r="EV1584" s="40"/>
      <c r="EW1584" s="40"/>
      <c r="EX1584" s="40"/>
      <c r="EY1584" s="40"/>
      <c r="EZ1584" s="40"/>
      <c r="FA1584" s="40"/>
      <c r="FB1584" s="40"/>
      <c r="FC1584" s="40"/>
      <c r="FD1584" s="40"/>
      <c r="FE1584" s="40"/>
      <c r="FF1584" s="40"/>
      <c r="FG1584" s="40"/>
      <c r="FH1584" s="40"/>
      <c r="FI1584" s="40"/>
      <c r="FJ1584" s="40"/>
      <c r="FK1584" s="40"/>
      <c r="FL1584" s="40"/>
      <c r="FM1584" s="40"/>
      <c r="FN1584" s="40"/>
      <c r="FO1584" s="40"/>
      <c r="FP1584" s="40"/>
      <c r="FQ1584" s="40"/>
      <c r="FR1584" s="40"/>
      <c r="FS1584" s="40"/>
      <c r="FT1584" s="40"/>
      <c r="FU1584" s="40"/>
      <c r="FV1584" s="40"/>
      <c r="FW1584" s="40"/>
      <c r="FX1584" s="40"/>
      <c r="FY1584" s="40"/>
      <c r="FZ1584" s="40"/>
      <c r="GA1584" s="40"/>
      <c r="GB1584" s="40"/>
      <c r="GC1584" s="40"/>
      <c r="GD1584" s="40"/>
      <c r="GE1584" s="40"/>
      <c r="GF1584" s="40"/>
      <c r="GG1584" s="40"/>
      <c r="GH1584" s="40"/>
      <c r="GI1584" s="40"/>
      <c r="GJ1584" s="40"/>
      <c r="GK1584" s="40"/>
      <c r="GL1584" s="40"/>
      <c r="GM1584" s="40"/>
      <c r="GN1584" s="40"/>
      <c r="GO1584" s="40"/>
      <c r="GP1584" s="40"/>
      <c r="GQ1584" s="40"/>
      <c r="GR1584" s="40"/>
      <c r="GS1584" s="40"/>
    </row>
    <row r="1585" spans="1:201" x14ac:dyDescent="0.2">
      <c r="A1585" s="40"/>
      <c r="B1585" s="40"/>
      <c r="C1585" s="40"/>
      <c r="D1585" s="40"/>
      <c r="E1585" s="40"/>
      <c r="F1585" s="40"/>
      <c r="G1585" s="40"/>
      <c r="H1585" s="40"/>
      <c r="I1585" s="40"/>
      <c r="J1585" s="40"/>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c r="AH1585" s="40"/>
      <c r="AI1585" s="40"/>
      <c r="AJ1585" s="40"/>
      <c r="AK1585" s="40"/>
      <c r="AL1585" s="40"/>
      <c r="AM1585" s="40"/>
      <c r="AN1585" s="40"/>
      <c r="AO1585" s="40"/>
      <c r="AP1585" s="40"/>
      <c r="AQ1585" s="40"/>
      <c r="AR1585" s="40"/>
      <c r="AS1585" s="40"/>
      <c r="AT1585" s="40"/>
      <c r="AU1585" s="40"/>
      <c r="AV1585" s="40"/>
      <c r="AW1585" s="40"/>
      <c r="AX1585" s="40"/>
      <c r="AY1585" s="40"/>
      <c r="AZ1585" s="40"/>
      <c r="BA1585" s="40"/>
      <c r="BB1585" s="40"/>
      <c r="BC1585" s="40"/>
      <c r="BD1585" s="40"/>
      <c r="BE1585" s="40"/>
      <c r="BF1585" s="40"/>
      <c r="BG1585" s="40"/>
      <c r="BH1585" s="40"/>
      <c r="BI1585" s="40"/>
      <c r="BJ1585" s="40"/>
      <c r="BK1585" s="40"/>
      <c r="BL1585" s="40"/>
      <c r="BM1585" s="40"/>
      <c r="BN1585" s="40"/>
      <c r="BO1585" s="40"/>
      <c r="BP1585" s="40"/>
      <c r="BQ1585" s="40"/>
      <c r="BR1585" s="40"/>
      <c r="BS1585" s="40"/>
      <c r="BT1585" s="40"/>
      <c r="BU1585" s="40"/>
      <c r="BV1585" s="40"/>
      <c r="BW1585" s="40"/>
      <c r="BX1585" s="40"/>
      <c r="BY1585" s="40"/>
      <c r="BZ1585" s="40"/>
      <c r="CA1585" s="40"/>
      <c r="CB1585" s="40"/>
      <c r="CC1585" s="40"/>
      <c r="CD1585" s="40"/>
      <c r="CE1585" s="40"/>
      <c r="CF1585" s="40"/>
      <c r="CG1585" s="40"/>
      <c r="CH1585" s="40"/>
      <c r="CI1585" s="40"/>
      <c r="CJ1585" s="40"/>
      <c r="CK1585" s="40"/>
      <c r="CL1585" s="40"/>
      <c r="CM1585" s="40"/>
      <c r="CN1585" s="40"/>
      <c r="CO1585" s="40"/>
      <c r="CP1585" s="40"/>
      <c r="CQ1585" s="40"/>
      <c r="CR1585" s="40"/>
      <c r="CS1585" s="40"/>
      <c r="CT1585" s="40"/>
      <c r="CU1585" s="40"/>
      <c r="CV1585" s="40"/>
      <c r="CW1585" s="40"/>
      <c r="CX1585" s="40"/>
      <c r="CY1585" s="40"/>
      <c r="CZ1585" s="40"/>
      <c r="DA1585" s="40"/>
      <c r="DB1585" s="40"/>
      <c r="DC1585" s="40"/>
      <c r="DD1585" s="40"/>
      <c r="DE1585" s="40"/>
      <c r="DF1585" s="40"/>
      <c r="DG1585" s="40"/>
      <c r="DH1585" s="40"/>
      <c r="DI1585" s="40"/>
      <c r="DJ1585" s="40"/>
      <c r="DK1585" s="40"/>
      <c r="DL1585" s="40"/>
      <c r="DM1585" s="40"/>
      <c r="DN1585" s="40"/>
      <c r="DO1585" s="40"/>
      <c r="DP1585" s="40"/>
      <c r="DQ1585" s="40"/>
      <c r="DR1585" s="40"/>
      <c r="DS1585" s="40"/>
      <c r="DT1585" s="40"/>
      <c r="DU1585" s="40"/>
      <c r="DV1585" s="40"/>
      <c r="DW1585" s="40"/>
      <c r="DX1585" s="40"/>
      <c r="DY1585" s="40"/>
      <c r="DZ1585" s="40"/>
      <c r="EA1585" s="40"/>
      <c r="EB1585" s="40"/>
      <c r="EC1585" s="40"/>
      <c r="ED1585" s="40"/>
      <c r="EE1585" s="40"/>
      <c r="EF1585" s="40"/>
      <c r="EG1585" s="40"/>
      <c r="EH1585" s="40"/>
      <c r="EI1585" s="40"/>
      <c r="EJ1585" s="40"/>
      <c r="EK1585" s="40"/>
      <c r="EL1585" s="40"/>
      <c r="EM1585" s="40"/>
      <c r="EN1585" s="40"/>
      <c r="EO1585" s="40"/>
      <c r="EP1585" s="40"/>
      <c r="EQ1585" s="40"/>
      <c r="ER1585" s="40"/>
      <c r="ES1585" s="40"/>
      <c r="ET1585" s="40"/>
      <c r="EU1585" s="40"/>
      <c r="EV1585" s="40"/>
      <c r="EW1585" s="40"/>
      <c r="EX1585" s="40"/>
      <c r="EY1585" s="40"/>
      <c r="EZ1585" s="40"/>
      <c r="FA1585" s="40"/>
      <c r="FB1585" s="40"/>
      <c r="FC1585" s="40"/>
      <c r="FD1585" s="40"/>
      <c r="FE1585" s="40"/>
      <c r="FF1585" s="40"/>
      <c r="FG1585" s="40"/>
      <c r="FH1585" s="40"/>
      <c r="FI1585" s="40"/>
      <c r="FJ1585" s="40"/>
      <c r="FK1585" s="40"/>
      <c r="FL1585" s="40"/>
      <c r="FM1585" s="40"/>
      <c r="FN1585" s="40"/>
      <c r="FO1585" s="40"/>
      <c r="FP1585" s="40"/>
      <c r="FQ1585" s="40"/>
      <c r="FR1585" s="40"/>
      <c r="FS1585" s="40"/>
      <c r="FT1585" s="40"/>
      <c r="FU1585" s="40"/>
      <c r="FV1585" s="40"/>
      <c r="FW1585" s="40"/>
      <c r="FX1585" s="40"/>
      <c r="FY1585" s="40"/>
      <c r="FZ1585" s="40"/>
      <c r="GA1585" s="40"/>
      <c r="GB1585" s="40"/>
      <c r="GC1585" s="40"/>
      <c r="GD1585" s="40"/>
      <c r="GE1585" s="40"/>
      <c r="GF1585" s="40"/>
      <c r="GG1585" s="40"/>
      <c r="GH1585" s="40"/>
      <c r="GI1585" s="40"/>
      <c r="GJ1585" s="40"/>
      <c r="GK1585" s="40"/>
      <c r="GL1585" s="40"/>
      <c r="GM1585" s="40"/>
      <c r="GN1585" s="40"/>
      <c r="GO1585" s="40"/>
      <c r="GP1585" s="40"/>
      <c r="GQ1585" s="40"/>
      <c r="GR1585" s="40"/>
      <c r="GS1585" s="40"/>
    </row>
    <row r="1586" spans="1:201" x14ac:dyDescent="0.2">
      <c r="A1586" s="40"/>
      <c r="B1586" s="40"/>
      <c r="C1586" s="40"/>
      <c r="D1586" s="40"/>
      <c r="E1586" s="40"/>
      <c r="F1586" s="40"/>
      <c r="G1586" s="40"/>
      <c r="H1586" s="40"/>
      <c r="I1586" s="40"/>
      <c r="J1586" s="40"/>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c r="AH1586" s="40"/>
      <c r="AI1586" s="40"/>
      <c r="AJ1586" s="40"/>
      <c r="AK1586" s="40"/>
      <c r="AL1586" s="40"/>
      <c r="AM1586" s="40"/>
      <c r="AN1586" s="40"/>
      <c r="AO1586" s="40"/>
      <c r="AP1586" s="40"/>
      <c r="AQ1586" s="40"/>
      <c r="AR1586" s="40"/>
      <c r="AS1586" s="40"/>
      <c r="AT1586" s="40"/>
      <c r="AU1586" s="40"/>
      <c r="AV1586" s="40"/>
      <c r="AW1586" s="40"/>
      <c r="AX1586" s="40"/>
      <c r="AY1586" s="40"/>
      <c r="AZ1586" s="40"/>
      <c r="BA1586" s="40"/>
      <c r="BB1586" s="40"/>
      <c r="BC1586" s="40"/>
      <c r="BD1586" s="40"/>
      <c r="BE1586" s="40"/>
      <c r="BF1586" s="40"/>
      <c r="BG1586" s="40"/>
      <c r="BH1586" s="40"/>
      <c r="BI1586" s="40"/>
      <c r="BJ1586" s="40"/>
      <c r="BK1586" s="40"/>
      <c r="BL1586" s="40"/>
      <c r="BM1586" s="40"/>
      <c r="BN1586" s="40"/>
      <c r="BO1586" s="40"/>
      <c r="BP1586" s="40"/>
      <c r="BQ1586" s="40"/>
      <c r="BR1586" s="40"/>
      <c r="BS1586" s="40"/>
      <c r="BT1586" s="40"/>
      <c r="BU1586" s="40"/>
      <c r="BV1586" s="40"/>
      <c r="BW1586" s="40"/>
      <c r="BX1586" s="40"/>
      <c r="BY1586" s="40"/>
      <c r="BZ1586" s="40"/>
      <c r="CA1586" s="40"/>
      <c r="CB1586" s="40"/>
      <c r="CC1586" s="40"/>
      <c r="CD1586" s="40"/>
      <c r="CE1586" s="40"/>
      <c r="CF1586" s="40"/>
      <c r="CG1586" s="40"/>
      <c r="CH1586" s="40"/>
      <c r="CI1586" s="40"/>
      <c r="CJ1586" s="40"/>
      <c r="CK1586" s="40"/>
      <c r="CL1586" s="40"/>
      <c r="CM1586" s="40"/>
      <c r="CN1586" s="40"/>
      <c r="CO1586" s="40"/>
      <c r="CP1586" s="40"/>
      <c r="CQ1586" s="40"/>
      <c r="CR1586" s="40"/>
      <c r="CS1586" s="40"/>
      <c r="CT1586" s="40"/>
      <c r="CU1586" s="40"/>
      <c r="CV1586" s="40"/>
      <c r="CW1586" s="40"/>
      <c r="CX1586" s="40"/>
      <c r="CY1586" s="40"/>
      <c r="CZ1586" s="40"/>
      <c r="DA1586" s="40"/>
      <c r="DB1586" s="40"/>
      <c r="DC1586" s="40"/>
      <c r="DD1586" s="40"/>
      <c r="DE1586" s="40"/>
      <c r="DF1586" s="40"/>
      <c r="DG1586" s="40"/>
      <c r="DH1586" s="40"/>
      <c r="DI1586" s="40"/>
      <c r="DJ1586" s="40"/>
      <c r="DK1586" s="40"/>
      <c r="DL1586" s="40"/>
      <c r="DM1586" s="40"/>
      <c r="DN1586" s="40"/>
      <c r="DO1586" s="40"/>
      <c r="DP1586" s="40"/>
      <c r="DQ1586" s="40"/>
      <c r="DR1586" s="40"/>
      <c r="DS1586" s="40"/>
      <c r="DT1586" s="40"/>
      <c r="DU1586" s="40"/>
      <c r="DV1586" s="40"/>
      <c r="DW1586" s="40"/>
      <c r="DX1586" s="40"/>
      <c r="DY1586" s="40"/>
      <c r="DZ1586" s="40"/>
      <c r="EA1586" s="40"/>
      <c r="EB1586" s="40"/>
      <c r="EC1586" s="40"/>
      <c r="ED1586" s="40"/>
      <c r="EE1586" s="40"/>
      <c r="EF1586" s="40"/>
      <c r="EG1586" s="40"/>
      <c r="EH1586" s="40"/>
      <c r="EI1586" s="40"/>
      <c r="EJ1586" s="40"/>
      <c r="EK1586" s="40"/>
      <c r="EL1586" s="40"/>
      <c r="EM1586" s="40"/>
      <c r="EN1586" s="40"/>
      <c r="EO1586" s="40"/>
      <c r="EP1586" s="40"/>
      <c r="EQ1586" s="40"/>
      <c r="ER1586" s="40"/>
      <c r="ES1586" s="40"/>
      <c r="ET1586" s="40"/>
      <c r="EU1586" s="40"/>
      <c r="EV1586" s="40"/>
      <c r="EW1586" s="40"/>
      <c r="EX1586" s="40"/>
      <c r="EY1586" s="40"/>
      <c r="EZ1586" s="40"/>
      <c r="FA1586" s="40"/>
      <c r="FB1586" s="40"/>
      <c r="FC1586" s="40"/>
      <c r="FD1586" s="40"/>
      <c r="FE1586" s="40"/>
      <c r="FF1586" s="40"/>
      <c r="FG1586" s="40"/>
      <c r="FH1586" s="40"/>
      <c r="FI1586" s="40"/>
      <c r="FJ1586" s="40"/>
      <c r="FK1586" s="40"/>
      <c r="FL1586" s="40"/>
      <c r="FM1586" s="40"/>
      <c r="FN1586" s="40"/>
      <c r="FO1586" s="40"/>
      <c r="FP1586" s="40"/>
      <c r="FQ1586" s="40"/>
      <c r="FR1586" s="40"/>
      <c r="FS1586" s="40"/>
      <c r="FT1586" s="40"/>
      <c r="FU1586" s="40"/>
      <c r="FV1586" s="40"/>
      <c r="FW1586" s="40"/>
      <c r="FX1586" s="40"/>
      <c r="FY1586" s="40"/>
      <c r="FZ1586" s="40"/>
      <c r="GA1586" s="40"/>
      <c r="GB1586" s="40"/>
      <c r="GC1586" s="40"/>
      <c r="GD1586" s="40"/>
      <c r="GE1586" s="40"/>
      <c r="GF1586" s="40"/>
      <c r="GG1586" s="40"/>
      <c r="GH1586" s="40"/>
      <c r="GI1586" s="40"/>
      <c r="GJ1586" s="40"/>
      <c r="GK1586" s="40"/>
      <c r="GL1586" s="40"/>
      <c r="GM1586" s="40"/>
      <c r="GN1586" s="40"/>
      <c r="GO1586" s="40"/>
      <c r="GP1586" s="40"/>
      <c r="GQ1586" s="40"/>
      <c r="GR1586" s="40"/>
      <c r="GS1586" s="40"/>
    </row>
    <row r="1587" spans="1:201" x14ac:dyDescent="0.2">
      <c r="A1587" s="40"/>
      <c r="B1587" s="40"/>
      <c r="C1587" s="40"/>
      <c r="D1587" s="40"/>
      <c r="E1587" s="40"/>
      <c r="F1587" s="40"/>
      <c r="G1587" s="40"/>
      <c r="H1587" s="40"/>
      <c r="I1587" s="40"/>
      <c r="J1587" s="40"/>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c r="AH1587" s="40"/>
      <c r="AI1587" s="40"/>
      <c r="AJ1587" s="40"/>
      <c r="AK1587" s="40"/>
      <c r="AL1587" s="40"/>
      <c r="AM1587" s="40"/>
      <c r="AN1587" s="40"/>
      <c r="AO1587" s="40"/>
      <c r="AP1587" s="40"/>
      <c r="AQ1587" s="40"/>
      <c r="AR1587" s="40"/>
      <c r="AS1587" s="40"/>
      <c r="AT1587" s="40"/>
      <c r="AU1587" s="40"/>
      <c r="AV1587" s="40"/>
      <c r="AW1587" s="40"/>
      <c r="AX1587" s="40"/>
      <c r="AY1587" s="40"/>
      <c r="AZ1587" s="40"/>
      <c r="BA1587" s="40"/>
      <c r="BB1587" s="40"/>
      <c r="BC1587" s="40"/>
      <c r="BD1587" s="40"/>
      <c r="BE1587" s="40"/>
      <c r="BF1587" s="40"/>
      <c r="BG1587" s="40"/>
      <c r="BH1587" s="40"/>
      <c r="BI1587" s="40"/>
      <c r="BJ1587" s="40"/>
      <c r="BK1587" s="40"/>
      <c r="BL1587" s="40"/>
      <c r="BM1587" s="40"/>
      <c r="BN1587" s="40"/>
      <c r="BO1587" s="40"/>
      <c r="BP1587" s="40"/>
      <c r="BQ1587" s="40"/>
      <c r="BR1587" s="40"/>
      <c r="BS1587" s="40"/>
      <c r="BT1587" s="40"/>
      <c r="BU1587" s="40"/>
      <c r="BV1587" s="40"/>
      <c r="BW1587" s="40"/>
      <c r="BX1587" s="40"/>
      <c r="BY1587" s="40"/>
      <c r="BZ1587" s="40"/>
      <c r="CA1587" s="40"/>
      <c r="CB1587" s="40"/>
      <c r="CC1587" s="40"/>
      <c r="CD1587" s="40"/>
      <c r="CE1587" s="40"/>
      <c r="CF1587" s="40"/>
      <c r="CG1587" s="40"/>
      <c r="CH1587" s="40"/>
      <c r="CI1587" s="40"/>
      <c r="CJ1587" s="40"/>
      <c r="CK1587" s="40"/>
      <c r="CL1587" s="40"/>
      <c r="CM1587" s="40"/>
      <c r="CN1587" s="40"/>
      <c r="CO1587" s="40"/>
      <c r="CP1587" s="40"/>
      <c r="CQ1587" s="40"/>
      <c r="CR1587" s="40"/>
      <c r="CS1587" s="40"/>
      <c r="CT1587" s="40"/>
      <c r="CU1587" s="40"/>
      <c r="CV1587" s="40"/>
      <c r="CW1587" s="40"/>
      <c r="CX1587" s="40"/>
      <c r="CY1587" s="40"/>
      <c r="CZ1587" s="40"/>
      <c r="DA1587" s="40"/>
      <c r="DB1587" s="40"/>
      <c r="DC1587" s="40"/>
      <c r="DD1587" s="40"/>
      <c r="DE1587" s="40"/>
      <c r="DF1587" s="40"/>
      <c r="DG1587" s="40"/>
      <c r="DH1587" s="40"/>
      <c r="DI1587" s="40"/>
      <c r="DJ1587" s="40"/>
      <c r="DK1587" s="40"/>
      <c r="DL1587" s="40"/>
      <c r="DM1587" s="40"/>
      <c r="DN1587" s="40"/>
      <c r="DO1587" s="40"/>
      <c r="DP1587" s="40"/>
      <c r="DQ1587" s="40"/>
      <c r="DR1587" s="40"/>
      <c r="DS1587" s="40"/>
      <c r="DT1587" s="40"/>
      <c r="DU1587" s="40"/>
      <c r="DV1587" s="40"/>
      <c r="DW1587" s="40"/>
      <c r="DX1587" s="40"/>
      <c r="DY1587" s="40"/>
      <c r="DZ1587" s="40"/>
      <c r="EA1587" s="40"/>
      <c r="EB1587" s="40"/>
      <c r="EC1587" s="40"/>
      <c r="ED1587" s="40"/>
      <c r="EE1587" s="40"/>
      <c r="EF1587" s="40"/>
      <c r="EG1587" s="40"/>
      <c r="EH1587" s="40"/>
      <c r="EI1587" s="40"/>
      <c r="EJ1587" s="40"/>
      <c r="EK1587" s="40"/>
      <c r="EL1587" s="40"/>
      <c r="EM1587" s="40"/>
      <c r="EN1587" s="40"/>
      <c r="EO1587" s="40"/>
      <c r="EP1587" s="40"/>
      <c r="EQ1587" s="40"/>
      <c r="ER1587" s="40"/>
      <c r="ES1587" s="40"/>
      <c r="ET1587" s="40"/>
      <c r="EU1587" s="40"/>
      <c r="EV1587" s="40"/>
      <c r="EW1587" s="40"/>
      <c r="EX1587" s="40"/>
      <c r="EY1587" s="40"/>
      <c r="EZ1587" s="40"/>
      <c r="FA1587" s="40"/>
      <c r="FB1587" s="40"/>
      <c r="FC1587" s="40"/>
      <c r="FD1587" s="40"/>
      <c r="FE1587" s="40"/>
      <c r="FF1587" s="40"/>
      <c r="FG1587" s="40"/>
      <c r="FH1587" s="40"/>
      <c r="FI1587" s="40"/>
      <c r="FJ1587" s="40"/>
      <c r="FK1587" s="40"/>
      <c r="FL1587" s="40"/>
      <c r="FM1587" s="40"/>
      <c r="FN1587" s="40"/>
      <c r="FO1587" s="40"/>
      <c r="FP1587" s="40"/>
      <c r="FQ1587" s="40"/>
      <c r="FR1587" s="40"/>
      <c r="FS1587" s="40"/>
      <c r="FT1587" s="40"/>
      <c r="FU1587" s="40"/>
      <c r="FV1587" s="40"/>
      <c r="FW1587" s="40"/>
      <c r="FX1587" s="40"/>
      <c r="FY1587" s="40"/>
      <c r="FZ1587" s="40"/>
      <c r="GA1587" s="40"/>
      <c r="GB1587" s="40"/>
      <c r="GC1587" s="40"/>
      <c r="GD1587" s="40"/>
      <c r="GE1587" s="40"/>
      <c r="GF1587" s="40"/>
      <c r="GG1587" s="40"/>
      <c r="GH1587" s="40"/>
      <c r="GI1587" s="40"/>
      <c r="GJ1587" s="40"/>
      <c r="GK1587" s="40"/>
      <c r="GL1587" s="40"/>
      <c r="GM1587" s="40"/>
      <c r="GN1587" s="40"/>
      <c r="GO1587" s="40"/>
      <c r="GP1587" s="40"/>
      <c r="GQ1587" s="40"/>
      <c r="GR1587" s="40"/>
      <c r="GS1587" s="40"/>
    </row>
    <row r="1588" spans="1:201" x14ac:dyDescent="0.2">
      <c r="A1588" s="40"/>
      <c r="B1588" s="40"/>
      <c r="C1588" s="40"/>
      <c r="D1588" s="40"/>
      <c r="E1588" s="40"/>
      <c r="F1588" s="40"/>
      <c r="G1588" s="40"/>
      <c r="H1588" s="40"/>
      <c r="I1588" s="40"/>
      <c r="J1588" s="40"/>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c r="AH1588" s="40"/>
      <c r="AI1588" s="40"/>
      <c r="AJ1588" s="40"/>
      <c r="AK1588" s="40"/>
      <c r="AL1588" s="40"/>
      <c r="AM1588" s="40"/>
      <c r="AN1588" s="40"/>
      <c r="AO1588" s="40"/>
      <c r="AP1588" s="40"/>
      <c r="AQ1588" s="40"/>
      <c r="AR1588" s="40"/>
      <c r="AS1588" s="40"/>
      <c r="AT1588" s="40"/>
      <c r="AU1588" s="40"/>
      <c r="AV1588" s="40"/>
      <c r="AW1588" s="40"/>
      <c r="AX1588" s="40"/>
      <c r="AY1588" s="40"/>
      <c r="AZ1588" s="40"/>
      <c r="BA1588" s="40"/>
      <c r="BB1588" s="40"/>
      <c r="BC1588" s="40"/>
      <c r="BD1588" s="40"/>
      <c r="BE1588" s="40"/>
      <c r="BF1588" s="40"/>
      <c r="BG1588" s="40"/>
      <c r="BH1588" s="40"/>
      <c r="BI1588" s="40"/>
      <c r="BJ1588" s="40"/>
      <c r="BK1588" s="40"/>
      <c r="BL1588" s="40"/>
      <c r="BM1588" s="40"/>
      <c r="BN1588" s="40"/>
      <c r="BO1588" s="40"/>
      <c r="BP1588" s="40"/>
      <c r="BQ1588" s="40"/>
      <c r="BR1588" s="40"/>
      <c r="BS1588" s="40"/>
      <c r="BT1588" s="40"/>
      <c r="BU1588" s="40"/>
      <c r="BV1588" s="40"/>
      <c r="BW1588" s="40"/>
      <c r="BX1588" s="40"/>
      <c r="BY1588" s="40"/>
      <c r="BZ1588" s="40"/>
      <c r="CA1588" s="40"/>
      <c r="CB1588" s="40"/>
      <c r="CC1588" s="40"/>
      <c r="CD1588" s="40"/>
      <c r="CE1588" s="40"/>
      <c r="CF1588" s="40"/>
      <c r="CG1588" s="40"/>
      <c r="CH1588" s="40"/>
      <c r="CI1588" s="40"/>
      <c r="CJ1588" s="40"/>
      <c r="CK1588" s="40"/>
      <c r="CL1588" s="40"/>
      <c r="CM1588" s="40"/>
      <c r="CN1588" s="40"/>
      <c r="CO1588" s="40"/>
      <c r="CP1588" s="40"/>
      <c r="CQ1588" s="40"/>
      <c r="CR1588" s="40"/>
      <c r="CS1588" s="40"/>
      <c r="CT1588" s="40"/>
      <c r="CU1588" s="40"/>
      <c r="CV1588" s="40"/>
      <c r="CW1588" s="40"/>
      <c r="CX1588" s="40"/>
      <c r="CY1588" s="40"/>
      <c r="CZ1588" s="40"/>
      <c r="DA1588" s="40"/>
      <c r="DB1588" s="40"/>
      <c r="DC1588" s="40"/>
      <c r="DD1588" s="40"/>
      <c r="DE1588" s="40"/>
      <c r="DF1588" s="40"/>
      <c r="DG1588" s="40"/>
      <c r="DH1588" s="40"/>
      <c r="DI1588" s="40"/>
      <c r="DJ1588" s="40"/>
      <c r="DK1588" s="40"/>
      <c r="DL1588" s="40"/>
      <c r="DM1588" s="40"/>
      <c r="DN1588" s="40"/>
      <c r="DO1588" s="40"/>
      <c r="DP1588" s="40"/>
      <c r="DQ1588" s="40"/>
      <c r="DR1588" s="40"/>
      <c r="DS1588" s="40"/>
      <c r="DT1588" s="40"/>
      <c r="DU1588" s="40"/>
      <c r="DV1588" s="40"/>
      <c r="DW1588" s="40"/>
      <c r="DX1588" s="40"/>
      <c r="DY1588" s="40"/>
      <c r="DZ1588" s="40"/>
      <c r="EA1588" s="40"/>
      <c r="EB1588" s="40"/>
      <c r="EC1588" s="40"/>
      <c r="ED1588" s="40"/>
      <c r="EE1588" s="40"/>
      <c r="EF1588" s="40"/>
      <c r="EG1588" s="40"/>
      <c r="EH1588" s="40"/>
      <c r="EI1588" s="40"/>
      <c r="EJ1588" s="40"/>
      <c r="EK1588" s="40"/>
      <c r="EL1588" s="40"/>
      <c r="EM1588" s="40"/>
      <c r="EN1588" s="40"/>
      <c r="EO1588" s="40"/>
      <c r="EP1588" s="40"/>
      <c r="EQ1588" s="40"/>
      <c r="ER1588" s="40"/>
      <c r="ES1588" s="40"/>
      <c r="ET1588" s="40"/>
      <c r="EU1588" s="40"/>
      <c r="EV1588" s="40"/>
      <c r="EW1588" s="40"/>
      <c r="EX1588" s="40"/>
      <c r="EY1588" s="40"/>
      <c r="EZ1588" s="40"/>
      <c r="FA1588" s="40"/>
      <c r="FB1588" s="40"/>
      <c r="FC1588" s="40"/>
      <c r="FD1588" s="40"/>
      <c r="FE1588" s="40"/>
      <c r="FF1588" s="40"/>
      <c r="FG1588" s="40"/>
      <c r="FH1588" s="40"/>
      <c r="FI1588" s="40"/>
      <c r="FJ1588" s="40"/>
      <c r="FK1588" s="40"/>
      <c r="FL1588" s="40"/>
      <c r="FM1588" s="40"/>
      <c r="FN1588" s="40"/>
      <c r="FO1588" s="40"/>
      <c r="FP1588" s="40"/>
      <c r="FQ1588" s="40"/>
      <c r="FR1588" s="40"/>
      <c r="FS1588" s="40"/>
      <c r="FT1588" s="40"/>
      <c r="FU1588" s="40"/>
      <c r="FV1588" s="40"/>
      <c r="FW1588" s="40"/>
      <c r="FX1588" s="40"/>
      <c r="FY1588" s="40"/>
      <c r="FZ1588" s="40"/>
      <c r="GA1588" s="40"/>
      <c r="GB1588" s="40"/>
      <c r="GC1588" s="40"/>
      <c r="GD1588" s="40"/>
      <c r="GE1588" s="40"/>
      <c r="GF1588" s="40"/>
      <c r="GG1588" s="40"/>
      <c r="GH1588" s="40"/>
      <c r="GI1588" s="40"/>
      <c r="GJ1588" s="40"/>
      <c r="GK1588" s="40"/>
      <c r="GL1588" s="40"/>
      <c r="GM1588" s="40"/>
      <c r="GN1588" s="40"/>
      <c r="GO1588" s="40"/>
      <c r="GP1588" s="40"/>
      <c r="GQ1588" s="40"/>
      <c r="GR1588" s="40"/>
      <c r="GS1588" s="40"/>
    </row>
    <row r="1589" spans="1:201" x14ac:dyDescent="0.2">
      <c r="A1589" s="40"/>
      <c r="B1589" s="40"/>
      <c r="C1589" s="40"/>
      <c r="D1589" s="40"/>
      <c r="E1589" s="40"/>
      <c r="F1589" s="40"/>
      <c r="G1589" s="40"/>
      <c r="H1589" s="40"/>
      <c r="I1589" s="40"/>
      <c r="J1589" s="40"/>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c r="AH1589" s="40"/>
      <c r="AI1589" s="40"/>
      <c r="AJ1589" s="40"/>
      <c r="AK1589" s="40"/>
      <c r="AL1589" s="40"/>
      <c r="AM1589" s="40"/>
      <c r="AN1589" s="40"/>
      <c r="AO1589" s="40"/>
      <c r="AP1589" s="40"/>
      <c r="AQ1589" s="40"/>
      <c r="AR1589" s="40"/>
      <c r="AS1589" s="40"/>
      <c r="AT1589" s="40"/>
      <c r="AU1589" s="40"/>
      <c r="AV1589" s="40"/>
      <c r="AW1589" s="40"/>
      <c r="AX1589" s="40"/>
      <c r="AY1589" s="40"/>
      <c r="AZ1589" s="40"/>
      <c r="BA1589" s="40"/>
      <c r="BB1589" s="40"/>
      <c r="BC1589" s="40"/>
      <c r="BD1589" s="40"/>
      <c r="BE1589" s="40"/>
      <c r="BF1589" s="40"/>
      <c r="BG1589" s="40"/>
      <c r="BH1589" s="40"/>
      <c r="BI1589" s="40"/>
      <c r="BJ1589" s="40"/>
      <c r="BK1589" s="40"/>
      <c r="BL1589" s="40"/>
      <c r="BM1589" s="40"/>
      <c r="BN1589" s="40"/>
      <c r="BO1589" s="40"/>
      <c r="BP1589" s="40"/>
      <c r="BQ1589" s="40"/>
      <c r="BR1589" s="40"/>
      <c r="BS1589" s="40"/>
      <c r="BT1589" s="40"/>
      <c r="BU1589" s="40"/>
      <c r="BV1589" s="40"/>
      <c r="BW1589" s="40"/>
      <c r="BX1589" s="40"/>
      <c r="BY1589" s="40"/>
      <c r="BZ1589" s="40"/>
      <c r="CA1589" s="40"/>
      <c r="CB1589" s="40"/>
      <c r="CC1589" s="40"/>
      <c r="CD1589" s="40"/>
      <c r="CE1589" s="40"/>
      <c r="CF1589" s="40"/>
      <c r="CG1589" s="40"/>
      <c r="CH1589" s="40"/>
      <c r="CI1589" s="40"/>
      <c r="CJ1589" s="40"/>
      <c r="CK1589" s="40"/>
      <c r="CL1589" s="40"/>
      <c r="CM1589" s="40"/>
      <c r="CN1589" s="40"/>
      <c r="CO1589" s="40"/>
      <c r="CP1589" s="40"/>
      <c r="CQ1589" s="40"/>
      <c r="CR1589" s="40"/>
      <c r="CS1589" s="40"/>
      <c r="CT1589" s="40"/>
      <c r="CU1589" s="40"/>
      <c r="CV1589" s="40"/>
      <c r="CW1589" s="40"/>
      <c r="CX1589" s="40"/>
      <c r="CY1589" s="40"/>
      <c r="CZ1589" s="40"/>
      <c r="DA1589" s="40"/>
      <c r="DB1589" s="40"/>
      <c r="DC1589" s="40"/>
      <c r="DD1589" s="40"/>
      <c r="DE1589" s="40"/>
      <c r="DF1589" s="40"/>
      <c r="DG1589" s="40"/>
      <c r="DH1589" s="40"/>
      <c r="DI1589" s="40"/>
      <c r="DJ1589" s="40"/>
      <c r="DK1589" s="40"/>
      <c r="DL1589" s="40"/>
      <c r="DM1589" s="40"/>
      <c r="DN1589" s="40"/>
      <c r="DO1589" s="40"/>
      <c r="DP1589" s="40"/>
      <c r="DQ1589" s="40"/>
      <c r="DR1589" s="40"/>
      <c r="DS1589" s="40"/>
      <c r="DT1589" s="40"/>
      <c r="DU1589" s="40"/>
      <c r="DV1589" s="40"/>
      <c r="DW1589" s="40"/>
      <c r="DX1589" s="40"/>
      <c r="DY1589" s="40"/>
      <c r="DZ1589" s="40"/>
      <c r="EA1589" s="40"/>
      <c r="EB1589" s="40"/>
      <c r="EC1589" s="40"/>
      <c r="ED1589" s="40"/>
      <c r="EE1589" s="40"/>
      <c r="EF1589" s="40"/>
      <c r="EG1589" s="40"/>
      <c r="EH1589" s="40"/>
      <c r="EI1589" s="40"/>
      <c r="EJ1589" s="40"/>
      <c r="EK1589" s="40"/>
      <c r="EL1589" s="40"/>
      <c r="EM1589" s="40"/>
      <c r="EN1589" s="40"/>
      <c r="EO1589" s="40"/>
      <c r="EP1589" s="40"/>
      <c r="EQ1589" s="40"/>
      <c r="ER1589" s="40"/>
      <c r="ES1589" s="40"/>
      <c r="ET1589" s="40"/>
      <c r="EU1589" s="40"/>
      <c r="EV1589" s="40"/>
      <c r="EW1589" s="40"/>
      <c r="EX1589" s="40"/>
      <c r="EY1589" s="40"/>
      <c r="EZ1589" s="40"/>
      <c r="FA1589" s="40"/>
      <c r="FB1589" s="40"/>
      <c r="FC1589" s="40"/>
      <c r="FD1589" s="40"/>
      <c r="FE1589" s="40"/>
      <c r="FF1589" s="40"/>
      <c r="FG1589" s="40"/>
      <c r="FH1589" s="40"/>
      <c r="FI1589" s="40"/>
      <c r="FJ1589" s="40"/>
      <c r="FK1589" s="40"/>
      <c r="FL1589" s="40"/>
      <c r="FM1589" s="40"/>
      <c r="FN1589" s="40"/>
      <c r="FO1589" s="40"/>
      <c r="FP1589" s="40"/>
      <c r="FQ1589" s="40"/>
      <c r="FR1589" s="40"/>
      <c r="FS1589" s="40"/>
      <c r="FT1589" s="40"/>
      <c r="FU1589" s="40"/>
      <c r="FV1589" s="40"/>
      <c r="FW1589" s="40"/>
      <c r="FX1589" s="40"/>
      <c r="FY1589" s="40"/>
      <c r="FZ1589" s="40"/>
      <c r="GA1589" s="40"/>
      <c r="GB1589" s="40"/>
      <c r="GC1589" s="40"/>
      <c r="GD1589" s="40"/>
      <c r="GE1589" s="40"/>
      <c r="GF1589" s="40"/>
      <c r="GG1589" s="40"/>
      <c r="GH1589" s="40"/>
      <c r="GI1589" s="40"/>
      <c r="GJ1589" s="40"/>
      <c r="GK1589" s="40"/>
      <c r="GL1589" s="40"/>
      <c r="GM1589" s="40"/>
      <c r="GN1589" s="40"/>
      <c r="GO1589" s="40"/>
      <c r="GP1589" s="40"/>
      <c r="GQ1589" s="40"/>
      <c r="GR1589" s="40"/>
      <c r="GS1589" s="40"/>
    </row>
    <row r="1590" spans="1:201" x14ac:dyDescent="0.2">
      <c r="A1590" s="40"/>
      <c r="B1590" s="40"/>
      <c r="C1590" s="40"/>
      <c r="D1590" s="40"/>
      <c r="E1590" s="40"/>
      <c r="F1590" s="40"/>
      <c r="G1590" s="40"/>
      <c r="H1590" s="40"/>
      <c r="I1590" s="40"/>
      <c r="J1590" s="40"/>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c r="AH1590" s="40"/>
      <c r="AI1590" s="40"/>
      <c r="AJ1590" s="40"/>
      <c r="AK1590" s="40"/>
      <c r="AL1590" s="40"/>
      <c r="AM1590" s="40"/>
      <c r="AN1590" s="40"/>
      <c r="AO1590" s="40"/>
      <c r="AP1590" s="40"/>
      <c r="AQ1590" s="40"/>
      <c r="AR1590" s="40"/>
      <c r="AS1590" s="40"/>
      <c r="AT1590" s="40"/>
      <c r="AU1590" s="40"/>
      <c r="AV1590" s="40"/>
      <c r="AW1590" s="40"/>
      <c r="AX1590" s="40"/>
      <c r="AY1590" s="40"/>
      <c r="AZ1590" s="40"/>
      <c r="BA1590" s="40"/>
      <c r="BB1590" s="40"/>
      <c r="BC1590" s="40"/>
      <c r="BD1590" s="40"/>
      <c r="BE1590" s="40"/>
      <c r="BF1590" s="40"/>
      <c r="BG1590" s="40"/>
      <c r="BH1590" s="40"/>
      <c r="BI1590" s="40"/>
      <c r="BJ1590" s="40"/>
      <c r="BK1590" s="40"/>
      <c r="BL1590" s="40"/>
      <c r="BM1590" s="40"/>
      <c r="BN1590" s="40"/>
      <c r="BO1590" s="40"/>
      <c r="BP1590" s="40"/>
      <c r="BQ1590" s="40"/>
      <c r="BR1590" s="40"/>
      <c r="BS1590" s="40"/>
      <c r="BT1590" s="40"/>
      <c r="BU1590" s="40"/>
      <c r="BV1590" s="40"/>
      <c r="BW1590" s="40"/>
      <c r="BX1590" s="40"/>
      <c r="BY1590" s="40"/>
      <c r="BZ1590" s="40"/>
      <c r="CA1590" s="40"/>
      <c r="CB1590" s="40"/>
      <c r="CC1590" s="40"/>
      <c r="CD1590" s="40"/>
      <c r="CE1590" s="40"/>
      <c r="CF1590" s="40"/>
      <c r="CG1590" s="40"/>
      <c r="CH1590" s="40"/>
      <c r="CI1590" s="40"/>
      <c r="CJ1590" s="40"/>
      <c r="CK1590" s="40"/>
      <c r="CL1590" s="40"/>
      <c r="CM1590" s="40"/>
      <c r="CN1590" s="40"/>
      <c r="CO1590" s="40"/>
      <c r="CP1590" s="40"/>
      <c r="CQ1590" s="40"/>
      <c r="CR1590" s="40"/>
      <c r="CS1590" s="40"/>
      <c r="CT1590" s="40"/>
      <c r="CU1590" s="40"/>
      <c r="CV1590" s="40"/>
      <c r="CW1590" s="40"/>
      <c r="CX1590" s="40"/>
      <c r="CY1590" s="40"/>
      <c r="CZ1590" s="40"/>
      <c r="DA1590" s="40"/>
      <c r="DB1590" s="40"/>
      <c r="DC1590" s="40"/>
      <c r="DD1590" s="40"/>
      <c r="DE1590" s="40"/>
      <c r="DF1590" s="40"/>
      <c r="DG1590" s="40"/>
      <c r="DH1590" s="40"/>
      <c r="DI1590" s="40"/>
      <c r="DJ1590" s="40"/>
      <c r="DK1590" s="40"/>
      <c r="DL1590" s="40"/>
      <c r="DM1590" s="40"/>
      <c r="DN1590" s="40"/>
      <c r="DO1590" s="40"/>
      <c r="DP1590" s="40"/>
      <c r="DQ1590" s="40"/>
      <c r="DR1590" s="40"/>
      <c r="DS1590" s="40"/>
      <c r="DT1590" s="40"/>
      <c r="DU1590" s="40"/>
      <c r="DV1590" s="40"/>
      <c r="DW1590" s="40"/>
      <c r="DX1590" s="40"/>
      <c r="DY1590" s="40"/>
      <c r="DZ1590" s="40"/>
      <c r="EA1590" s="40"/>
      <c r="EB1590" s="40"/>
      <c r="EC1590" s="40"/>
      <c r="ED1590" s="40"/>
      <c r="EE1590" s="40"/>
      <c r="EF1590" s="40"/>
      <c r="EG1590" s="40"/>
      <c r="EH1590" s="40"/>
      <c r="EI1590" s="40"/>
      <c r="EJ1590" s="40"/>
      <c r="EK1590" s="40"/>
      <c r="EL1590" s="40"/>
      <c r="EM1590" s="40"/>
      <c r="EN1590" s="40"/>
      <c r="EO1590" s="40"/>
      <c r="EP1590" s="40"/>
      <c r="EQ1590" s="40"/>
      <c r="ER1590" s="40"/>
      <c r="ES1590" s="40"/>
      <c r="ET1590" s="40"/>
      <c r="EU1590" s="40"/>
      <c r="EV1590" s="40"/>
      <c r="EW1590" s="40"/>
      <c r="EX1590" s="40"/>
      <c r="EY1590" s="40"/>
      <c r="EZ1590" s="40"/>
      <c r="FA1590" s="40"/>
      <c r="FB1590" s="40"/>
      <c r="FC1590" s="40"/>
      <c r="FD1590" s="40"/>
      <c r="FE1590" s="40"/>
      <c r="FF1590" s="40"/>
      <c r="FG1590" s="40"/>
      <c r="FH1590" s="40"/>
      <c r="FI1590" s="40"/>
      <c r="FJ1590" s="40"/>
      <c r="FK1590" s="40"/>
      <c r="FL1590" s="40"/>
      <c r="FM1590" s="40"/>
      <c r="FN1590" s="40"/>
      <c r="FO1590" s="40"/>
      <c r="FP1590" s="40"/>
      <c r="FQ1590" s="40"/>
      <c r="FR1590" s="40"/>
      <c r="FS1590" s="40"/>
      <c r="FT1590" s="40"/>
      <c r="FU1590" s="40"/>
      <c r="FV1590" s="40"/>
      <c r="FW1590" s="40"/>
      <c r="FX1590" s="40"/>
      <c r="FY1590" s="40"/>
      <c r="FZ1590" s="40"/>
      <c r="GA1590" s="40"/>
      <c r="GB1590" s="40"/>
      <c r="GC1590" s="40"/>
      <c r="GD1590" s="40"/>
      <c r="GE1590" s="40"/>
      <c r="GF1590" s="40"/>
      <c r="GG1590" s="40"/>
      <c r="GH1590" s="40"/>
      <c r="GI1590" s="40"/>
      <c r="GJ1590" s="40"/>
      <c r="GK1590" s="40"/>
      <c r="GL1590" s="40"/>
      <c r="GM1590" s="40"/>
      <c r="GN1590" s="40"/>
      <c r="GO1590" s="40"/>
      <c r="GP1590" s="40"/>
      <c r="GQ1590" s="40"/>
      <c r="GR1590" s="40"/>
      <c r="GS1590" s="40"/>
    </row>
    <row r="1591" spans="1:201" x14ac:dyDescent="0.2">
      <c r="A1591" s="40"/>
      <c r="B1591" s="40"/>
      <c r="C1591" s="40"/>
      <c r="D1591" s="40"/>
      <c r="E1591" s="40"/>
      <c r="F1591" s="40"/>
      <c r="G1591" s="40"/>
      <c r="H1591" s="40"/>
      <c r="I1591" s="40"/>
      <c r="J1591" s="40"/>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c r="AH1591" s="40"/>
      <c r="AI1591" s="40"/>
      <c r="AJ1591" s="40"/>
      <c r="AK1591" s="40"/>
      <c r="AL1591" s="40"/>
      <c r="AM1591" s="40"/>
      <c r="AN1591" s="40"/>
      <c r="AO1591" s="40"/>
      <c r="AP1591" s="40"/>
      <c r="AQ1591" s="40"/>
      <c r="AR1591" s="40"/>
      <c r="AS1591" s="40"/>
      <c r="AT1591" s="40"/>
      <c r="AU1591" s="40"/>
      <c r="AV1591" s="40"/>
      <c r="AW1591" s="40"/>
      <c r="AX1591" s="40"/>
      <c r="AY1591" s="40"/>
      <c r="AZ1591" s="40"/>
      <c r="BA1591" s="40"/>
      <c r="BB1591" s="40"/>
      <c r="BC1591" s="40"/>
      <c r="BD1591" s="40"/>
      <c r="BE1591" s="40"/>
      <c r="BF1591" s="40"/>
      <c r="BG1591" s="40"/>
      <c r="BH1591" s="40"/>
      <c r="BI1591" s="40"/>
      <c r="BJ1591" s="40"/>
      <c r="BK1591" s="40"/>
      <c r="BL1591" s="40"/>
      <c r="BM1591" s="40"/>
      <c r="BN1591" s="40"/>
      <c r="BO1591" s="40"/>
      <c r="BP1591" s="40"/>
      <c r="BQ1591" s="40"/>
      <c r="BR1591" s="40"/>
      <c r="BS1591" s="40"/>
      <c r="BT1591" s="40"/>
      <c r="BU1591" s="40"/>
      <c r="BV1591" s="40"/>
      <c r="BW1591" s="40"/>
      <c r="BX1591" s="40"/>
      <c r="BY1591" s="40"/>
      <c r="BZ1591" s="40"/>
      <c r="CA1591" s="40"/>
      <c r="CB1591" s="40"/>
      <c r="CC1591" s="40"/>
      <c r="CD1591" s="40"/>
      <c r="CE1591" s="40"/>
      <c r="CF1591" s="40"/>
      <c r="CG1591" s="40"/>
      <c r="CH1591" s="40"/>
      <c r="CI1591" s="40"/>
      <c r="CJ1591" s="40"/>
      <c r="CK1591" s="40"/>
      <c r="CL1591" s="40"/>
      <c r="CM1591" s="40"/>
      <c r="CN1591" s="40"/>
      <c r="CO1591" s="40"/>
      <c r="CP1591" s="40"/>
      <c r="CQ1591" s="40"/>
      <c r="CR1591" s="40"/>
      <c r="CS1591" s="40"/>
      <c r="CT1591" s="40"/>
      <c r="CU1591" s="40"/>
      <c r="CV1591" s="40"/>
      <c r="CW1591" s="40"/>
      <c r="CX1591" s="40"/>
      <c r="CY1591" s="40"/>
      <c r="CZ1591" s="40"/>
      <c r="DA1591" s="40"/>
      <c r="DB1591" s="40"/>
      <c r="DC1591" s="40"/>
      <c r="DD1591" s="40"/>
      <c r="DE1591" s="40"/>
      <c r="DF1591" s="40"/>
      <c r="DG1591" s="40"/>
      <c r="DH1591" s="40"/>
      <c r="DI1591" s="40"/>
      <c r="DJ1591" s="40"/>
      <c r="DK1591" s="40"/>
      <c r="DL1591" s="40"/>
      <c r="DM1591" s="40"/>
      <c r="DN1591" s="40"/>
      <c r="DO1591" s="40"/>
      <c r="DP1591" s="40"/>
      <c r="DQ1591" s="40"/>
      <c r="DR1591" s="40"/>
      <c r="DS1591" s="40"/>
      <c r="DT1591" s="40"/>
      <c r="DU1591" s="40"/>
      <c r="DV1591" s="40"/>
      <c r="DW1591" s="40"/>
      <c r="DX1591" s="40"/>
      <c r="DY1591" s="40"/>
      <c r="DZ1591" s="40"/>
      <c r="EA1591" s="40"/>
      <c r="EB1591" s="40"/>
      <c r="EC1591" s="40"/>
      <c r="ED1591" s="40"/>
      <c r="EE1591" s="40"/>
      <c r="EF1591" s="40"/>
      <c r="EG1591" s="40"/>
      <c r="EH1591" s="40"/>
      <c r="EI1591" s="40"/>
      <c r="EJ1591" s="40"/>
      <c r="EK1591" s="40"/>
      <c r="EL1591" s="40"/>
      <c r="EM1591" s="40"/>
      <c r="EN1591" s="40"/>
      <c r="EO1591" s="40"/>
      <c r="EP1591" s="40"/>
      <c r="EQ1591" s="40"/>
      <c r="ER1591" s="40"/>
      <c r="ES1591" s="40"/>
      <c r="ET1591" s="40"/>
      <c r="EU1591" s="40"/>
      <c r="EV1591" s="40"/>
      <c r="EW1591" s="40"/>
      <c r="EX1591" s="40"/>
      <c r="EY1591" s="40"/>
      <c r="EZ1591" s="40"/>
      <c r="FA1591" s="40"/>
      <c r="FB1591" s="40"/>
      <c r="FC1591" s="40"/>
      <c r="FD1591" s="40"/>
      <c r="FE1591" s="40"/>
      <c r="FF1591" s="40"/>
      <c r="FG1591" s="40"/>
      <c r="FH1591" s="40"/>
      <c r="FI1591" s="40"/>
      <c r="FJ1591" s="40"/>
      <c r="FK1591" s="40"/>
      <c r="FL1591" s="40"/>
      <c r="FM1591" s="40"/>
      <c r="FN1591" s="40"/>
      <c r="FO1591" s="40"/>
      <c r="FP1591" s="40"/>
      <c r="FQ1591" s="40"/>
      <c r="FR1591" s="40"/>
      <c r="FS1591" s="40"/>
      <c r="FT1591" s="40"/>
      <c r="FU1591" s="40"/>
      <c r="FV1591" s="40"/>
      <c r="FW1591" s="40"/>
      <c r="FX1591" s="40"/>
      <c r="FY1591" s="40"/>
      <c r="FZ1591" s="40"/>
      <c r="GA1591" s="40"/>
      <c r="GB1591" s="40"/>
      <c r="GC1591" s="40"/>
      <c r="GD1591" s="40"/>
      <c r="GE1591" s="40"/>
      <c r="GF1591" s="40"/>
      <c r="GG1591" s="40"/>
      <c r="GH1591" s="40"/>
      <c r="GI1591" s="40"/>
      <c r="GJ1591" s="40"/>
      <c r="GK1591" s="40"/>
      <c r="GL1591" s="40"/>
      <c r="GM1591" s="40"/>
      <c r="GN1591" s="40"/>
      <c r="GO1591" s="40"/>
      <c r="GP1591" s="40"/>
      <c r="GQ1591" s="40"/>
      <c r="GR1591" s="40"/>
      <c r="GS1591" s="40"/>
    </row>
    <row r="1592" spans="1:201" x14ac:dyDescent="0.2">
      <c r="A1592" s="40"/>
      <c r="B1592" s="40"/>
      <c r="C1592" s="40"/>
      <c r="D1592" s="40"/>
      <c r="E1592" s="40"/>
      <c r="F1592" s="40"/>
      <c r="G1592" s="40"/>
      <c r="H1592" s="40"/>
      <c r="I1592" s="40"/>
      <c r="J1592" s="40"/>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c r="AH1592" s="40"/>
      <c r="AI1592" s="40"/>
      <c r="AJ1592" s="40"/>
      <c r="AK1592" s="40"/>
      <c r="AL1592" s="40"/>
      <c r="AM1592" s="40"/>
      <c r="AN1592" s="40"/>
      <c r="AO1592" s="40"/>
      <c r="AP1592" s="40"/>
      <c r="AQ1592" s="40"/>
      <c r="AR1592" s="40"/>
      <c r="AS1592" s="40"/>
      <c r="AT1592" s="40"/>
      <c r="AU1592" s="40"/>
      <c r="AV1592" s="40"/>
      <c r="AW1592" s="40"/>
      <c r="AX1592" s="40"/>
      <c r="AY1592" s="40"/>
      <c r="AZ1592" s="40"/>
      <c r="BA1592" s="40"/>
      <c r="BB1592" s="40"/>
      <c r="BC1592" s="40"/>
      <c r="BD1592" s="40"/>
      <c r="BE1592" s="40"/>
      <c r="BF1592" s="40"/>
      <c r="BG1592" s="40"/>
      <c r="BH1592" s="40"/>
      <c r="BI1592" s="40"/>
      <c r="BJ1592" s="40"/>
      <c r="BK1592" s="40"/>
      <c r="BL1592" s="40"/>
      <c r="BM1592" s="40"/>
      <c r="BN1592" s="40"/>
      <c r="BO1592" s="40"/>
      <c r="BP1592" s="40"/>
      <c r="BQ1592" s="40"/>
      <c r="BR1592" s="40"/>
      <c r="BS1592" s="40"/>
      <c r="BT1592" s="40"/>
      <c r="BU1592" s="40"/>
      <c r="BV1592" s="40"/>
      <c r="BW1592" s="40"/>
      <c r="BX1592" s="40"/>
      <c r="BY1592" s="40"/>
      <c r="BZ1592" s="40"/>
      <c r="CA1592" s="40"/>
      <c r="CB1592" s="40"/>
      <c r="CC1592" s="40"/>
      <c r="CD1592" s="40"/>
      <c r="CE1592" s="40"/>
      <c r="CF1592" s="40"/>
      <c r="CG1592" s="40"/>
      <c r="CH1592" s="40"/>
      <c r="CI1592" s="40"/>
      <c r="CJ1592" s="40"/>
      <c r="CK1592" s="40"/>
      <c r="CL1592" s="40"/>
      <c r="CM1592" s="40"/>
      <c r="CN1592" s="40"/>
      <c r="CO1592" s="40"/>
      <c r="CP1592" s="40"/>
      <c r="CQ1592" s="40"/>
      <c r="CR1592" s="40"/>
      <c r="CS1592" s="40"/>
      <c r="CT1592" s="40"/>
      <c r="CU1592" s="40"/>
      <c r="CV1592" s="40"/>
      <c r="CW1592" s="40"/>
      <c r="CX1592" s="40"/>
      <c r="CY1592" s="40"/>
      <c r="CZ1592" s="40"/>
      <c r="DA1592" s="40"/>
      <c r="DB1592" s="40"/>
      <c r="DC1592" s="40"/>
      <c r="DD1592" s="40"/>
      <c r="DE1592" s="40"/>
      <c r="DF1592" s="40"/>
      <c r="DG1592" s="40"/>
      <c r="DH1592" s="40"/>
      <c r="DI1592" s="40"/>
      <c r="DJ1592" s="40"/>
      <c r="DK1592" s="40"/>
      <c r="DL1592" s="40"/>
      <c r="DM1592" s="40"/>
      <c r="DN1592" s="40"/>
      <c r="DO1592" s="40"/>
      <c r="DP1592" s="40"/>
      <c r="DQ1592" s="40"/>
      <c r="DR1592" s="40"/>
      <c r="DS1592" s="40"/>
      <c r="DT1592" s="40"/>
      <c r="DU1592" s="40"/>
      <c r="DV1592" s="40"/>
      <c r="DW1592" s="40"/>
      <c r="DX1592" s="40"/>
      <c r="DY1592" s="40"/>
      <c r="DZ1592" s="40"/>
      <c r="EA1592" s="40"/>
      <c r="EB1592" s="40"/>
      <c r="EC1592" s="40"/>
      <c r="ED1592" s="40"/>
      <c r="EE1592" s="40"/>
      <c r="EF1592" s="40"/>
      <c r="EG1592" s="40"/>
      <c r="EH1592" s="40"/>
      <c r="EI1592" s="40"/>
      <c r="EJ1592" s="40"/>
      <c r="EK1592" s="40"/>
      <c r="EL1592" s="40"/>
      <c r="EM1592" s="40"/>
      <c r="EN1592" s="40"/>
      <c r="EO1592" s="40"/>
      <c r="EP1592" s="40"/>
      <c r="EQ1592" s="40"/>
      <c r="ER1592" s="40"/>
      <c r="ES1592" s="40"/>
      <c r="ET1592" s="40"/>
      <c r="EU1592" s="40"/>
      <c r="EV1592" s="40"/>
      <c r="EW1592" s="40"/>
      <c r="EX1592" s="40"/>
      <c r="EY1592" s="40"/>
      <c r="EZ1592" s="40"/>
      <c r="FA1592" s="40"/>
      <c r="FB1592" s="40"/>
      <c r="FC1592" s="40"/>
      <c r="FD1592" s="40"/>
      <c r="FE1592" s="40"/>
      <c r="FF1592" s="40"/>
      <c r="FG1592" s="40"/>
      <c r="FH1592" s="40"/>
      <c r="FI1592" s="40"/>
      <c r="FJ1592" s="40"/>
      <c r="FK1592" s="40"/>
      <c r="FL1592" s="40"/>
      <c r="FM1592" s="40"/>
      <c r="FN1592" s="40"/>
      <c r="FO1592" s="40"/>
      <c r="FP1592" s="40"/>
      <c r="FQ1592" s="40"/>
      <c r="FR1592" s="40"/>
      <c r="FS1592" s="40"/>
      <c r="FT1592" s="40"/>
      <c r="FU1592" s="40"/>
      <c r="FV1592" s="40"/>
      <c r="FW1592" s="40"/>
      <c r="FX1592" s="40"/>
      <c r="FY1592" s="40"/>
      <c r="FZ1592" s="40"/>
      <c r="GA1592" s="40"/>
      <c r="GB1592" s="40"/>
      <c r="GC1592" s="40"/>
      <c r="GD1592" s="40"/>
      <c r="GE1592" s="40"/>
      <c r="GF1592" s="40"/>
      <c r="GG1592" s="40"/>
      <c r="GH1592" s="40"/>
      <c r="GI1592" s="40"/>
      <c r="GJ1592" s="40"/>
      <c r="GK1592" s="40"/>
      <c r="GL1592" s="40"/>
      <c r="GM1592" s="40"/>
      <c r="GN1592" s="40"/>
      <c r="GO1592" s="40"/>
      <c r="GP1592" s="40"/>
      <c r="GQ1592" s="40"/>
      <c r="GR1592" s="40"/>
      <c r="GS1592" s="40"/>
    </row>
    <row r="1593" spans="1:201" x14ac:dyDescent="0.2">
      <c r="A1593" s="40"/>
      <c r="B1593" s="40"/>
      <c r="C1593" s="40"/>
      <c r="D1593" s="40"/>
      <c r="E1593" s="40"/>
      <c r="F1593" s="40"/>
      <c r="G1593" s="40"/>
      <c r="H1593" s="40"/>
      <c r="I1593" s="40"/>
      <c r="J1593" s="40"/>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c r="AH1593" s="40"/>
      <c r="AI1593" s="40"/>
      <c r="AJ1593" s="40"/>
      <c r="AK1593" s="40"/>
      <c r="AL1593" s="40"/>
      <c r="AM1593" s="40"/>
      <c r="AN1593" s="40"/>
      <c r="AO1593" s="40"/>
      <c r="AP1593" s="40"/>
      <c r="AQ1593" s="40"/>
      <c r="AR1593" s="40"/>
      <c r="AS1593" s="40"/>
      <c r="AT1593" s="40"/>
      <c r="AU1593" s="40"/>
      <c r="AV1593" s="40"/>
      <c r="AW1593" s="40"/>
      <c r="AX1593" s="40"/>
      <c r="AY1593" s="40"/>
      <c r="AZ1593" s="40"/>
      <c r="BA1593" s="40"/>
      <c r="BB1593" s="40"/>
      <c r="BC1593" s="40"/>
      <c r="BD1593" s="40"/>
      <c r="BE1593" s="40"/>
      <c r="BF1593" s="40"/>
      <c r="BG1593" s="40"/>
      <c r="BH1593" s="40"/>
      <c r="BI1593" s="40"/>
      <c r="BJ1593" s="40"/>
      <c r="BK1593" s="40"/>
      <c r="BL1593" s="40"/>
      <c r="BM1593" s="40"/>
      <c r="BN1593" s="40"/>
      <c r="BO1593" s="40"/>
      <c r="BP1593" s="40"/>
      <c r="BQ1593" s="40"/>
      <c r="BR1593" s="40"/>
      <c r="BS1593" s="40"/>
      <c r="BT1593" s="40"/>
      <c r="BU1593" s="40"/>
      <c r="BV1593" s="40"/>
      <c r="BW1593" s="40"/>
      <c r="BX1593" s="40"/>
      <c r="BY1593" s="40"/>
      <c r="BZ1593" s="40"/>
      <c r="CA1593" s="40"/>
      <c r="CB1593" s="40"/>
      <c r="CC1593" s="40"/>
      <c r="CD1593" s="40"/>
      <c r="CE1593" s="40"/>
      <c r="CF1593" s="40"/>
      <c r="CG1593" s="40"/>
      <c r="CH1593" s="40"/>
      <c r="CI1593" s="40"/>
      <c r="CJ1593" s="40"/>
      <c r="CK1593" s="40"/>
      <c r="CL1593" s="40"/>
      <c r="CM1593" s="40"/>
      <c r="CN1593" s="40"/>
      <c r="CO1593" s="40"/>
      <c r="CP1593" s="40"/>
      <c r="CQ1593" s="40"/>
      <c r="CR1593" s="40"/>
      <c r="CS1593" s="40"/>
      <c r="CT1593" s="40"/>
      <c r="CU1593" s="40"/>
      <c r="CV1593" s="40"/>
      <c r="CW1593" s="40"/>
      <c r="CX1593" s="40"/>
      <c r="CY1593" s="40"/>
      <c r="CZ1593" s="40"/>
      <c r="DA1593" s="40"/>
      <c r="DB1593" s="40"/>
      <c r="DC1593" s="40"/>
      <c r="DD1593" s="40"/>
      <c r="DE1593" s="40"/>
      <c r="DF1593" s="40"/>
      <c r="DG1593" s="40"/>
      <c r="DH1593" s="40"/>
      <c r="DI1593" s="40"/>
      <c r="DJ1593" s="40"/>
      <c r="DK1593" s="40"/>
      <c r="DL1593" s="40"/>
      <c r="DM1593" s="40"/>
      <c r="DN1593" s="40"/>
      <c r="DO1593" s="40"/>
      <c r="DP1593" s="40"/>
      <c r="DQ1593" s="40"/>
      <c r="DR1593" s="40"/>
      <c r="DS1593" s="40"/>
      <c r="DT1593" s="40"/>
      <c r="DU1593" s="40"/>
      <c r="DV1593" s="40"/>
      <c r="DW1593" s="40"/>
      <c r="DX1593" s="40"/>
      <c r="DY1593" s="40"/>
      <c r="DZ1593" s="40"/>
      <c r="EA1593" s="40"/>
      <c r="EB1593" s="40"/>
      <c r="EC1593" s="40"/>
      <c r="ED1593" s="40"/>
      <c r="EE1593" s="40"/>
      <c r="EF1593" s="40"/>
      <c r="EG1593" s="40"/>
      <c r="EH1593" s="40"/>
      <c r="EI1593" s="40"/>
      <c r="EJ1593" s="40"/>
      <c r="EK1593" s="40"/>
      <c r="EL1593" s="40"/>
      <c r="EM1593" s="40"/>
      <c r="EN1593" s="40"/>
      <c r="EO1593" s="40"/>
      <c r="EP1593" s="40"/>
      <c r="EQ1593" s="40"/>
      <c r="ER1593" s="40"/>
      <c r="ES1593" s="40"/>
      <c r="ET1593" s="40"/>
      <c r="EU1593" s="40"/>
      <c r="EV1593" s="40"/>
      <c r="EW1593" s="40"/>
      <c r="EX1593" s="40"/>
      <c r="EY1593" s="40"/>
      <c r="EZ1593" s="40"/>
      <c r="FA1593" s="40"/>
      <c r="FB1593" s="40"/>
      <c r="FC1593" s="40"/>
      <c r="FD1593" s="40"/>
      <c r="FE1593" s="40"/>
      <c r="FF1593" s="40"/>
      <c r="FG1593" s="40"/>
      <c r="FH1593" s="40"/>
      <c r="FI1593" s="40"/>
      <c r="FJ1593" s="40"/>
      <c r="FK1593" s="40"/>
      <c r="FL1593" s="40"/>
      <c r="FM1593" s="40"/>
      <c r="FN1593" s="40"/>
      <c r="FO1593" s="40"/>
      <c r="FP1593" s="40"/>
      <c r="FQ1593" s="40"/>
      <c r="FR1593" s="40"/>
      <c r="FS1593" s="40"/>
      <c r="FT1593" s="40"/>
      <c r="FU1593" s="40"/>
      <c r="FV1593" s="40"/>
      <c r="FW1593" s="40"/>
      <c r="FX1593" s="40"/>
      <c r="FY1593" s="40"/>
      <c r="FZ1593" s="40"/>
      <c r="GA1593" s="40"/>
      <c r="GB1593" s="40"/>
      <c r="GC1593" s="40"/>
      <c r="GD1593" s="40"/>
      <c r="GE1593" s="40"/>
      <c r="GF1593" s="40"/>
      <c r="GG1593" s="40"/>
      <c r="GH1593" s="40"/>
      <c r="GI1593" s="40"/>
      <c r="GJ1593" s="40"/>
      <c r="GK1593" s="40"/>
      <c r="GL1593" s="40"/>
      <c r="GM1593" s="40"/>
      <c r="GN1593" s="40"/>
      <c r="GO1593" s="40"/>
      <c r="GP1593" s="40"/>
      <c r="GQ1593" s="40"/>
      <c r="GR1593" s="40"/>
      <c r="GS1593" s="40"/>
    </row>
    <row r="1594" spans="1:201" x14ac:dyDescent="0.2">
      <c r="A1594" s="40"/>
      <c r="B1594" s="40"/>
      <c r="C1594" s="40"/>
      <c r="D1594" s="40"/>
      <c r="E1594" s="40"/>
      <c r="F1594" s="40"/>
      <c r="G1594" s="40"/>
      <c r="H1594" s="40"/>
      <c r="I1594" s="40"/>
      <c r="J1594" s="40"/>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c r="AH1594" s="40"/>
      <c r="AI1594" s="40"/>
      <c r="AJ1594" s="40"/>
      <c r="AK1594" s="40"/>
      <c r="AL1594" s="40"/>
      <c r="AM1594" s="40"/>
      <c r="AN1594" s="40"/>
      <c r="AO1594" s="40"/>
      <c r="AP1594" s="40"/>
      <c r="AQ1594" s="40"/>
      <c r="AR1594" s="40"/>
      <c r="AS1594" s="40"/>
      <c r="AT1594" s="40"/>
      <c r="AU1594" s="40"/>
      <c r="AV1594" s="40"/>
      <c r="AW1594" s="40"/>
      <c r="AX1594" s="40"/>
      <c r="AY1594" s="40"/>
      <c r="AZ1594" s="40"/>
      <c r="BA1594" s="40"/>
      <c r="BB1594" s="40"/>
      <c r="BC1594" s="40"/>
      <c r="BD1594" s="40"/>
      <c r="BE1594" s="40"/>
      <c r="BF1594" s="40"/>
      <c r="BG1594" s="40"/>
      <c r="BH1594" s="40"/>
      <c r="BI1594" s="40"/>
      <c r="BJ1594" s="40"/>
      <c r="BK1594" s="40"/>
      <c r="BL1594" s="40"/>
      <c r="BM1594" s="40"/>
      <c r="BN1594" s="40"/>
      <c r="BO1594" s="40"/>
      <c r="BP1594" s="40"/>
      <c r="BQ1594" s="40"/>
      <c r="BR1594" s="40"/>
      <c r="BS1594" s="40"/>
      <c r="BT1594" s="40"/>
      <c r="BU1594" s="40"/>
      <c r="BV1594" s="40"/>
      <c r="BW1594" s="40"/>
      <c r="BX1594" s="40"/>
      <c r="BY1594" s="40"/>
      <c r="BZ1594" s="40"/>
      <c r="CA1594" s="40"/>
      <c r="CB1594" s="40"/>
      <c r="CC1594" s="40"/>
      <c r="CD1594" s="40"/>
      <c r="CE1594" s="40"/>
      <c r="CF1594" s="40"/>
      <c r="CG1594" s="40"/>
      <c r="CH1594" s="40"/>
      <c r="CI1594" s="40"/>
      <c r="CJ1594" s="40"/>
      <c r="CK1594" s="40"/>
      <c r="CL1594" s="40"/>
      <c r="CM1594" s="40"/>
      <c r="CN1594" s="40"/>
      <c r="CO1594" s="40"/>
      <c r="CP1594" s="40"/>
      <c r="CQ1594" s="40"/>
      <c r="CR1594" s="40"/>
      <c r="CS1594" s="40"/>
      <c r="CT1594" s="40"/>
      <c r="CU1594" s="40"/>
      <c r="CV1594" s="40"/>
      <c r="CW1594" s="40"/>
      <c r="CX1594" s="40"/>
      <c r="CY1594" s="40"/>
      <c r="CZ1594" s="40"/>
      <c r="DA1594" s="40"/>
      <c r="DB1594" s="40"/>
      <c r="DC1594" s="40"/>
      <c r="DD1594" s="40"/>
      <c r="DE1594" s="40"/>
      <c r="DF1594" s="40"/>
      <c r="DG1594" s="40"/>
      <c r="DH1594" s="40"/>
      <c r="DI1594" s="40"/>
      <c r="DJ1594" s="40"/>
      <c r="DK1594" s="40"/>
      <c r="DL1594" s="40"/>
      <c r="DM1594" s="40"/>
      <c r="DN1594" s="40"/>
      <c r="DO1594" s="40"/>
      <c r="DP1594" s="40"/>
      <c r="DQ1594" s="40"/>
      <c r="DR1594" s="40"/>
      <c r="DS1594" s="40"/>
      <c r="DT1594" s="40"/>
      <c r="DU1594" s="40"/>
      <c r="DV1594" s="40"/>
      <c r="DW1594" s="40"/>
      <c r="DX1594" s="40"/>
      <c r="DY1594" s="40"/>
      <c r="DZ1594" s="40"/>
      <c r="EA1594" s="40"/>
      <c r="EB1594" s="40"/>
      <c r="EC1594" s="40"/>
      <c r="ED1594" s="40"/>
      <c r="EE1594" s="40"/>
      <c r="EF1594" s="40"/>
      <c r="EG1594" s="40"/>
      <c r="EH1594" s="40"/>
      <c r="EI1594" s="40"/>
      <c r="EJ1594" s="40"/>
      <c r="EK1594" s="40"/>
      <c r="EL1594" s="40"/>
      <c r="EM1594" s="40"/>
      <c r="EN1594" s="40"/>
      <c r="EO1594" s="40"/>
      <c r="EP1594" s="40"/>
      <c r="EQ1594" s="40"/>
      <c r="ER1594" s="40"/>
      <c r="ES1594" s="40"/>
      <c r="ET1594" s="40"/>
      <c r="EU1594" s="40"/>
      <c r="EV1594" s="40"/>
      <c r="EW1594" s="40"/>
      <c r="EX1594" s="40"/>
      <c r="EY1594" s="40"/>
      <c r="EZ1594" s="40"/>
      <c r="FA1594" s="40"/>
      <c r="FB1594" s="40"/>
      <c r="FC1594" s="40"/>
      <c r="FD1594" s="40"/>
      <c r="FE1594" s="40"/>
      <c r="FF1594" s="40"/>
      <c r="FG1594" s="40"/>
      <c r="FH1594" s="40"/>
      <c r="FI1594" s="40"/>
      <c r="FJ1594" s="40"/>
      <c r="FK1594" s="40"/>
      <c r="FL1594" s="40"/>
      <c r="FM1594" s="40"/>
      <c r="FN1594" s="40"/>
      <c r="FO1594" s="40"/>
      <c r="FP1594" s="40"/>
      <c r="FQ1594" s="40"/>
      <c r="FR1594" s="40"/>
      <c r="FS1594" s="40"/>
      <c r="FT1594" s="40"/>
      <c r="FU1594" s="40"/>
      <c r="FV1594" s="40"/>
      <c r="FW1594" s="40"/>
      <c r="FX1594" s="40"/>
      <c r="FY1594" s="40"/>
      <c r="FZ1594" s="40"/>
      <c r="GA1594" s="40"/>
      <c r="GB1594" s="40"/>
      <c r="GC1594" s="40"/>
      <c r="GD1594" s="40"/>
      <c r="GE1594" s="40"/>
      <c r="GF1594" s="40"/>
      <c r="GG1594" s="40"/>
      <c r="GH1594" s="40"/>
      <c r="GI1594" s="40"/>
      <c r="GJ1594" s="40"/>
      <c r="GK1594" s="40"/>
      <c r="GL1594" s="40"/>
      <c r="GM1594" s="40"/>
      <c r="GN1594" s="40"/>
      <c r="GO1594" s="40"/>
      <c r="GP1594" s="40"/>
      <c r="GQ1594" s="40"/>
      <c r="GR1594" s="40"/>
      <c r="GS1594" s="40"/>
    </row>
    <row r="1595" spans="1:201" x14ac:dyDescent="0.2">
      <c r="A1595" s="40"/>
      <c r="B1595" s="40"/>
      <c r="C1595" s="40"/>
      <c r="D1595" s="40"/>
      <c r="E1595" s="40"/>
      <c r="F1595" s="40"/>
      <c r="G1595" s="40"/>
      <c r="H1595" s="40"/>
      <c r="I1595" s="40"/>
      <c r="J1595" s="40"/>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c r="AH1595" s="40"/>
      <c r="AI1595" s="40"/>
      <c r="AJ1595" s="40"/>
      <c r="AK1595" s="40"/>
      <c r="AL1595" s="40"/>
      <c r="AM1595" s="40"/>
      <c r="AN1595" s="40"/>
      <c r="AO1595" s="40"/>
      <c r="AP1595" s="40"/>
      <c r="AQ1595" s="40"/>
      <c r="AR1595" s="40"/>
      <c r="AS1595" s="40"/>
      <c r="AT1595" s="40"/>
      <c r="AU1595" s="40"/>
      <c r="AV1595" s="40"/>
      <c r="AW1595" s="40"/>
      <c r="AX1595" s="40"/>
      <c r="AY1595" s="40"/>
      <c r="AZ1595" s="40"/>
      <c r="BA1595" s="40"/>
      <c r="BB1595" s="40"/>
      <c r="BC1595" s="40"/>
      <c r="BD1595" s="40"/>
      <c r="BE1595" s="40"/>
      <c r="BF1595" s="40"/>
      <c r="BG1595" s="40"/>
      <c r="BH1595" s="40"/>
      <c r="BI1595" s="40"/>
      <c r="BJ1595" s="40"/>
      <c r="BK1595" s="40"/>
      <c r="BL1595" s="40"/>
      <c r="BM1595" s="40"/>
      <c r="BN1595" s="40"/>
      <c r="BO1595" s="40"/>
      <c r="BP1595" s="40"/>
      <c r="BQ1595" s="40"/>
      <c r="BR1595" s="40"/>
      <c r="BS1595" s="40"/>
      <c r="BT1595" s="40"/>
      <c r="BU1595" s="40"/>
      <c r="BV1595" s="40"/>
      <c r="BW1595" s="40"/>
      <c r="BX1595" s="40"/>
      <c r="BY1595" s="40"/>
      <c r="BZ1595" s="40"/>
      <c r="CA1595" s="40"/>
      <c r="CB1595" s="40"/>
      <c r="CC1595" s="40"/>
      <c r="CD1595" s="40"/>
      <c r="CE1595" s="40"/>
      <c r="CF1595" s="40"/>
      <c r="CG1595" s="40"/>
      <c r="CH1595" s="40"/>
      <c r="CI1595" s="40"/>
      <c r="CJ1595" s="40"/>
      <c r="CK1595" s="40"/>
      <c r="CL1595" s="40"/>
      <c r="CM1595" s="40"/>
      <c r="CN1595" s="40"/>
      <c r="CO1595" s="40"/>
      <c r="CP1595" s="40"/>
      <c r="CQ1595" s="40"/>
      <c r="CR1595" s="40"/>
      <c r="CS1595" s="40"/>
      <c r="CT1595" s="40"/>
      <c r="CU1595" s="40"/>
      <c r="CV1595" s="40"/>
      <c r="CW1595" s="40"/>
      <c r="CX1595" s="40"/>
      <c r="CY1595" s="40"/>
      <c r="CZ1595" s="40"/>
      <c r="DA1595" s="40"/>
      <c r="DB1595" s="40"/>
      <c r="DC1595" s="40"/>
      <c r="DD1595" s="40"/>
      <c r="DE1595" s="40"/>
      <c r="DF1595" s="40"/>
      <c r="DG1595" s="40"/>
      <c r="DH1595" s="40"/>
      <c r="DI1595" s="40"/>
      <c r="DJ1595" s="40"/>
      <c r="DK1595" s="40"/>
      <c r="DL1595" s="40"/>
      <c r="DM1595" s="40"/>
      <c r="DN1595" s="40"/>
      <c r="DO1595" s="40"/>
      <c r="DP1595" s="40"/>
      <c r="DQ1595" s="40"/>
      <c r="DR1595" s="40"/>
      <c r="DS1595" s="40"/>
      <c r="DT1595" s="40"/>
      <c r="DU1595" s="40"/>
      <c r="DV1595" s="40"/>
      <c r="DW1595" s="40"/>
      <c r="DX1595" s="40"/>
      <c r="DY1595" s="40"/>
      <c r="DZ1595" s="40"/>
      <c r="EA1595" s="40"/>
      <c r="EB1595" s="40"/>
      <c r="EC1595" s="40"/>
      <c r="ED1595" s="40"/>
      <c r="EE1595" s="40"/>
      <c r="EF1595" s="40"/>
      <c r="EG1595" s="40"/>
      <c r="EH1595" s="40"/>
      <c r="EI1595" s="40"/>
      <c r="EJ1595" s="40"/>
      <c r="EK1595" s="40"/>
      <c r="EL1595" s="40"/>
      <c r="EM1595" s="40"/>
      <c r="EN1595" s="40"/>
      <c r="EO1595" s="40"/>
      <c r="EP1595" s="40"/>
      <c r="EQ1595" s="40"/>
      <c r="ER1595" s="40"/>
      <c r="ES1595" s="40"/>
      <c r="ET1595" s="40"/>
      <c r="EU1595" s="40"/>
      <c r="EV1595" s="40"/>
      <c r="EW1595" s="40"/>
      <c r="EX1595" s="40"/>
      <c r="EY1595" s="40"/>
      <c r="EZ1595" s="40"/>
      <c r="FA1595" s="40"/>
      <c r="FB1595" s="40"/>
      <c r="FC1595" s="40"/>
      <c r="FD1595" s="40"/>
      <c r="FE1595" s="40"/>
      <c r="FF1595" s="40"/>
      <c r="FG1595" s="40"/>
      <c r="FH1595" s="40"/>
      <c r="FI1595" s="40"/>
      <c r="FJ1595" s="40"/>
      <c r="FK1595" s="40"/>
      <c r="FL1595" s="40"/>
      <c r="FM1595" s="40"/>
      <c r="FN1595" s="40"/>
      <c r="FO1595" s="40"/>
      <c r="FP1595" s="40"/>
      <c r="FQ1595" s="40"/>
      <c r="FR1595" s="40"/>
      <c r="FS1595" s="40"/>
      <c r="FT1595" s="40"/>
      <c r="FU1595" s="40"/>
      <c r="FV1595" s="40"/>
      <c r="FW1595" s="40"/>
      <c r="FX1595" s="40"/>
      <c r="FY1595" s="40"/>
      <c r="FZ1595" s="40"/>
      <c r="GA1595" s="40"/>
      <c r="GB1595" s="40"/>
      <c r="GC1595" s="40"/>
      <c r="GD1595" s="40"/>
      <c r="GE1595" s="40"/>
      <c r="GF1595" s="40"/>
      <c r="GG1595" s="40"/>
      <c r="GH1595" s="40"/>
      <c r="GI1595" s="40"/>
      <c r="GJ1595" s="40"/>
      <c r="GK1595" s="40"/>
      <c r="GL1595" s="40"/>
      <c r="GM1595" s="40"/>
      <c r="GN1595" s="40"/>
      <c r="GO1595" s="40"/>
      <c r="GP1595" s="40"/>
      <c r="GQ1595" s="40"/>
      <c r="GR1595" s="40"/>
      <c r="GS1595" s="40"/>
    </row>
    <row r="1596" spans="1:201" x14ac:dyDescent="0.2">
      <c r="A1596" s="40"/>
      <c r="B1596" s="40"/>
      <c r="C1596" s="40"/>
      <c r="D1596" s="40"/>
      <c r="E1596" s="40"/>
      <c r="F1596" s="40"/>
      <c r="G1596" s="40"/>
      <c r="H1596" s="40"/>
      <c r="I1596" s="40"/>
      <c r="J1596" s="40"/>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c r="AH1596" s="40"/>
      <c r="AI1596" s="40"/>
      <c r="AJ1596" s="40"/>
      <c r="AK1596" s="40"/>
      <c r="AL1596" s="40"/>
      <c r="AM1596" s="40"/>
      <c r="AN1596" s="40"/>
      <c r="AO1596" s="40"/>
      <c r="AP1596" s="40"/>
      <c r="AQ1596" s="40"/>
      <c r="AR1596" s="40"/>
      <c r="AS1596" s="40"/>
      <c r="AT1596" s="40"/>
      <c r="AU1596" s="40"/>
      <c r="AV1596" s="40"/>
      <c r="AW1596" s="40"/>
      <c r="AX1596" s="40"/>
      <c r="AY1596" s="40"/>
      <c r="AZ1596" s="40"/>
      <c r="BA1596" s="40"/>
      <c r="BB1596" s="40"/>
      <c r="BC1596" s="40"/>
      <c r="BD1596" s="40"/>
      <c r="BE1596" s="40"/>
      <c r="BF1596" s="40"/>
      <c r="BG1596" s="40"/>
      <c r="BH1596" s="40"/>
      <c r="BI1596" s="40"/>
      <c r="BJ1596" s="40"/>
      <c r="BK1596" s="40"/>
      <c r="BL1596" s="40"/>
      <c r="BM1596" s="40"/>
      <c r="BN1596" s="40"/>
      <c r="BO1596" s="40"/>
      <c r="BP1596" s="40"/>
      <c r="BQ1596" s="40"/>
      <c r="BR1596" s="40"/>
      <c r="BS1596" s="40"/>
      <c r="BT1596" s="40"/>
      <c r="BU1596" s="40"/>
      <c r="BV1596" s="40"/>
      <c r="BW1596" s="40"/>
      <c r="BX1596" s="40"/>
      <c r="BY1596" s="40"/>
      <c r="BZ1596" s="40"/>
      <c r="CA1596" s="40"/>
      <c r="CB1596" s="40"/>
      <c r="CC1596" s="40"/>
      <c r="CD1596" s="40"/>
      <c r="CE1596" s="40"/>
      <c r="CF1596" s="40"/>
      <c r="CG1596" s="40"/>
      <c r="CH1596" s="40"/>
      <c r="CI1596" s="40"/>
      <c r="CJ1596" s="40"/>
      <c r="CK1596" s="40"/>
      <c r="CL1596" s="40"/>
      <c r="CM1596" s="40"/>
      <c r="CN1596" s="40"/>
      <c r="CO1596" s="40"/>
      <c r="CP1596" s="40"/>
      <c r="CQ1596" s="40"/>
      <c r="CR1596" s="40"/>
      <c r="CS1596" s="40"/>
      <c r="CT1596" s="40"/>
      <c r="CU1596" s="40"/>
      <c r="CV1596" s="40"/>
      <c r="CW1596" s="40"/>
      <c r="CX1596" s="40"/>
      <c r="CY1596" s="40"/>
      <c r="CZ1596" s="40"/>
      <c r="DA1596" s="40"/>
      <c r="DB1596" s="40"/>
      <c r="DC1596" s="40"/>
      <c r="DD1596" s="40"/>
      <c r="DE1596" s="40"/>
      <c r="DF1596" s="40"/>
      <c r="DG1596" s="40"/>
      <c r="DH1596" s="40"/>
      <c r="DI1596" s="40"/>
      <c r="DJ1596" s="40"/>
      <c r="DK1596" s="40"/>
      <c r="DL1596" s="40"/>
      <c r="DM1596" s="40"/>
      <c r="DN1596" s="40"/>
      <c r="DO1596" s="40"/>
      <c r="DP1596" s="40"/>
      <c r="DQ1596" s="40"/>
      <c r="DR1596" s="40"/>
      <c r="DS1596" s="40"/>
      <c r="DT1596" s="40"/>
      <c r="DU1596" s="40"/>
      <c r="DV1596" s="40"/>
      <c r="DW1596" s="40"/>
      <c r="DX1596" s="40"/>
      <c r="DY1596" s="40"/>
      <c r="DZ1596" s="40"/>
      <c r="EA1596" s="40"/>
      <c r="EB1596" s="40"/>
      <c r="EC1596" s="40"/>
      <c r="ED1596" s="40"/>
      <c r="EE1596" s="40"/>
      <c r="EF1596" s="40"/>
      <c r="EG1596" s="40"/>
      <c r="EH1596" s="40"/>
      <c r="EI1596" s="40"/>
      <c r="EJ1596" s="40"/>
      <c r="EK1596" s="40"/>
      <c r="EL1596" s="40"/>
      <c r="EM1596" s="40"/>
      <c r="EN1596" s="40"/>
      <c r="EO1596" s="40"/>
      <c r="EP1596" s="40"/>
      <c r="EQ1596" s="40"/>
      <c r="ER1596" s="40"/>
      <c r="ES1596" s="40"/>
      <c r="ET1596" s="40"/>
      <c r="EU1596" s="40"/>
      <c r="EV1596" s="40"/>
      <c r="EW1596" s="40"/>
      <c r="EX1596" s="40"/>
      <c r="EY1596" s="40"/>
      <c r="EZ1596" s="40"/>
      <c r="FA1596" s="40"/>
      <c r="FB1596" s="40"/>
      <c r="FC1596" s="40"/>
      <c r="FD1596" s="40"/>
      <c r="FE1596" s="40"/>
      <c r="FF1596" s="40"/>
      <c r="FG1596" s="40"/>
      <c r="FH1596" s="40"/>
      <c r="FI1596" s="40"/>
      <c r="FJ1596" s="40"/>
      <c r="FK1596" s="40"/>
      <c r="FL1596" s="40"/>
      <c r="FM1596" s="40"/>
      <c r="FN1596" s="40"/>
      <c r="FO1596" s="40"/>
      <c r="FP1596" s="40"/>
      <c r="FQ1596" s="40"/>
      <c r="FR1596" s="40"/>
      <c r="FS1596" s="40"/>
      <c r="FT1596" s="40"/>
      <c r="FU1596" s="40"/>
      <c r="FV1596" s="40"/>
      <c r="FW1596" s="40"/>
      <c r="FX1596" s="40"/>
      <c r="FY1596" s="40"/>
      <c r="FZ1596" s="40"/>
      <c r="GA1596" s="40"/>
      <c r="GB1596" s="40"/>
      <c r="GC1596" s="40"/>
      <c r="GD1596" s="40"/>
      <c r="GE1596" s="40"/>
      <c r="GF1596" s="40"/>
      <c r="GG1596" s="40"/>
      <c r="GH1596" s="40"/>
      <c r="GI1596" s="40"/>
      <c r="GJ1596" s="40"/>
      <c r="GK1596" s="40"/>
      <c r="GL1596" s="40"/>
      <c r="GM1596" s="40"/>
      <c r="GN1596" s="40"/>
      <c r="GO1596" s="40"/>
      <c r="GP1596" s="40"/>
      <c r="GQ1596" s="40"/>
      <c r="GR1596" s="40"/>
      <c r="GS1596" s="40"/>
    </row>
    <row r="1597" spans="1:201" x14ac:dyDescent="0.2">
      <c r="A1597" s="40"/>
      <c r="B1597" s="40"/>
      <c r="C1597" s="40"/>
      <c r="D1597" s="40"/>
      <c r="E1597" s="40"/>
      <c r="F1597" s="40"/>
      <c r="G1597" s="40"/>
      <c r="H1597" s="40"/>
      <c r="I1597" s="40"/>
      <c r="J1597" s="40"/>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c r="AH1597" s="40"/>
      <c r="AI1597" s="40"/>
      <c r="AJ1597" s="40"/>
      <c r="AK1597" s="40"/>
      <c r="AL1597" s="40"/>
      <c r="AM1597" s="40"/>
      <c r="AN1597" s="40"/>
      <c r="AO1597" s="40"/>
      <c r="AP1597" s="40"/>
      <c r="AQ1597" s="40"/>
      <c r="AR1597" s="40"/>
      <c r="AS1597" s="40"/>
      <c r="AT1597" s="40"/>
      <c r="AU1597" s="40"/>
      <c r="AV1597" s="40"/>
      <c r="AW1597" s="40"/>
      <c r="AX1597" s="40"/>
      <c r="AY1597" s="40"/>
      <c r="AZ1597" s="40"/>
      <c r="BA1597" s="40"/>
      <c r="BB1597" s="40"/>
      <c r="BC1597" s="40"/>
      <c r="BD1597" s="40"/>
      <c r="BE1597" s="40"/>
      <c r="BF1597" s="40"/>
      <c r="BG1597" s="40"/>
      <c r="BH1597" s="40"/>
      <c r="BI1597" s="40"/>
      <c r="BJ1597" s="40"/>
      <c r="BK1597" s="40"/>
      <c r="BL1597" s="40"/>
      <c r="BM1597" s="40"/>
      <c r="BN1597" s="40"/>
      <c r="BO1597" s="40"/>
      <c r="BP1597" s="40"/>
      <c r="BQ1597" s="40"/>
      <c r="BR1597" s="40"/>
      <c r="BS1597" s="40"/>
      <c r="BT1597" s="40"/>
      <c r="BU1597" s="40"/>
      <c r="BV1597" s="40"/>
      <c r="BW1597" s="40"/>
      <c r="BX1597" s="40"/>
      <c r="BY1597" s="40"/>
      <c r="BZ1597" s="40"/>
      <c r="CA1597" s="40"/>
      <c r="CB1597" s="40"/>
      <c r="CC1597" s="40"/>
      <c r="CD1597" s="40"/>
      <c r="CE1597" s="40"/>
      <c r="CF1597" s="40"/>
      <c r="CG1597" s="40"/>
      <c r="CH1597" s="40"/>
      <c r="CI1597" s="40"/>
      <c r="CJ1597" s="40"/>
      <c r="CK1597" s="40"/>
      <c r="CL1597" s="40"/>
      <c r="CM1597" s="40"/>
      <c r="CN1597" s="40"/>
      <c r="CO1597" s="40"/>
      <c r="CP1597" s="40"/>
      <c r="CQ1597" s="40"/>
      <c r="CR1597" s="40"/>
      <c r="CS1597" s="40"/>
      <c r="CT1597" s="40"/>
      <c r="CU1597" s="40"/>
      <c r="CV1597" s="40"/>
      <c r="CW1597" s="40"/>
      <c r="CX1597" s="40"/>
      <c r="CY1597" s="40"/>
      <c r="CZ1597" s="40"/>
      <c r="DA1597" s="40"/>
      <c r="DB1597" s="40"/>
      <c r="DC1597" s="40"/>
      <c r="DD1597" s="40"/>
      <c r="DE1597" s="40"/>
      <c r="DF1597" s="40"/>
      <c r="DG1597" s="40"/>
      <c r="DH1597" s="40"/>
      <c r="DI1597" s="40"/>
      <c r="DJ1597" s="40"/>
      <c r="DK1597" s="40"/>
      <c r="DL1597" s="40"/>
      <c r="DM1597" s="40"/>
      <c r="DN1597" s="40"/>
      <c r="DO1597" s="40"/>
      <c r="DP1597" s="40"/>
      <c r="DQ1597" s="40"/>
      <c r="DR1597" s="40"/>
      <c r="DS1597" s="40"/>
      <c r="DT1597" s="40"/>
      <c r="DU1597" s="40"/>
      <c r="DV1597" s="40"/>
      <c r="DW1597" s="40"/>
      <c r="DX1597" s="40"/>
      <c r="DY1597" s="40"/>
      <c r="DZ1597" s="40"/>
      <c r="EA1597" s="40"/>
      <c r="EB1597" s="40"/>
      <c r="EC1597" s="40"/>
      <c r="ED1597" s="40"/>
      <c r="EE1597" s="40"/>
      <c r="EF1597" s="40"/>
      <c r="EG1597" s="40"/>
      <c r="EH1597" s="40"/>
      <c r="EI1597" s="40"/>
      <c r="EJ1597" s="40"/>
      <c r="EK1597" s="40"/>
      <c r="EL1597" s="40"/>
      <c r="EM1597" s="40"/>
      <c r="EN1597" s="40"/>
      <c r="EO1597" s="40"/>
      <c r="EP1597" s="40"/>
      <c r="EQ1597" s="40"/>
      <c r="ER1597" s="40"/>
      <c r="ES1597" s="40"/>
      <c r="ET1597" s="40"/>
      <c r="EU1597" s="40"/>
      <c r="EV1597" s="40"/>
      <c r="EW1597" s="40"/>
      <c r="EX1597" s="40"/>
      <c r="EY1597" s="40"/>
      <c r="EZ1597" s="40"/>
      <c r="FA1597" s="40"/>
      <c r="FB1597" s="40"/>
      <c r="FC1597" s="40"/>
      <c r="FD1597" s="40"/>
      <c r="FE1597" s="40"/>
      <c r="FF1597" s="40"/>
      <c r="FG1597" s="40"/>
      <c r="FH1597" s="40"/>
      <c r="FI1597" s="40"/>
      <c r="FJ1597" s="40"/>
      <c r="FK1597" s="40"/>
      <c r="FL1597" s="40"/>
      <c r="FM1597" s="40"/>
      <c r="FN1597" s="40"/>
      <c r="FO1597" s="40"/>
      <c r="FP1597" s="40"/>
      <c r="FQ1597" s="40"/>
      <c r="FR1597" s="40"/>
      <c r="FS1597" s="40"/>
      <c r="FT1597" s="40"/>
      <c r="FU1597" s="40"/>
      <c r="FV1597" s="40"/>
      <c r="FW1597" s="40"/>
      <c r="FX1597" s="40"/>
      <c r="FY1597" s="40"/>
      <c r="FZ1597" s="40"/>
      <c r="GA1597" s="40"/>
      <c r="GB1597" s="40"/>
      <c r="GC1597" s="40"/>
      <c r="GD1597" s="40"/>
      <c r="GE1597" s="40"/>
      <c r="GF1597" s="40"/>
      <c r="GG1597" s="40"/>
      <c r="GH1597" s="40"/>
      <c r="GI1597" s="40"/>
      <c r="GJ1597" s="40"/>
      <c r="GK1597" s="40"/>
      <c r="GL1597" s="40"/>
      <c r="GM1597" s="40"/>
      <c r="GN1597" s="40"/>
      <c r="GO1597" s="40"/>
      <c r="GP1597" s="40"/>
      <c r="GQ1597" s="40"/>
      <c r="GR1597" s="40"/>
      <c r="GS1597" s="40"/>
    </row>
    <row r="1598" spans="1:201" x14ac:dyDescent="0.2">
      <c r="A1598" s="40"/>
      <c r="B1598" s="40"/>
      <c r="C1598" s="40"/>
      <c r="D1598" s="40"/>
      <c r="E1598" s="40"/>
      <c r="F1598" s="40"/>
      <c r="G1598" s="40"/>
      <c r="H1598" s="40"/>
      <c r="I1598" s="40"/>
      <c r="J1598" s="40"/>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c r="AH1598" s="40"/>
      <c r="AI1598" s="40"/>
      <c r="AJ1598" s="40"/>
      <c r="AK1598" s="40"/>
      <c r="AL1598" s="40"/>
      <c r="AM1598" s="40"/>
      <c r="AN1598" s="40"/>
      <c r="AO1598" s="40"/>
      <c r="AP1598" s="40"/>
      <c r="AQ1598" s="40"/>
      <c r="AR1598" s="40"/>
      <c r="AS1598" s="40"/>
      <c r="AT1598" s="40"/>
      <c r="AU1598" s="40"/>
      <c r="AV1598" s="40"/>
      <c r="AW1598" s="40"/>
      <c r="AX1598" s="40"/>
      <c r="AY1598" s="40"/>
      <c r="AZ1598" s="40"/>
      <c r="BA1598" s="40"/>
      <c r="BB1598" s="40"/>
      <c r="BC1598" s="40"/>
      <c r="BD1598" s="40"/>
      <c r="BE1598" s="40"/>
      <c r="BF1598" s="40"/>
      <c r="BG1598" s="40"/>
      <c r="BH1598" s="40"/>
      <c r="BI1598" s="40"/>
      <c r="BJ1598" s="40"/>
      <c r="BK1598" s="40"/>
      <c r="BL1598" s="40"/>
      <c r="BM1598" s="40"/>
      <c r="BN1598" s="40"/>
      <c r="BO1598" s="40"/>
      <c r="BP1598" s="40"/>
      <c r="BQ1598" s="40"/>
      <c r="BR1598" s="40"/>
      <c r="BS1598" s="40"/>
      <c r="BT1598" s="40"/>
      <c r="BU1598" s="40"/>
      <c r="BV1598" s="40"/>
      <c r="BW1598" s="40"/>
      <c r="BX1598" s="40"/>
      <c r="BY1598" s="40"/>
      <c r="BZ1598" s="40"/>
      <c r="CA1598" s="40"/>
      <c r="CB1598" s="40"/>
      <c r="CC1598" s="40"/>
      <c r="CD1598" s="40"/>
      <c r="CE1598" s="40"/>
      <c r="CF1598" s="40"/>
      <c r="CG1598" s="40"/>
      <c r="CH1598" s="40"/>
      <c r="CI1598" s="40"/>
      <c r="CJ1598" s="40"/>
      <c r="CK1598" s="40"/>
      <c r="CL1598" s="40"/>
      <c r="CM1598" s="40"/>
      <c r="CN1598" s="40"/>
      <c r="CO1598" s="40"/>
      <c r="CP1598" s="40"/>
      <c r="CQ1598" s="40"/>
      <c r="CR1598" s="40"/>
      <c r="CS1598" s="40"/>
      <c r="CT1598" s="40"/>
      <c r="CU1598" s="40"/>
      <c r="CV1598" s="40"/>
      <c r="CW1598" s="40"/>
      <c r="CX1598" s="40"/>
      <c r="CY1598" s="40"/>
      <c r="CZ1598" s="40"/>
      <c r="DA1598" s="40"/>
      <c r="DB1598" s="40"/>
      <c r="DC1598" s="40"/>
      <c r="DD1598" s="40"/>
      <c r="DE1598" s="40"/>
      <c r="DF1598" s="40"/>
      <c r="DG1598" s="40"/>
      <c r="DH1598" s="40"/>
      <c r="DI1598" s="40"/>
      <c r="DJ1598" s="40"/>
      <c r="DK1598" s="40"/>
      <c r="DL1598" s="40"/>
      <c r="DM1598" s="40"/>
      <c r="DN1598" s="40"/>
      <c r="DO1598" s="40"/>
      <c r="DP1598" s="40"/>
      <c r="DQ1598" s="40"/>
      <c r="DR1598" s="40"/>
      <c r="DS1598" s="40"/>
      <c r="DT1598" s="40"/>
      <c r="DU1598" s="40"/>
      <c r="DV1598" s="40"/>
      <c r="DW1598" s="40"/>
      <c r="DX1598" s="40"/>
      <c r="DY1598" s="40"/>
      <c r="DZ1598" s="40"/>
      <c r="EA1598" s="40"/>
      <c r="EB1598" s="40"/>
      <c r="EC1598" s="40"/>
      <c r="ED1598" s="40"/>
      <c r="EE1598" s="40"/>
      <c r="EF1598" s="40"/>
      <c r="EG1598" s="40"/>
      <c r="EH1598" s="40"/>
      <c r="EI1598" s="40"/>
      <c r="EJ1598" s="40"/>
      <c r="EK1598" s="40"/>
      <c r="EL1598" s="40"/>
      <c r="EM1598" s="40"/>
      <c r="EN1598" s="40"/>
      <c r="EO1598" s="40"/>
      <c r="EP1598" s="40"/>
      <c r="EQ1598" s="40"/>
      <c r="ER1598" s="40"/>
      <c r="ES1598" s="40"/>
      <c r="ET1598" s="40"/>
      <c r="EU1598" s="40"/>
      <c r="EV1598" s="40"/>
      <c r="EW1598" s="40"/>
      <c r="EX1598" s="40"/>
      <c r="EY1598" s="40"/>
      <c r="EZ1598" s="40"/>
      <c r="FA1598" s="40"/>
      <c r="FB1598" s="40"/>
      <c r="FC1598" s="40"/>
      <c r="FD1598" s="40"/>
      <c r="FE1598" s="40"/>
      <c r="FF1598" s="40"/>
      <c r="FG1598" s="40"/>
      <c r="FH1598" s="40"/>
      <c r="FI1598" s="40"/>
      <c r="FJ1598" s="40"/>
      <c r="FK1598" s="40"/>
      <c r="FL1598" s="40"/>
      <c r="FM1598" s="40"/>
      <c r="FN1598" s="40"/>
      <c r="FO1598" s="40"/>
      <c r="FP1598" s="40"/>
      <c r="FQ1598" s="40"/>
      <c r="FR1598" s="40"/>
      <c r="FS1598" s="40"/>
      <c r="FT1598" s="40"/>
      <c r="FU1598" s="40"/>
      <c r="FV1598" s="40"/>
      <c r="FW1598" s="40"/>
      <c r="FX1598" s="40"/>
      <c r="FY1598" s="40"/>
      <c r="FZ1598" s="40"/>
      <c r="GA1598" s="40"/>
      <c r="GB1598" s="40"/>
      <c r="GC1598" s="40"/>
      <c r="GD1598" s="40"/>
      <c r="GE1598" s="40"/>
      <c r="GF1598" s="40"/>
      <c r="GG1598" s="40"/>
      <c r="GH1598" s="40"/>
      <c r="GI1598" s="40"/>
      <c r="GJ1598" s="40"/>
      <c r="GK1598" s="40"/>
      <c r="GL1598" s="40"/>
      <c r="GM1598" s="40"/>
      <c r="GN1598" s="40"/>
      <c r="GO1598" s="40"/>
      <c r="GP1598" s="40"/>
      <c r="GQ1598" s="40"/>
      <c r="GR1598" s="40"/>
      <c r="GS1598" s="40"/>
    </row>
    <row r="1599" spans="1:201" x14ac:dyDescent="0.2">
      <c r="A1599" s="40"/>
      <c r="B1599" s="40"/>
      <c r="C1599" s="40"/>
      <c r="D1599" s="40"/>
      <c r="E1599" s="40"/>
      <c r="F1599" s="40"/>
      <c r="G1599" s="40"/>
      <c r="H1599" s="40"/>
      <c r="I1599" s="40"/>
      <c r="J1599" s="40"/>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c r="AH1599" s="40"/>
      <c r="AI1599" s="40"/>
      <c r="AJ1599" s="40"/>
      <c r="AK1599" s="40"/>
      <c r="AL1599" s="40"/>
      <c r="AM1599" s="40"/>
      <c r="AN1599" s="40"/>
      <c r="AO1599" s="40"/>
      <c r="AP1599" s="40"/>
      <c r="AQ1599" s="40"/>
      <c r="AR1599" s="40"/>
      <c r="AS1599" s="40"/>
      <c r="AT1599" s="40"/>
      <c r="AU1599" s="40"/>
      <c r="AV1599" s="40"/>
      <c r="AW1599" s="40"/>
      <c r="AX1599" s="40"/>
      <c r="AY1599" s="40"/>
      <c r="AZ1599" s="40"/>
      <c r="BA1599" s="40"/>
      <c r="BB1599" s="40"/>
      <c r="BC1599" s="40"/>
      <c r="BD1599" s="40"/>
      <c r="BE1599" s="40"/>
      <c r="BF1599" s="40"/>
      <c r="BG1599" s="40"/>
      <c r="BH1599" s="40"/>
      <c r="BI1599" s="40"/>
      <c r="BJ1599" s="40"/>
      <c r="BK1599" s="40"/>
      <c r="BL1599" s="40"/>
      <c r="BM1599" s="40"/>
      <c r="BN1599" s="40"/>
      <c r="BO1599" s="40"/>
      <c r="BP1599" s="40"/>
      <c r="BQ1599" s="40"/>
      <c r="BR1599" s="40"/>
      <c r="BS1599" s="40"/>
      <c r="BT1599" s="40"/>
      <c r="BU1599" s="40"/>
      <c r="BV1599" s="40"/>
      <c r="BW1599" s="40"/>
      <c r="BX1599" s="40"/>
      <c r="BY1599" s="40"/>
      <c r="BZ1599" s="40"/>
      <c r="CA1599" s="40"/>
      <c r="CB1599" s="40"/>
      <c r="CC1599" s="40"/>
      <c r="CD1599" s="40"/>
      <c r="CE1599" s="40"/>
      <c r="CF1599" s="40"/>
      <c r="CG1599" s="40"/>
      <c r="CH1599" s="40"/>
      <c r="CI1599" s="40"/>
      <c r="CJ1599" s="40"/>
      <c r="CK1599" s="40"/>
      <c r="CL1599" s="40"/>
      <c r="CM1599" s="40"/>
      <c r="CN1599" s="40"/>
      <c r="CO1599" s="40"/>
      <c r="CP1599" s="40"/>
      <c r="CQ1599" s="40"/>
      <c r="CR1599" s="40"/>
      <c r="CS1599" s="40"/>
      <c r="CT1599" s="40"/>
      <c r="CU1599" s="40"/>
      <c r="CV1599" s="40"/>
      <c r="CW1599" s="40"/>
      <c r="CX1599" s="40"/>
      <c r="CY1599" s="40"/>
      <c r="CZ1599" s="40"/>
      <c r="DA1599" s="40"/>
      <c r="DB1599" s="40"/>
      <c r="DC1599" s="40"/>
      <c r="DD1599" s="40"/>
      <c r="DE1599" s="40"/>
      <c r="DF1599" s="40"/>
      <c r="DG1599" s="40"/>
      <c r="DH1599" s="40"/>
      <c r="DI1599" s="40"/>
      <c r="DJ1599" s="40"/>
      <c r="DK1599" s="40"/>
      <c r="DL1599" s="40"/>
      <c r="DM1599" s="40"/>
      <c r="DN1599" s="40"/>
      <c r="DO1599" s="40"/>
      <c r="DP1599" s="40"/>
      <c r="DQ1599" s="40"/>
      <c r="DR1599" s="40"/>
      <c r="DS1599" s="40"/>
      <c r="DT1599" s="40"/>
      <c r="DU1599" s="40"/>
      <c r="DV1599" s="40"/>
      <c r="DW1599" s="40"/>
      <c r="DX1599" s="40"/>
      <c r="DY1599" s="40"/>
      <c r="DZ1599" s="40"/>
      <c r="EA1599" s="40"/>
      <c r="EB1599" s="40"/>
      <c r="EC1599" s="40"/>
      <c r="ED1599" s="40"/>
      <c r="EE1599" s="40"/>
      <c r="EF1599" s="40"/>
      <c r="EG1599" s="40"/>
      <c r="EH1599" s="40"/>
      <c r="EI1599" s="40"/>
      <c r="EJ1599" s="40"/>
      <c r="EK1599" s="40"/>
      <c r="EL1599" s="40"/>
      <c r="EM1599" s="40"/>
      <c r="EN1599" s="40"/>
      <c r="EO1599" s="40"/>
      <c r="EP1599" s="40"/>
      <c r="EQ1599" s="40"/>
      <c r="ER1599" s="40"/>
      <c r="ES1599" s="40"/>
      <c r="ET1599" s="40"/>
      <c r="EU1599" s="40"/>
      <c r="EV1599" s="40"/>
      <c r="EW1599" s="40"/>
      <c r="EX1599" s="40"/>
      <c r="EY1599" s="40"/>
      <c r="EZ1599" s="40"/>
      <c r="FA1599" s="40"/>
      <c r="FB1599" s="40"/>
      <c r="FC1599" s="40"/>
      <c r="FD1599" s="40"/>
      <c r="FE1599" s="40"/>
      <c r="FF1599" s="40"/>
      <c r="FG1599" s="40"/>
      <c r="FH1599" s="40"/>
      <c r="FI1599" s="40"/>
      <c r="FJ1599" s="40"/>
      <c r="FK1599" s="40"/>
      <c r="FL1599" s="40"/>
      <c r="FM1599" s="40"/>
      <c r="FN1599" s="40"/>
      <c r="FO1599" s="40"/>
      <c r="FP1599" s="40"/>
      <c r="FQ1599" s="40"/>
      <c r="FR1599" s="40"/>
      <c r="FS1599" s="40"/>
      <c r="FT1599" s="40"/>
      <c r="FU1599" s="40"/>
      <c r="FV1599" s="40"/>
      <c r="FW1599" s="40"/>
      <c r="FX1599" s="40"/>
      <c r="FY1599" s="40"/>
      <c r="FZ1599" s="40"/>
      <c r="GA1599" s="40"/>
      <c r="GB1599" s="40"/>
      <c r="GC1599" s="40"/>
      <c r="GD1599" s="40"/>
      <c r="GE1599" s="40"/>
      <c r="GF1599" s="40"/>
      <c r="GG1599" s="40"/>
      <c r="GH1599" s="40"/>
      <c r="GI1599" s="40"/>
      <c r="GJ1599" s="40"/>
      <c r="GK1599" s="40"/>
      <c r="GL1599" s="40"/>
      <c r="GM1599" s="40"/>
      <c r="GN1599" s="40"/>
      <c r="GO1599" s="40"/>
      <c r="GP1599" s="40"/>
      <c r="GQ1599" s="40"/>
      <c r="GR1599" s="40"/>
      <c r="GS1599" s="40"/>
    </row>
    <row r="1600" spans="1:201" x14ac:dyDescent="0.2">
      <c r="A1600" s="40"/>
      <c r="B1600" s="40"/>
      <c r="C1600" s="40"/>
      <c r="D1600" s="40"/>
      <c r="E1600" s="40"/>
      <c r="F1600" s="40"/>
      <c r="G1600" s="40"/>
      <c r="H1600" s="40"/>
      <c r="I1600" s="40"/>
      <c r="J1600" s="40"/>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c r="AH1600" s="40"/>
      <c r="AI1600" s="40"/>
      <c r="AJ1600" s="40"/>
      <c r="AK1600" s="40"/>
      <c r="AL1600" s="40"/>
      <c r="AM1600" s="40"/>
      <c r="AN1600" s="40"/>
      <c r="AO1600" s="40"/>
      <c r="AP1600" s="40"/>
      <c r="AQ1600" s="40"/>
      <c r="AR1600" s="40"/>
      <c r="AS1600" s="40"/>
      <c r="AT1600" s="40"/>
      <c r="AU1600" s="40"/>
      <c r="AV1600" s="40"/>
      <c r="AW1600" s="40"/>
      <c r="AX1600" s="40"/>
      <c r="AY1600" s="40"/>
      <c r="AZ1600" s="40"/>
      <c r="BA1600" s="40"/>
      <c r="BB1600" s="40"/>
      <c r="BC1600" s="40"/>
      <c r="BD1600" s="40"/>
      <c r="BE1600" s="40"/>
      <c r="BF1600" s="40"/>
      <c r="BG1600" s="40"/>
      <c r="BH1600" s="40"/>
      <c r="BI1600" s="40"/>
      <c r="BJ1600" s="40"/>
      <c r="BK1600" s="40"/>
      <c r="BL1600" s="40"/>
      <c r="BM1600" s="40"/>
      <c r="BN1600" s="40"/>
      <c r="BO1600" s="40"/>
      <c r="BP1600" s="40"/>
      <c r="BQ1600" s="40"/>
      <c r="BR1600" s="40"/>
      <c r="BS1600" s="40"/>
      <c r="BT1600" s="40"/>
      <c r="BU1600" s="40"/>
      <c r="BV1600" s="40"/>
      <c r="BW1600" s="40"/>
      <c r="BX1600" s="40"/>
      <c r="BY1600" s="40"/>
      <c r="BZ1600" s="40"/>
      <c r="CA1600" s="40"/>
      <c r="CB1600" s="40"/>
      <c r="CC1600" s="40"/>
      <c r="CD1600" s="40"/>
      <c r="CE1600" s="40"/>
      <c r="CF1600" s="40"/>
      <c r="CG1600" s="40"/>
      <c r="CH1600" s="40"/>
      <c r="CI1600" s="40"/>
      <c r="CJ1600" s="40"/>
      <c r="CK1600" s="40"/>
      <c r="CL1600" s="40"/>
      <c r="CM1600" s="40"/>
      <c r="CN1600" s="40"/>
      <c r="CO1600" s="40"/>
      <c r="CP1600" s="40"/>
      <c r="CQ1600" s="40"/>
      <c r="CR1600" s="40"/>
      <c r="CS1600" s="40"/>
      <c r="CT1600" s="40"/>
      <c r="CU1600" s="40"/>
      <c r="CV1600" s="40"/>
      <c r="CW1600" s="40"/>
      <c r="CX1600" s="40"/>
      <c r="CY1600" s="40"/>
      <c r="CZ1600" s="40"/>
      <c r="DA1600" s="40"/>
      <c r="DB1600" s="40"/>
      <c r="DC1600" s="40"/>
      <c r="DD1600" s="40"/>
      <c r="DE1600" s="40"/>
      <c r="DF1600" s="40"/>
      <c r="DG1600" s="40"/>
      <c r="DH1600" s="40"/>
      <c r="DI1600" s="40"/>
      <c r="DJ1600" s="40"/>
      <c r="DK1600" s="40"/>
      <c r="DL1600" s="40"/>
      <c r="DM1600" s="40"/>
      <c r="DN1600" s="40"/>
      <c r="DO1600" s="40"/>
      <c r="DP1600" s="40"/>
      <c r="DQ1600" s="40"/>
      <c r="DR1600" s="40"/>
      <c r="DS1600" s="40"/>
      <c r="DT1600" s="40"/>
      <c r="DU1600" s="40"/>
      <c r="DV1600" s="40"/>
      <c r="DW1600" s="40"/>
      <c r="DX1600" s="40"/>
      <c r="DY1600" s="40"/>
      <c r="DZ1600" s="40"/>
      <c r="EA1600" s="40"/>
      <c r="EB1600" s="40"/>
      <c r="EC1600" s="40"/>
      <c r="ED1600" s="40"/>
      <c r="EE1600" s="40"/>
      <c r="EF1600" s="40"/>
      <c r="EG1600" s="40"/>
      <c r="EH1600" s="40"/>
      <c r="EI1600" s="40"/>
      <c r="EJ1600" s="40"/>
      <c r="EK1600" s="40"/>
      <c r="EL1600" s="40"/>
      <c r="EM1600" s="40"/>
      <c r="EN1600" s="40"/>
      <c r="EO1600" s="40"/>
      <c r="EP1600" s="40"/>
      <c r="EQ1600" s="40"/>
      <c r="ER1600" s="40"/>
      <c r="ES1600" s="40"/>
      <c r="ET1600" s="40"/>
      <c r="EU1600" s="40"/>
      <c r="EV1600" s="40"/>
      <c r="EW1600" s="40"/>
      <c r="EX1600" s="40"/>
      <c r="EY1600" s="40"/>
      <c r="EZ1600" s="40"/>
      <c r="FA1600" s="40"/>
      <c r="FB1600" s="40"/>
      <c r="FC1600" s="40"/>
      <c r="FD1600" s="40"/>
      <c r="FE1600" s="40"/>
      <c r="FF1600" s="40"/>
      <c r="FG1600" s="40"/>
      <c r="FH1600" s="40"/>
      <c r="FI1600" s="40"/>
      <c r="FJ1600" s="40"/>
      <c r="FK1600" s="40"/>
      <c r="FL1600" s="40"/>
      <c r="FM1600" s="40"/>
      <c r="FN1600" s="40"/>
      <c r="FO1600" s="40"/>
      <c r="FP1600" s="40"/>
      <c r="FQ1600" s="40"/>
      <c r="FR1600" s="40"/>
      <c r="FS1600" s="40"/>
      <c r="FT1600" s="40"/>
      <c r="FU1600" s="40"/>
      <c r="FV1600" s="40"/>
      <c r="FW1600" s="40"/>
      <c r="FX1600" s="40"/>
      <c r="FY1600" s="40"/>
      <c r="FZ1600" s="40"/>
      <c r="GA1600" s="40"/>
      <c r="GB1600" s="40"/>
      <c r="GC1600" s="40"/>
      <c r="GD1600" s="40"/>
      <c r="GE1600" s="40"/>
      <c r="GF1600" s="40"/>
      <c r="GG1600" s="40"/>
      <c r="GH1600" s="40"/>
      <c r="GI1600" s="40"/>
      <c r="GJ1600" s="40"/>
      <c r="GK1600" s="40"/>
      <c r="GL1600" s="40"/>
      <c r="GM1600" s="40"/>
      <c r="GN1600" s="40"/>
      <c r="GO1600" s="40"/>
      <c r="GP1600" s="40"/>
      <c r="GQ1600" s="40"/>
      <c r="GR1600" s="40"/>
      <c r="GS1600" s="40"/>
    </row>
    <row r="1601" spans="1:201" x14ac:dyDescent="0.2">
      <c r="A1601" s="40"/>
      <c r="B1601" s="40"/>
      <c r="C1601" s="40"/>
      <c r="D1601" s="40"/>
      <c r="E1601" s="40"/>
      <c r="F1601" s="40"/>
      <c r="G1601" s="40"/>
      <c r="H1601" s="40"/>
      <c r="I1601" s="40"/>
      <c r="J1601" s="40"/>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c r="AH1601" s="40"/>
      <c r="AI1601" s="40"/>
      <c r="AJ1601" s="40"/>
      <c r="AK1601" s="40"/>
      <c r="AL1601" s="40"/>
      <c r="AM1601" s="40"/>
      <c r="AN1601" s="40"/>
      <c r="AO1601" s="40"/>
      <c r="AP1601" s="40"/>
      <c r="AQ1601" s="40"/>
      <c r="AR1601" s="40"/>
      <c r="AS1601" s="40"/>
      <c r="AT1601" s="40"/>
      <c r="AU1601" s="40"/>
      <c r="AV1601" s="40"/>
      <c r="AW1601" s="40"/>
      <c r="AX1601" s="40"/>
      <c r="AY1601" s="40"/>
      <c r="AZ1601" s="40"/>
      <c r="BA1601" s="40"/>
      <c r="BB1601" s="40"/>
      <c r="BC1601" s="40"/>
      <c r="BD1601" s="40"/>
      <c r="BE1601" s="40"/>
      <c r="BF1601" s="40"/>
      <c r="BG1601" s="40"/>
      <c r="BH1601" s="40"/>
      <c r="BI1601" s="40"/>
      <c r="BJ1601" s="40"/>
      <c r="BK1601" s="40"/>
      <c r="BL1601" s="40"/>
      <c r="BM1601" s="40"/>
      <c r="BN1601" s="40"/>
      <c r="BO1601" s="40"/>
      <c r="BP1601" s="40"/>
      <c r="BQ1601" s="40"/>
      <c r="BR1601" s="40"/>
      <c r="BS1601" s="40"/>
      <c r="BT1601" s="40"/>
      <c r="BU1601" s="40"/>
      <c r="BV1601" s="40"/>
      <c r="BW1601" s="40"/>
      <c r="BX1601" s="40"/>
      <c r="BY1601" s="40"/>
      <c r="BZ1601" s="40"/>
      <c r="CA1601" s="40"/>
      <c r="CB1601" s="40"/>
      <c r="CC1601" s="40"/>
      <c r="CD1601" s="40"/>
      <c r="CE1601" s="40"/>
      <c r="CF1601" s="40"/>
      <c r="CG1601" s="40"/>
      <c r="CH1601" s="40"/>
      <c r="CI1601" s="40"/>
      <c r="CJ1601" s="40"/>
      <c r="CK1601" s="40"/>
      <c r="CL1601" s="40"/>
      <c r="CM1601" s="40"/>
      <c r="CN1601" s="40"/>
      <c r="CO1601" s="40"/>
      <c r="CP1601" s="40"/>
      <c r="CQ1601" s="40"/>
      <c r="CR1601" s="40"/>
      <c r="CS1601" s="40"/>
      <c r="CT1601" s="40"/>
      <c r="CU1601" s="40"/>
      <c r="CV1601" s="40"/>
      <c r="CW1601" s="40"/>
      <c r="CX1601" s="40"/>
      <c r="CY1601" s="40"/>
      <c r="CZ1601" s="40"/>
      <c r="DA1601" s="40"/>
      <c r="DB1601" s="40"/>
      <c r="DC1601" s="40"/>
      <c r="DD1601" s="40"/>
      <c r="DE1601" s="40"/>
      <c r="DF1601" s="40"/>
      <c r="DG1601" s="40"/>
      <c r="DH1601" s="40"/>
      <c r="DI1601" s="40"/>
      <c r="DJ1601" s="40"/>
      <c r="DK1601" s="40"/>
      <c r="DL1601" s="40"/>
      <c r="DM1601" s="40"/>
      <c r="DN1601" s="40"/>
      <c r="DO1601" s="40"/>
      <c r="DP1601" s="40"/>
      <c r="DQ1601" s="40"/>
      <c r="DR1601" s="40"/>
      <c r="DS1601" s="40"/>
      <c r="DT1601" s="40"/>
      <c r="DU1601" s="40"/>
      <c r="DV1601" s="40"/>
      <c r="DW1601" s="40"/>
      <c r="DX1601" s="40"/>
      <c r="DY1601" s="40"/>
      <c r="DZ1601" s="40"/>
      <c r="EA1601" s="40"/>
      <c r="EB1601" s="40"/>
      <c r="EC1601" s="40"/>
      <c r="ED1601" s="40"/>
      <c r="EE1601" s="40"/>
      <c r="EF1601" s="40"/>
      <c r="EG1601" s="40"/>
      <c r="EH1601" s="40"/>
      <c r="EI1601" s="40"/>
      <c r="EJ1601" s="40"/>
      <c r="EK1601" s="40"/>
      <c r="EL1601" s="40"/>
      <c r="EM1601" s="40"/>
      <c r="EN1601" s="40"/>
      <c r="EO1601" s="40"/>
      <c r="EP1601" s="40"/>
      <c r="EQ1601" s="40"/>
      <c r="ER1601" s="40"/>
      <c r="ES1601" s="40"/>
      <c r="ET1601" s="40"/>
      <c r="EU1601" s="40"/>
      <c r="EV1601" s="40"/>
      <c r="EW1601" s="40"/>
      <c r="EX1601" s="40"/>
      <c r="EY1601" s="40"/>
      <c r="EZ1601" s="40"/>
      <c r="FA1601" s="40"/>
      <c r="FB1601" s="40"/>
      <c r="FC1601" s="40"/>
      <c r="FD1601" s="40"/>
      <c r="FE1601" s="40"/>
      <c r="FF1601" s="40"/>
      <c r="FG1601" s="40"/>
      <c r="FH1601" s="40"/>
      <c r="FI1601" s="40"/>
      <c r="FJ1601" s="40"/>
      <c r="FK1601" s="40"/>
      <c r="FL1601" s="40"/>
      <c r="FM1601" s="40"/>
      <c r="FN1601" s="40"/>
      <c r="FO1601" s="40"/>
      <c r="FP1601" s="40"/>
      <c r="FQ1601" s="40"/>
      <c r="FR1601" s="40"/>
      <c r="FS1601" s="40"/>
      <c r="FT1601" s="40"/>
      <c r="FU1601" s="40"/>
      <c r="FV1601" s="40"/>
      <c r="FW1601" s="40"/>
      <c r="FX1601" s="40"/>
      <c r="FY1601" s="40"/>
      <c r="FZ1601" s="40"/>
      <c r="GA1601" s="40"/>
      <c r="GB1601" s="40"/>
      <c r="GC1601" s="40"/>
      <c r="GD1601" s="40"/>
      <c r="GE1601" s="40"/>
      <c r="GF1601" s="40"/>
      <c r="GG1601" s="40"/>
      <c r="GH1601" s="40"/>
      <c r="GI1601" s="40"/>
      <c r="GJ1601" s="40"/>
      <c r="GK1601" s="40"/>
      <c r="GL1601" s="40"/>
      <c r="GM1601" s="40"/>
      <c r="GN1601" s="40"/>
      <c r="GO1601" s="40"/>
      <c r="GP1601" s="40"/>
      <c r="GQ1601" s="40"/>
      <c r="GR1601" s="40"/>
      <c r="GS1601" s="40"/>
    </row>
    <row r="1602" spans="1:201" x14ac:dyDescent="0.2">
      <c r="A1602" s="40"/>
      <c r="B1602" s="40"/>
      <c r="C1602" s="40"/>
      <c r="D1602" s="40"/>
      <c r="E1602" s="40"/>
      <c r="F1602" s="40"/>
      <c r="G1602" s="40"/>
      <c r="H1602" s="40"/>
      <c r="I1602" s="40"/>
      <c r="J1602" s="40"/>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c r="AH1602" s="40"/>
      <c r="AI1602" s="40"/>
      <c r="AJ1602" s="40"/>
      <c r="AK1602" s="40"/>
      <c r="AL1602" s="40"/>
      <c r="AM1602" s="40"/>
      <c r="AN1602" s="40"/>
      <c r="AO1602" s="40"/>
      <c r="AP1602" s="40"/>
      <c r="AQ1602" s="40"/>
      <c r="AR1602" s="40"/>
      <c r="AS1602" s="40"/>
      <c r="AT1602" s="40"/>
      <c r="AU1602" s="40"/>
      <c r="AV1602" s="40"/>
      <c r="AW1602" s="40"/>
      <c r="AX1602" s="40"/>
      <c r="AY1602" s="40"/>
      <c r="AZ1602" s="40"/>
      <c r="BA1602" s="40"/>
      <c r="BB1602" s="40"/>
      <c r="BC1602" s="40"/>
      <c r="BD1602" s="40"/>
      <c r="BE1602" s="40"/>
      <c r="BF1602" s="40"/>
      <c r="BG1602" s="40"/>
      <c r="BH1602" s="40"/>
      <c r="BI1602" s="40"/>
      <c r="BJ1602" s="40"/>
      <c r="BK1602" s="40"/>
      <c r="BL1602" s="40"/>
      <c r="BM1602" s="40"/>
      <c r="BN1602" s="40"/>
      <c r="BO1602" s="40"/>
      <c r="BP1602" s="40"/>
      <c r="BQ1602" s="40"/>
      <c r="BR1602" s="40"/>
      <c r="BS1602" s="40"/>
      <c r="BT1602" s="40"/>
      <c r="BU1602" s="40"/>
      <c r="BV1602" s="40"/>
      <c r="BW1602" s="40"/>
      <c r="BX1602" s="40"/>
      <c r="BY1602" s="40"/>
      <c r="BZ1602" s="40"/>
      <c r="CA1602" s="40"/>
      <c r="CB1602" s="40"/>
      <c r="CC1602" s="40"/>
      <c r="CD1602" s="40"/>
      <c r="CE1602" s="40"/>
      <c r="CF1602" s="40"/>
      <c r="CG1602" s="40"/>
      <c r="CH1602" s="40"/>
      <c r="CI1602" s="40"/>
      <c r="CJ1602" s="40"/>
      <c r="CK1602" s="40"/>
      <c r="CL1602" s="40"/>
      <c r="CM1602" s="40"/>
      <c r="CN1602" s="40"/>
      <c r="CO1602" s="40"/>
      <c r="CP1602" s="40"/>
      <c r="CQ1602" s="40"/>
      <c r="CR1602" s="40"/>
      <c r="CS1602" s="40"/>
      <c r="CT1602" s="40"/>
      <c r="CU1602" s="40"/>
      <c r="CV1602" s="40"/>
      <c r="CW1602" s="40"/>
      <c r="CX1602" s="40"/>
      <c r="CY1602" s="40"/>
      <c r="CZ1602" s="40"/>
      <c r="DA1602" s="40"/>
      <c r="DB1602" s="40"/>
      <c r="DC1602" s="40"/>
      <c r="DD1602" s="40"/>
      <c r="DE1602" s="40"/>
      <c r="DF1602" s="40"/>
      <c r="DG1602" s="40"/>
      <c r="DH1602" s="40"/>
      <c r="DI1602" s="40"/>
      <c r="DJ1602" s="40"/>
      <c r="DK1602" s="40"/>
      <c r="DL1602" s="40"/>
      <c r="DM1602" s="40"/>
      <c r="DN1602" s="40"/>
      <c r="DO1602" s="40"/>
      <c r="DP1602" s="40"/>
      <c r="DQ1602" s="40"/>
      <c r="DR1602" s="40"/>
      <c r="DS1602" s="40"/>
      <c r="DT1602" s="40"/>
      <c r="DU1602" s="40"/>
      <c r="DV1602" s="40"/>
      <c r="DW1602" s="40"/>
      <c r="DX1602" s="40"/>
      <c r="DY1602" s="40"/>
      <c r="DZ1602" s="40"/>
      <c r="EA1602" s="40"/>
      <c r="EB1602" s="40"/>
      <c r="EC1602" s="40"/>
      <c r="ED1602" s="40"/>
      <c r="EE1602" s="40"/>
      <c r="EF1602" s="40"/>
      <c r="EG1602" s="40"/>
      <c r="EH1602" s="40"/>
      <c r="EI1602" s="40"/>
      <c r="EJ1602" s="40"/>
      <c r="EK1602" s="40"/>
      <c r="EL1602" s="40"/>
      <c r="EM1602" s="40"/>
      <c r="EN1602" s="40"/>
      <c r="EO1602" s="40"/>
      <c r="EP1602" s="40"/>
      <c r="EQ1602" s="40"/>
      <c r="ER1602" s="40"/>
      <c r="ES1602" s="40"/>
      <c r="ET1602" s="40"/>
      <c r="EU1602" s="40"/>
      <c r="EV1602" s="40"/>
      <c r="EW1602" s="40"/>
      <c r="EX1602" s="40"/>
      <c r="EY1602" s="40"/>
      <c r="EZ1602" s="40"/>
      <c r="FA1602" s="40"/>
      <c r="FB1602" s="40"/>
      <c r="FC1602" s="40"/>
      <c r="FD1602" s="40"/>
      <c r="FE1602" s="40"/>
      <c r="FF1602" s="40"/>
      <c r="FG1602" s="40"/>
      <c r="FH1602" s="40"/>
      <c r="FI1602" s="40"/>
      <c r="FJ1602" s="40"/>
      <c r="FK1602" s="40"/>
      <c r="FL1602" s="40"/>
      <c r="FM1602" s="40"/>
      <c r="FN1602" s="40"/>
      <c r="FO1602" s="40"/>
      <c r="FP1602" s="40"/>
      <c r="FQ1602" s="40"/>
      <c r="FR1602" s="40"/>
      <c r="FS1602" s="40"/>
      <c r="FT1602" s="40"/>
      <c r="FU1602" s="40"/>
      <c r="FV1602" s="40"/>
      <c r="FW1602" s="40"/>
      <c r="FX1602" s="40"/>
      <c r="FY1602" s="40"/>
      <c r="FZ1602" s="40"/>
      <c r="GA1602" s="40"/>
      <c r="GB1602" s="40"/>
      <c r="GC1602" s="40"/>
      <c r="GD1602" s="40"/>
      <c r="GE1602" s="40"/>
      <c r="GF1602" s="40"/>
      <c r="GG1602" s="40"/>
      <c r="GH1602" s="40"/>
      <c r="GI1602" s="40"/>
      <c r="GJ1602" s="40"/>
      <c r="GK1602" s="40"/>
      <c r="GL1602" s="40"/>
      <c r="GM1602" s="40"/>
      <c r="GN1602" s="40"/>
      <c r="GO1602" s="40"/>
      <c r="GP1602" s="40"/>
      <c r="GQ1602" s="40"/>
      <c r="GR1602" s="40"/>
      <c r="GS1602" s="40"/>
    </row>
    <row r="1603" spans="1:201" x14ac:dyDescent="0.2">
      <c r="A1603" s="40"/>
      <c r="B1603" s="40"/>
      <c r="C1603" s="40"/>
      <c r="D1603" s="40"/>
      <c r="E1603" s="40"/>
      <c r="F1603" s="40"/>
      <c r="G1603" s="40"/>
      <c r="H1603" s="40"/>
      <c r="I1603" s="40"/>
      <c r="J1603" s="40"/>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c r="AH1603" s="40"/>
      <c r="AI1603" s="40"/>
      <c r="AJ1603" s="40"/>
      <c r="AK1603" s="40"/>
      <c r="AL1603" s="40"/>
      <c r="AM1603" s="40"/>
      <c r="AN1603" s="40"/>
      <c r="AO1603" s="40"/>
      <c r="AP1603" s="40"/>
      <c r="AQ1603" s="40"/>
      <c r="AR1603" s="40"/>
      <c r="AS1603" s="40"/>
      <c r="AT1603" s="40"/>
      <c r="AU1603" s="40"/>
      <c r="AV1603" s="40"/>
      <c r="AW1603" s="40"/>
      <c r="AX1603" s="40"/>
      <c r="AY1603" s="40"/>
      <c r="AZ1603" s="40"/>
      <c r="BA1603" s="40"/>
      <c r="BB1603" s="40"/>
      <c r="BC1603" s="40"/>
      <c r="BD1603" s="40"/>
      <c r="BE1603" s="40"/>
      <c r="BF1603" s="40"/>
      <c r="BG1603" s="40"/>
      <c r="BH1603" s="40"/>
      <c r="BI1603" s="40"/>
      <c r="BJ1603" s="40"/>
      <c r="BK1603" s="40"/>
      <c r="BL1603" s="40"/>
      <c r="BM1603" s="40"/>
      <c r="BN1603" s="40"/>
      <c r="BO1603" s="40"/>
      <c r="BP1603" s="40"/>
      <c r="BQ1603" s="40"/>
      <c r="BR1603" s="40"/>
      <c r="BS1603" s="40"/>
      <c r="BT1603" s="40"/>
      <c r="BU1603" s="40"/>
      <c r="BV1603" s="40"/>
      <c r="BW1603" s="40"/>
      <c r="BX1603" s="40"/>
      <c r="BY1603" s="40"/>
      <c r="BZ1603" s="40"/>
      <c r="CA1603" s="40"/>
      <c r="CB1603" s="40"/>
      <c r="CC1603" s="40"/>
      <c r="CD1603" s="40"/>
      <c r="CE1603" s="40"/>
      <c r="CF1603" s="40"/>
      <c r="CG1603" s="40"/>
      <c r="CH1603" s="40"/>
      <c r="CI1603" s="40"/>
      <c r="CJ1603" s="40"/>
      <c r="CK1603" s="40"/>
      <c r="CL1603" s="40"/>
      <c r="CM1603" s="40"/>
      <c r="CN1603" s="40"/>
      <c r="CO1603" s="40"/>
      <c r="CP1603" s="40"/>
      <c r="CQ1603" s="40"/>
      <c r="CR1603" s="40"/>
      <c r="CS1603" s="40"/>
      <c r="CT1603" s="40"/>
      <c r="CU1603" s="40"/>
      <c r="CV1603" s="40"/>
      <c r="CW1603" s="40"/>
      <c r="CX1603" s="40"/>
      <c r="CY1603" s="40"/>
      <c r="CZ1603" s="40"/>
      <c r="DA1603" s="40"/>
      <c r="DB1603" s="40"/>
      <c r="DC1603" s="40"/>
      <c r="DD1603" s="40"/>
      <c r="DE1603" s="40"/>
      <c r="DF1603" s="40"/>
      <c r="DG1603" s="40"/>
      <c r="DH1603" s="40"/>
      <c r="DI1603" s="40"/>
      <c r="DJ1603" s="40"/>
      <c r="DK1603" s="40"/>
      <c r="DL1603" s="40"/>
      <c r="DM1603" s="40"/>
      <c r="DN1603" s="40"/>
      <c r="DO1603" s="40"/>
      <c r="DP1603" s="40"/>
      <c r="DQ1603" s="40"/>
      <c r="DR1603" s="40"/>
      <c r="DS1603" s="40"/>
      <c r="DT1603" s="40"/>
      <c r="DU1603" s="40"/>
      <c r="DV1603" s="40"/>
      <c r="DW1603" s="40"/>
      <c r="DX1603" s="40"/>
      <c r="DY1603" s="40"/>
      <c r="DZ1603" s="40"/>
      <c r="EA1603" s="40"/>
      <c r="EB1603" s="40"/>
      <c r="EC1603" s="40"/>
      <c r="ED1603" s="40"/>
      <c r="EE1603" s="40"/>
      <c r="EF1603" s="40"/>
      <c r="EG1603" s="40"/>
      <c r="EH1603" s="40"/>
      <c r="EI1603" s="40"/>
      <c r="EJ1603" s="40"/>
      <c r="EK1603" s="40"/>
      <c r="EL1603" s="40"/>
      <c r="EM1603" s="40"/>
      <c r="EN1603" s="40"/>
      <c r="EO1603" s="40"/>
      <c r="EP1603" s="40"/>
      <c r="EQ1603" s="40"/>
      <c r="ER1603" s="40"/>
      <c r="ES1603" s="40"/>
      <c r="ET1603" s="40"/>
      <c r="EU1603" s="40"/>
      <c r="EV1603" s="40"/>
      <c r="EW1603" s="40"/>
      <c r="EX1603" s="40"/>
      <c r="EY1603" s="40"/>
      <c r="EZ1603" s="40"/>
      <c r="FA1603" s="40"/>
      <c r="FB1603" s="40"/>
      <c r="FC1603" s="40"/>
      <c r="FD1603" s="40"/>
      <c r="FE1603" s="40"/>
      <c r="FF1603" s="40"/>
      <c r="FG1603" s="40"/>
      <c r="FH1603" s="40"/>
      <c r="FI1603" s="40"/>
      <c r="FJ1603" s="40"/>
      <c r="FK1603" s="40"/>
      <c r="FL1603" s="40"/>
      <c r="FM1603" s="40"/>
      <c r="FN1603" s="40"/>
      <c r="FO1603" s="40"/>
      <c r="FP1603" s="40"/>
      <c r="FQ1603" s="40"/>
      <c r="FR1603" s="40"/>
      <c r="FS1603" s="40"/>
      <c r="FT1603" s="40"/>
      <c r="FU1603" s="40"/>
      <c r="FV1603" s="40"/>
      <c r="FW1603" s="40"/>
      <c r="FX1603" s="40"/>
      <c r="FY1603" s="40"/>
      <c r="FZ1603" s="40"/>
      <c r="GA1603" s="40"/>
      <c r="GB1603" s="40"/>
      <c r="GC1603" s="40"/>
      <c r="GD1603" s="40"/>
      <c r="GE1603" s="40"/>
      <c r="GF1603" s="40"/>
      <c r="GG1603" s="40"/>
      <c r="GH1603" s="40"/>
      <c r="GI1603" s="40"/>
      <c r="GJ1603" s="40"/>
      <c r="GK1603" s="40"/>
      <c r="GL1603" s="40"/>
      <c r="GM1603" s="40"/>
      <c r="GN1603" s="40"/>
      <c r="GO1603" s="40"/>
      <c r="GP1603" s="40"/>
      <c r="GQ1603" s="40"/>
      <c r="GR1603" s="40"/>
      <c r="GS1603" s="40"/>
    </row>
    <row r="1604" spans="1:201" x14ac:dyDescent="0.2">
      <c r="A1604" s="40"/>
      <c r="B1604" s="40"/>
      <c r="C1604" s="40"/>
      <c r="D1604" s="40"/>
      <c r="E1604" s="40"/>
      <c r="F1604" s="40"/>
      <c r="G1604" s="40"/>
      <c r="H1604" s="40"/>
      <c r="I1604" s="40"/>
      <c r="J1604" s="40"/>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c r="AH1604" s="40"/>
      <c r="AI1604" s="40"/>
      <c r="AJ1604" s="40"/>
      <c r="AK1604" s="40"/>
      <c r="AL1604" s="40"/>
      <c r="AM1604" s="40"/>
      <c r="AN1604" s="40"/>
      <c r="AO1604" s="40"/>
      <c r="AP1604" s="40"/>
      <c r="AQ1604" s="40"/>
      <c r="AR1604" s="40"/>
      <c r="AS1604" s="40"/>
      <c r="AT1604" s="40"/>
      <c r="AU1604" s="40"/>
      <c r="AV1604" s="40"/>
      <c r="AW1604" s="40"/>
      <c r="AX1604" s="40"/>
      <c r="AY1604" s="40"/>
      <c r="AZ1604" s="40"/>
      <c r="BA1604" s="40"/>
      <c r="BB1604" s="40"/>
      <c r="BC1604" s="40"/>
      <c r="BD1604" s="40"/>
      <c r="BE1604" s="40"/>
      <c r="BF1604" s="40"/>
      <c r="BG1604" s="40"/>
      <c r="BH1604" s="40"/>
      <c r="BI1604" s="40"/>
      <c r="BJ1604" s="40"/>
      <c r="BK1604" s="40"/>
      <c r="BL1604" s="40"/>
      <c r="BM1604" s="40"/>
      <c r="BN1604" s="40"/>
      <c r="BO1604" s="40"/>
      <c r="BP1604" s="40"/>
      <c r="BQ1604" s="40"/>
      <c r="BR1604" s="40"/>
      <c r="BS1604" s="40"/>
      <c r="BT1604" s="40"/>
      <c r="BU1604" s="40"/>
      <c r="BV1604" s="40"/>
      <c r="BW1604" s="40"/>
      <c r="BX1604" s="40"/>
      <c r="BY1604" s="40"/>
      <c r="BZ1604" s="40"/>
      <c r="CA1604" s="40"/>
      <c r="CB1604" s="40"/>
      <c r="CC1604" s="40"/>
      <c r="CD1604" s="40"/>
      <c r="CE1604" s="40"/>
      <c r="CF1604" s="40"/>
      <c r="CG1604" s="40"/>
      <c r="CH1604" s="40"/>
      <c r="CI1604" s="40"/>
      <c r="CJ1604" s="40"/>
      <c r="CK1604" s="40"/>
      <c r="CL1604" s="40"/>
      <c r="CM1604" s="40"/>
      <c r="CN1604" s="40"/>
      <c r="CO1604" s="40"/>
      <c r="CP1604" s="40"/>
      <c r="CQ1604" s="40"/>
      <c r="CR1604" s="40"/>
      <c r="CS1604" s="40"/>
      <c r="CT1604" s="40"/>
      <c r="CU1604" s="40"/>
      <c r="CV1604" s="40"/>
      <c r="CW1604" s="40"/>
      <c r="CX1604" s="40"/>
      <c r="CY1604" s="40"/>
      <c r="CZ1604" s="40"/>
      <c r="DA1604" s="40"/>
      <c r="DB1604" s="40"/>
      <c r="DC1604" s="40"/>
      <c r="DD1604" s="40"/>
      <c r="DE1604" s="40"/>
      <c r="DF1604" s="40"/>
      <c r="DG1604" s="40"/>
      <c r="DH1604" s="40"/>
      <c r="DI1604" s="40"/>
      <c r="DJ1604" s="40"/>
      <c r="DK1604" s="40"/>
      <c r="DL1604" s="40"/>
      <c r="DM1604" s="40"/>
      <c r="DN1604" s="40"/>
      <c r="DO1604" s="40"/>
      <c r="DP1604" s="40"/>
      <c r="DQ1604" s="40"/>
      <c r="DR1604" s="40"/>
      <c r="DS1604" s="40"/>
      <c r="DT1604" s="40"/>
      <c r="DU1604" s="40"/>
      <c r="DV1604" s="40"/>
      <c r="DW1604" s="40"/>
      <c r="DX1604" s="40"/>
      <c r="DY1604" s="40"/>
      <c r="DZ1604" s="40"/>
      <c r="EA1604" s="40"/>
      <c r="EB1604" s="40"/>
      <c r="EC1604" s="40"/>
      <c r="ED1604" s="40"/>
      <c r="EE1604" s="40"/>
      <c r="EF1604" s="40"/>
      <c r="EG1604" s="40"/>
      <c r="EH1604" s="40"/>
      <c r="EI1604" s="40"/>
      <c r="EJ1604" s="40"/>
      <c r="EK1604" s="40"/>
      <c r="EL1604" s="40"/>
      <c r="EM1604" s="40"/>
      <c r="EN1604" s="40"/>
      <c r="EO1604" s="40"/>
      <c r="EP1604" s="40"/>
      <c r="EQ1604" s="40"/>
      <c r="ER1604" s="40"/>
      <c r="ES1604" s="40"/>
      <c r="ET1604" s="40"/>
      <c r="EU1604" s="40"/>
      <c r="EV1604" s="40"/>
      <c r="EW1604" s="40"/>
      <c r="EX1604" s="40"/>
      <c r="EY1604" s="40"/>
      <c r="EZ1604" s="40"/>
      <c r="FA1604" s="40"/>
      <c r="FB1604" s="40"/>
      <c r="FC1604" s="40"/>
      <c r="FD1604" s="40"/>
      <c r="FE1604" s="40"/>
      <c r="FF1604" s="40"/>
      <c r="FG1604" s="40"/>
      <c r="FH1604" s="40"/>
      <c r="FI1604" s="40"/>
      <c r="FJ1604" s="40"/>
      <c r="FK1604" s="40"/>
      <c r="FL1604" s="40"/>
      <c r="FM1604" s="40"/>
      <c r="FN1604" s="40"/>
      <c r="FO1604" s="40"/>
      <c r="FP1604" s="40"/>
      <c r="FQ1604" s="40"/>
      <c r="FR1604" s="40"/>
      <c r="FS1604" s="40"/>
      <c r="FT1604" s="40"/>
      <c r="FU1604" s="40"/>
      <c r="FV1604" s="40"/>
      <c r="FW1604" s="40"/>
      <c r="FX1604" s="40"/>
      <c r="FY1604" s="40"/>
      <c r="FZ1604" s="40"/>
      <c r="GA1604" s="40"/>
      <c r="GB1604" s="40"/>
      <c r="GC1604" s="40"/>
      <c r="GD1604" s="40"/>
      <c r="GE1604" s="40"/>
      <c r="GF1604" s="40"/>
      <c r="GG1604" s="40"/>
      <c r="GH1604" s="40"/>
      <c r="GI1604" s="40"/>
      <c r="GJ1604" s="40"/>
      <c r="GK1604" s="40"/>
      <c r="GL1604" s="40"/>
      <c r="GM1604" s="40"/>
      <c r="GN1604" s="40"/>
      <c r="GO1604" s="40"/>
      <c r="GP1604" s="40"/>
      <c r="GQ1604" s="40"/>
      <c r="GR1604" s="40"/>
      <c r="GS1604" s="40"/>
    </row>
    <row r="1605" spans="1:201" x14ac:dyDescent="0.2">
      <c r="A1605" s="40"/>
      <c r="B1605" s="40"/>
      <c r="C1605" s="40"/>
      <c r="D1605" s="40"/>
      <c r="E1605" s="40"/>
      <c r="F1605" s="40"/>
      <c r="G1605" s="40"/>
      <c r="H1605" s="40"/>
      <c r="I1605" s="40"/>
      <c r="J1605" s="40"/>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0"/>
      <c r="BD1605" s="40"/>
      <c r="BE1605" s="40"/>
      <c r="BF1605" s="40"/>
      <c r="BG1605" s="40"/>
      <c r="BH1605" s="40"/>
      <c r="BI1605" s="40"/>
      <c r="BJ1605" s="40"/>
      <c r="BK1605" s="40"/>
      <c r="BL1605" s="40"/>
      <c r="BM1605" s="40"/>
      <c r="BN1605" s="40"/>
      <c r="BO1605" s="40"/>
      <c r="BP1605" s="40"/>
      <c r="BQ1605" s="40"/>
      <c r="BR1605" s="40"/>
      <c r="BS1605" s="40"/>
      <c r="BT1605" s="40"/>
      <c r="BU1605" s="40"/>
      <c r="BV1605" s="40"/>
      <c r="BW1605" s="40"/>
      <c r="BX1605" s="40"/>
      <c r="BY1605" s="40"/>
      <c r="BZ1605" s="40"/>
      <c r="CA1605" s="40"/>
      <c r="CB1605" s="40"/>
      <c r="CC1605" s="40"/>
      <c r="CD1605" s="40"/>
      <c r="CE1605" s="40"/>
      <c r="CF1605" s="40"/>
      <c r="CG1605" s="40"/>
      <c r="CH1605" s="40"/>
      <c r="CI1605" s="40"/>
      <c r="CJ1605" s="40"/>
      <c r="CK1605" s="40"/>
      <c r="CL1605" s="40"/>
      <c r="CM1605" s="40"/>
      <c r="CN1605" s="40"/>
      <c r="CO1605" s="40"/>
      <c r="CP1605" s="40"/>
      <c r="CQ1605" s="40"/>
      <c r="CR1605" s="40"/>
      <c r="CS1605" s="40"/>
      <c r="CT1605" s="40"/>
      <c r="CU1605" s="40"/>
      <c r="CV1605" s="40"/>
      <c r="CW1605" s="40"/>
      <c r="CX1605" s="40"/>
      <c r="CY1605" s="40"/>
      <c r="CZ1605" s="40"/>
      <c r="DA1605" s="40"/>
      <c r="DB1605" s="40"/>
      <c r="DC1605" s="40"/>
      <c r="DD1605" s="40"/>
      <c r="DE1605" s="40"/>
      <c r="DF1605" s="40"/>
      <c r="DG1605" s="40"/>
      <c r="DH1605" s="40"/>
      <c r="DI1605" s="40"/>
      <c r="DJ1605" s="40"/>
      <c r="DK1605" s="40"/>
      <c r="DL1605" s="40"/>
      <c r="DM1605" s="40"/>
      <c r="DN1605" s="40"/>
      <c r="DO1605" s="40"/>
      <c r="DP1605" s="40"/>
      <c r="DQ1605" s="40"/>
      <c r="DR1605" s="40"/>
      <c r="DS1605" s="40"/>
      <c r="DT1605" s="40"/>
      <c r="DU1605" s="40"/>
      <c r="DV1605" s="40"/>
      <c r="DW1605" s="40"/>
      <c r="DX1605" s="40"/>
      <c r="DY1605" s="40"/>
      <c r="DZ1605" s="40"/>
      <c r="EA1605" s="40"/>
      <c r="EB1605" s="40"/>
      <c r="EC1605" s="40"/>
      <c r="ED1605" s="40"/>
      <c r="EE1605" s="40"/>
      <c r="EF1605" s="40"/>
      <c r="EG1605" s="40"/>
      <c r="EH1605" s="40"/>
      <c r="EI1605" s="40"/>
      <c r="EJ1605" s="40"/>
      <c r="EK1605" s="40"/>
      <c r="EL1605" s="40"/>
      <c r="EM1605" s="40"/>
      <c r="EN1605" s="40"/>
      <c r="EO1605" s="40"/>
      <c r="EP1605" s="40"/>
      <c r="EQ1605" s="40"/>
      <c r="ER1605" s="40"/>
      <c r="ES1605" s="40"/>
      <c r="ET1605" s="40"/>
      <c r="EU1605" s="40"/>
      <c r="EV1605" s="40"/>
      <c r="EW1605" s="40"/>
      <c r="EX1605" s="40"/>
      <c r="EY1605" s="40"/>
      <c r="EZ1605" s="40"/>
      <c r="FA1605" s="40"/>
      <c r="FB1605" s="40"/>
      <c r="FC1605" s="40"/>
      <c r="FD1605" s="40"/>
      <c r="FE1605" s="40"/>
      <c r="FF1605" s="40"/>
      <c r="FG1605" s="40"/>
      <c r="FH1605" s="40"/>
      <c r="FI1605" s="40"/>
      <c r="FJ1605" s="40"/>
      <c r="FK1605" s="40"/>
      <c r="FL1605" s="40"/>
      <c r="FM1605" s="40"/>
      <c r="FN1605" s="40"/>
      <c r="FO1605" s="40"/>
      <c r="FP1605" s="40"/>
      <c r="FQ1605" s="40"/>
      <c r="FR1605" s="40"/>
      <c r="FS1605" s="40"/>
      <c r="FT1605" s="40"/>
      <c r="FU1605" s="40"/>
      <c r="FV1605" s="40"/>
      <c r="FW1605" s="40"/>
      <c r="FX1605" s="40"/>
      <c r="FY1605" s="40"/>
      <c r="FZ1605" s="40"/>
      <c r="GA1605" s="40"/>
      <c r="GB1605" s="40"/>
      <c r="GC1605" s="40"/>
      <c r="GD1605" s="40"/>
      <c r="GE1605" s="40"/>
      <c r="GF1605" s="40"/>
      <c r="GG1605" s="40"/>
      <c r="GH1605" s="40"/>
      <c r="GI1605" s="40"/>
      <c r="GJ1605" s="40"/>
      <c r="GK1605" s="40"/>
      <c r="GL1605" s="40"/>
      <c r="GM1605" s="40"/>
      <c r="GN1605" s="40"/>
      <c r="GO1605" s="40"/>
      <c r="GP1605" s="40"/>
      <c r="GQ1605" s="40"/>
      <c r="GR1605" s="40"/>
      <c r="GS1605" s="40"/>
    </row>
    <row r="1606" spans="1:201" x14ac:dyDescent="0.2">
      <c r="A1606" s="40"/>
      <c r="B1606" s="40"/>
      <c r="C1606" s="40"/>
      <c r="D1606" s="40"/>
      <c r="E1606" s="40"/>
      <c r="F1606" s="40"/>
      <c r="G1606" s="40"/>
      <c r="H1606" s="40"/>
      <c r="I1606" s="40"/>
      <c r="J1606" s="40"/>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0"/>
      <c r="BD1606" s="40"/>
      <c r="BE1606" s="40"/>
      <c r="BF1606" s="40"/>
      <c r="BG1606" s="40"/>
      <c r="BH1606" s="40"/>
      <c r="BI1606" s="40"/>
      <c r="BJ1606" s="40"/>
      <c r="BK1606" s="40"/>
      <c r="BL1606" s="40"/>
      <c r="BM1606" s="40"/>
      <c r="BN1606" s="40"/>
      <c r="BO1606" s="40"/>
      <c r="BP1606" s="40"/>
      <c r="BQ1606" s="40"/>
      <c r="BR1606" s="40"/>
      <c r="BS1606" s="40"/>
      <c r="BT1606" s="40"/>
      <c r="BU1606" s="40"/>
      <c r="BV1606" s="40"/>
      <c r="BW1606" s="40"/>
      <c r="BX1606" s="40"/>
      <c r="BY1606" s="40"/>
      <c r="BZ1606" s="40"/>
      <c r="CA1606" s="40"/>
      <c r="CB1606" s="40"/>
      <c r="CC1606" s="40"/>
      <c r="CD1606" s="40"/>
      <c r="CE1606" s="40"/>
      <c r="CF1606" s="40"/>
      <c r="CG1606" s="40"/>
      <c r="CH1606" s="40"/>
      <c r="CI1606" s="40"/>
      <c r="CJ1606" s="40"/>
      <c r="CK1606" s="40"/>
      <c r="CL1606" s="40"/>
      <c r="CM1606" s="40"/>
      <c r="CN1606" s="40"/>
      <c r="CO1606" s="40"/>
      <c r="CP1606" s="40"/>
      <c r="CQ1606" s="40"/>
      <c r="CR1606" s="40"/>
      <c r="CS1606" s="40"/>
      <c r="CT1606" s="40"/>
      <c r="CU1606" s="40"/>
      <c r="CV1606" s="40"/>
      <c r="CW1606" s="40"/>
      <c r="CX1606" s="40"/>
      <c r="CY1606" s="40"/>
      <c r="CZ1606" s="40"/>
      <c r="DA1606" s="40"/>
      <c r="DB1606" s="40"/>
      <c r="DC1606" s="40"/>
      <c r="DD1606" s="40"/>
      <c r="DE1606" s="40"/>
      <c r="DF1606" s="40"/>
      <c r="DG1606" s="40"/>
      <c r="DH1606" s="40"/>
      <c r="DI1606" s="40"/>
      <c r="DJ1606" s="40"/>
      <c r="DK1606" s="40"/>
      <c r="DL1606" s="40"/>
      <c r="DM1606" s="40"/>
      <c r="DN1606" s="40"/>
      <c r="DO1606" s="40"/>
      <c r="DP1606" s="40"/>
      <c r="DQ1606" s="40"/>
      <c r="DR1606" s="40"/>
      <c r="DS1606" s="40"/>
      <c r="DT1606" s="40"/>
      <c r="DU1606" s="40"/>
      <c r="DV1606" s="40"/>
      <c r="DW1606" s="40"/>
      <c r="DX1606" s="40"/>
      <c r="DY1606" s="40"/>
      <c r="DZ1606" s="40"/>
      <c r="EA1606" s="40"/>
      <c r="EB1606" s="40"/>
      <c r="EC1606" s="40"/>
      <c r="ED1606" s="40"/>
      <c r="EE1606" s="40"/>
      <c r="EF1606" s="40"/>
      <c r="EG1606" s="40"/>
      <c r="EH1606" s="40"/>
      <c r="EI1606" s="40"/>
      <c r="EJ1606" s="40"/>
      <c r="EK1606" s="40"/>
      <c r="EL1606" s="40"/>
      <c r="EM1606" s="40"/>
      <c r="EN1606" s="40"/>
      <c r="EO1606" s="40"/>
      <c r="EP1606" s="40"/>
      <c r="EQ1606" s="40"/>
      <c r="ER1606" s="40"/>
      <c r="ES1606" s="40"/>
      <c r="ET1606" s="40"/>
      <c r="EU1606" s="40"/>
      <c r="EV1606" s="40"/>
      <c r="EW1606" s="40"/>
      <c r="EX1606" s="40"/>
      <c r="EY1606" s="40"/>
      <c r="EZ1606" s="40"/>
      <c r="FA1606" s="40"/>
      <c r="FB1606" s="40"/>
      <c r="FC1606" s="40"/>
      <c r="FD1606" s="40"/>
      <c r="FE1606" s="40"/>
      <c r="FF1606" s="40"/>
      <c r="FG1606" s="40"/>
      <c r="FH1606" s="40"/>
      <c r="FI1606" s="40"/>
      <c r="FJ1606" s="40"/>
      <c r="FK1606" s="40"/>
      <c r="FL1606" s="40"/>
      <c r="FM1606" s="40"/>
      <c r="FN1606" s="40"/>
      <c r="FO1606" s="40"/>
      <c r="FP1606" s="40"/>
      <c r="FQ1606" s="40"/>
      <c r="FR1606" s="40"/>
      <c r="FS1606" s="40"/>
      <c r="FT1606" s="40"/>
      <c r="FU1606" s="40"/>
      <c r="FV1606" s="40"/>
      <c r="FW1606" s="40"/>
      <c r="FX1606" s="40"/>
      <c r="FY1606" s="40"/>
      <c r="FZ1606" s="40"/>
      <c r="GA1606" s="40"/>
      <c r="GB1606" s="40"/>
      <c r="GC1606" s="40"/>
      <c r="GD1606" s="40"/>
      <c r="GE1606" s="40"/>
      <c r="GF1606" s="40"/>
      <c r="GG1606" s="40"/>
      <c r="GH1606" s="40"/>
      <c r="GI1606" s="40"/>
      <c r="GJ1606" s="40"/>
      <c r="GK1606" s="40"/>
      <c r="GL1606" s="40"/>
      <c r="GM1606" s="40"/>
      <c r="GN1606" s="40"/>
      <c r="GO1606" s="40"/>
      <c r="GP1606" s="40"/>
      <c r="GQ1606" s="40"/>
      <c r="GR1606" s="40"/>
      <c r="GS1606" s="40"/>
    </row>
    <row r="1607" spans="1:201" x14ac:dyDescent="0.2">
      <c r="A1607" s="40"/>
      <c r="B1607" s="40"/>
      <c r="C1607" s="40"/>
      <c r="D1607" s="40"/>
      <c r="E1607" s="40"/>
      <c r="F1607" s="40"/>
      <c r="G1607" s="40"/>
      <c r="H1607" s="40"/>
      <c r="I1607" s="40"/>
      <c r="J1607" s="40"/>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0"/>
      <c r="BD1607" s="40"/>
      <c r="BE1607" s="40"/>
      <c r="BF1607" s="40"/>
      <c r="BG1607" s="40"/>
      <c r="BH1607" s="40"/>
      <c r="BI1607" s="40"/>
      <c r="BJ1607" s="40"/>
      <c r="BK1607" s="40"/>
      <c r="BL1607" s="40"/>
      <c r="BM1607" s="40"/>
      <c r="BN1607" s="40"/>
      <c r="BO1607" s="40"/>
      <c r="BP1607" s="40"/>
      <c r="BQ1607" s="40"/>
      <c r="BR1607" s="40"/>
      <c r="BS1607" s="40"/>
      <c r="BT1607" s="40"/>
      <c r="BU1607" s="40"/>
      <c r="BV1607" s="40"/>
      <c r="BW1607" s="40"/>
      <c r="BX1607" s="40"/>
      <c r="BY1607" s="40"/>
      <c r="BZ1607" s="40"/>
      <c r="CA1607" s="40"/>
      <c r="CB1607" s="40"/>
      <c r="CC1607" s="40"/>
      <c r="CD1607" s="40"/>
      <c r="CE1607" s="40"/>
      <c r="CF1607" s="40"/>
      <c r="CG1607" s="40"/>
      <c r="CH1607" s="40"/>
      <c r="CI1607" s="40"/>
      <c r="CJ1607" s="40"/>
      <c r="CK1607" s="40"/>
      <c r="CL1607" s="40"/>
      <c r="CM1607" s="40"/>
      <c r="CN1607" s="40"/>
      <c r="CO1607" s="40"/>
      <c r="CP1607" s="40"/>
      <c r="CQ1607" s="40"/>
      <c r="CR1607" s="40"/>
      <c r="CS1607" s="40"/>
      <c r="CT1607" s="40"/>
      <c r="CU1607" s="40"/>
      <c r="CV1607" s="40"/>
      <c r="CW1607" s="40"/>
      <c r="CX1607" s="40"/>
      <c r="CY1607" s="40"/>
      <c r="CZ1607" s="40"/>
      <c r="DA1607" s="40"/>
      <c r="DB1607" s="40"/>
      <c r="DC1607" s="40"/>
      <c r="DD1607" s="40"/>
      <c r="DE1607" s="40"/>
      <c r="DF1607" s="40"/>
      <c r="DG1607" s="40"/>
      <c r="DH1607" s="40"/>
      <c r="DI1607" s="40"/>
      <c r="DJ1607" s="40"/>
      <c r="DK1607" s="40"/>
      <c r="DL1607" s="40"/>
      <c r="DM1607" s="40"/>
      <c r="DN1607" s="40"/>
      <c r="DO1607" s="40"/>
      <c r="DP1607" s="40"/>
      <c r="DQ1607" s="40"/>
      <c r="DR1607" s="40"/>
      <c r="DS1607" s="40"/>
      <c r="DT1607" s="40"/>
      <c r="DU1607" s="40"/>
      <c r="DV1607" s="40"/>
      <c r="DW1607" s="40"/>
      <c r="DX1607" s="40"/>
      <c r="DY1607" s="40"/>
      <c r="DZ1607" s="40"/>
      <c r="EA1607" s="40"/>
      <c r="EB1607" s="40"/>
      <c r="EC1607" s="40"/>
      <c r="ED1607" s="40"/>
      <c r="EE1607" s="40"/>
      <c r="EF1607" s="40"/>
      <c r="EG1607" s="40"/>
      <c r="EH1607" s="40"/>
      <c r="EI1607" s="40"/>
      <c r="EJ1607" s="40"/>
      <c r="EK1607" s="40"/>
      <c r="EL1607" s="40"/>
      <c r="EM1607" s="40"/>
      <c r="EN1607" s="40"/>
      <c r="EO1607" s="40"/>
      <c r="EP1607" s="40"/>
      <c r="EQ1607" s="40"/>
      <c r="ER1607" s="40"/>
      <c r="ES1607" s="40"/>
      <c r="ET1607" s="40"/>
      <c r="EU1607" s="40"/>
      <c r="EV1607" s="40"/>
      <c r="EW1607" s="40"/>
      <c r="EX1607" s="40"/>
      <c r="EY1607" s="40"/>
      <c r="EZ1607" s="40"/>
      <c r="FA1607" s="40"/>
      <c r="FB1607" s="40"/>
      <c r="FC1607" s="40"/>
      <c r="FD1607" s="40"/>
      <c r="FE1607" s="40"/>
      <c r="FF1607" s="40"/>
      <c r="FG1607" s="40"/>
      <c r="FH1607" s="40"/>
      <c r="FI1607" s="40"/>
      <c r="FJ1607" s="40"/>
      <c r="FK1607" s="40"/>
      <c r="FL1607" s="40"/>
      <c r="FM1607" s="40"/>
      <c r="FN1607" s="40"/>
      <c r="FO1607" s="40"/>
      <c r="FP1607" s="40"/>
      <c r="FQ1607" s="40"/>
      <c r="FR1607" s="40"/>
      <c r="FS1607" s="40"/>
      <c r="FT1607" s="40"/>
      <c r="FU1607" s="40"/>
      <c r="FV1607" s="40"/>
      <c r="FW1607" s="40"/>
      <c r="FX1607" s="40"/>
      <c r="FY1607" s="40"/>
      <c r="FZ1607" s="40"/>
      <c r="GA1607" s="40"/>
      <c r="GB1607" s="40"/>
      <c r="GC1607" s="40"/>
      <c r="GD1607" s="40"/>
      <c r="GE1607" s="40"/>
      <c r="GF1607" s="40"/>
      <c r="GG1607" s="40"/>
      <c r="GH1607" s="40"/>
      <c r="GI1607" s="40"/>
      <c r="GJ1607" s="40"/>
      <c r="GK1607" s="40"/>
      <c r="GL1607" s="40"/>
      <c r="GM1607" s="40"/>
      <c r="GN1607" s="40"/>
      <c r="GO1607" s="40"/>
      <c r="GP1607" s="40"/>
      <c r="GQ1607" s="40"/>
      <c r="GR1607" s="40"/>
      <c r="GS1607" s="40"/>
    </row>
    <row r="1608" spans="1:201" x14ac:dyDescent="0.2">
      <c r="A1608" s="40"/>
      <c r="B1608" s="40"/>
      <c r="C1608" s="40"/>
      <c r="D1608" s="40"/>
      <c r="E1608" s="40"/>
      <c r="F1608" s="40"/>
      <c r="G1608" s="40"/>
      <c r="H1608" s="40"/>
      <c r="I1608" s="40"/>
      <c r="J1608" s="40"/>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0"/>
      <c r="BD1608" s="40"/>
      <c r="BE1608" s="40"/>
      <c r="BF1608" s="40"/>
      <c r="BG1608" s="40"/>
      <c r="BH1608" s="40"/>
      <c r="BI1608" s="40"/>
      <c r="BJ1608" s="40"/>
      <c r="BK1608" s="40"/>
      <c r="BL1608" s="40"/>
      <c r="BM1608" s="40"/>
      <c r="BN1608" s="40"/>
      <c r="BO1608" s="40"/>
      <c r="BP1608" s="40"/>
      <c r="BQ1608" s="40"/>
      <c r="BR1608" s="40"/>
      <c r="BS1608" s="40"/>
      <c r="BT1608" s="40"/>
      <c r="BU1608" s="40"/>
      <c r="BV1608" s="40"/>
      <c r="BW1608" s="40"/>
      <c r="BX1608" s="40"/>
      <c r="BY1608" s="40"/>
      <c r="BZ1608" s="40"/>
      <c r="CA1608" s="40"/>
      <c r="CB1608" s="40"/>
      <c r="CC1608" s="40"/>
      <c r="CD1608" s="40"/>
      <c r="CE1608" s="40"/>
      <c r="CF1608" s="40"/>
      <c r="CG1608" s="40"/>
      <c r="CH1608" s="40"/>
      <c r="CI1608" s="40"/>
      <c r="CJ1608" s="40"/>
      <c r="CK1608" s="40"/>
      <c r="CL1608" s="40"/>
      <c r="CM1608" s="40"/>
      <c r="CN1608" s="40"/>
      <c r="CO1608" s="40"/>
      <c r="CP1608" s="40"/>
      <c r="CQ1608" s="40"/>
      <c r="CR1608" s="40"/>
      <c r="CS1608" s="40"/>
      <c r="CT1608" s="40"/>
      <c r="CU1608" s="40"/>
      <c r="CV1608" s="40"/>
      <c r="CW1608" s="40"/>
      <c r="CX1608" s="40"/>
      <c r="CY1608" s="40"/>
      <c r="CZ1608" s="40"/>
      <c r="DA1608" s="40"/>
      <c r="DB1608" s="40"/>
      <c r="DC1608" s="40"/>
      <c r="DD1608" s="40"/>
      <c r="DE1608" s="40"/>
      <c r="DF1608" s="40"/>
      <c r="DG1608" s="40"/>
      <c r="DH1608" s="40"/>
      <c r="DI1608" s="40"/>
      <c r="DJ1608" s="40"/>
      <c r="DK1608" s="40"/>
      <c r="DL1608" s="40"/>
      <c r="DM1608" s="40"/>
      <c r="DN1608" s="40"/>
      <c r="DO1608" s="40"/>
      <c r="DP1608" s="40"/>
      <c r="DQ1608" s="40"/>
      <c r="DR1608" s="40"/>
      <c r="DS1608" s="40"/>
      <c r="DT1608" s="40"/>
      <c r="DU1608" s="40"/>
      <c r="DV1608" s="40"/>
      <c r="DW1608" s="40"/>
      <c r="DX1608" s="40"/>
      <c r="DY1608" s="40"/>
      <c r="DZ1608" s="40"/>
      <c r="EA1608" s="40"/>
      <c r="EB1608" s="40"/>
      <c r="EC1608" s="40"/>
      <c r="ED1608" s="40"/>
      <c r="EE1608" s="40"/>
      <c r="EF1608" s="40"/>
      <c r="EG1608" s="40"/>
      <c r="EH1608" s="40"/>
      <c r="EI1608" s="40"/>
      <c r="EJ1608" s="40"/>
      <c r="EK1608" s="40"/>
      <c r="EL1608" s="40"/>
      <c r="EM1608" s="40"/>
      <c r="EN1608" s="40"/>
      <c r="EO1608" s="40"/>
      <c r="EP1608" s="40"/>
      <c r="EQ1608" s="40"/>
      <c r="ER1608" s="40"/>
      <c r="ES1608" s="40"/>
      <c r="ET1608" s="40"/>
      <c r="EU1608" s="40"/>
      <c r="EV1608" s="40"/>
      <c r="EW1608" s="40"/>
      <c r="EX1608" s="40"/>
      <c r="EY1608" s="40"/>
      <c r="EZ1608" s="40"/>
      <c r="FA1608" s="40"/>
      <c r="FB1608" s="40"/>
      <c r="FC1608" s="40"/>
      <c r="FD1608" s="40"/>
      <c r="FE1608" s="40"/>
      <c r="FF1608" s="40"/>
      <c r="FG1608" s="40"/>
      <c r="FH1608" s="40"/>
      <c r="FI1608" s="40"/>
      <c r="FJ1608" s="40"/>
      <c r="FK1608" s="40"/>
      <c r="FL1608" s="40"/>
      <c r="FM1608" s="40"/>
      <c r="FN1608" s="40"/>
      <c r="FO1608" s="40"/>
      <c r="FP1608" s="40"/>
      <c r="FQ1608" s="40"/>
      <c r="FR1608" s="40"/>
      <c r="FS1608" s="40"/>
      <c r="FT1608" s="40"/>
      <c r="FU1608" s="40"/>
      <c r="FV1608" s="40"/>
      <c r="FW1608" s="40"/>
      <c r="FX1608" s="40"/>
      <c r="FY1608" s="40"/>
      <c r="FZ1608" s="40"/>
      <c r="GA1608" s="40"/>
      <c r="GB1608" s="40"/>
      <c r="GC1608" s="40"/>
      <c r="GD1608" s="40"/>
      <c r="GE1608" s="40"/>
      <c r="GF1608" s="40"/>
      <c r="GG1608" s="40"/>
      <c r="GH1608" s="40"/>
      <c r="GI1608" s="40"/>
      <c r="GJ1608" s="40"/>
      <c r="GK1608" s="40"/>
      <c r="GL1608" s="40"/>
      <c r="GM1608" s="40"/>
      <c r="GN1608" s="40"/>
      <c r="GO1608" s="40"/>
      <c r="GP1608" s="40"/>
      <c r="GQ1608" s="40"/>
      <c r="GR1608" s="40"/>
      <c r="GS1608" s="40"/>
    </row>
    <row r="1609" spans="1:201" x14ac:dyDescent="0.2">
      <c r="A1609" s="40"/>
      <c r="B1609" s="40"/>
      <c r="C1609" s="40"/>
      <c r="D1609" s="40"/>
      <c r="E1609" s="40"/>
      <c r="F1609" s="40"/>
      <c r="G1609" s="40"/>
      <c r="H1609" s="40"/>
      <c r="I1609" s="40"/>
      <c r="J1609" s="40"/>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0"/>
      <c r="BD1609" s="40"/>
      <c r="BE1609" s="40"/>
      <c r="BF1609" s="40"/>
      <c r="BG1609" s="40"/>
      <c r="BH1609" s="40"/>
      <c r="BI1609" s="40"/>
      <c r="BJ1609" s="40"/>
      <c r="BK1609" s="40"/>
      <c r="BL1609" s="40"/>
      <c r="BM1609" s="40"/>
      <c r="BN1609" s="40"/>
      <c r="BO1609" s="40"/>
      <c r="BP1609" s="40"/>
      <c r="BQ1609" s="40"/>
      <c r="BR1609" s="40"/>
      <c r="BS1609" s="40"/>
      <c r="BT1609" s="40"/>
      <c r="BU1609" s="40"/>
      <c r="BV1609" s="40"/>
      <c r="BW1609" s="40"/>
      <c r="BX1609" s="40"/>
      <c r="BY1609" s="40"/>
      <c r="BZ1609" s="40"/>
      <c r="CA1609" s="40"/>
      <c r="CB1609" s="40"/>
      <c r="CC1609" s="40"/>
      <c r="CD1609" s="40"/>
      <c r="CE1609" s="40"/>
      <c r="CF1609" s="40"/>
      <c r="CG1609" s="40"/>
      <c r="CH1609" s="40"/>
      <c r="CI1609" s="40"/>
      <c r="CJ1609" s="40"/>
      <c r="CK1609" s="40"/>
      <c r="CL1609" s="40"/>
      <c r="CM1609" s="40"/>
      <c r="CN1609" s="40"/>
      <c r="CO1609" s="40"/>
      <c r="CP1609" s="40"/>
      <c r="CQ1609" s="40"/>
      <c r="CR1609" s="40"/>
      <c r="CS1609" s="40"/>
      <c r="CT1609" s="40"/>
      <c r="CU1609" s="40"/>
      <c r="CV1609" s="40"/>
      <c r="CW1609" s="40"/>
      <c r="CX1609" s="40"/>
      <c r="CY1609" s="40"/>
      <c r="CZ1609" s="40"/>
      <c r="DA1609" s="40"/>
      <c r="DB1609" s="40"/>
      <c r="DC1609" s="40"/>
      <c r="DD1609" s="40"/>
      <c r="DE1609" s="40"/>
      <c r="DF1609" s="40"/>
      <c r="DG1609" s="40"/>
      <c r="DH1609" s="40"/>
      <c r="DI1609" s="40"/>
      <c r="DJ1609" s="40"/>
      <c r="DK1609" s="40"/>
      <c r="DL1609" s="40"/>
      <c r="DM1609" s="40"/>
      <c r="DN1609" s="40"/>
      <c r="DO1609" s="40"/>
      <c r="DP1609" s="40"/>
      <c r="DQ1609" s="40"/>
      <c r="DR1609" s="40"/>
      <c r="DS1609" s="40"/>
      <c r="DT1609" s="40"/>
      <c r="DU1609" s="40"/>
      <c r="DV1609" s="40"/>
      <c r="DW1609" s="40"/>
      <c r="DX1609" s="40"/>
      <c r="DY1609" s="40"/>
      <c r="DZ1609" s="40"/>
      <c r="EA1609" s="40"/>
      <c r="EB1609" s="40"/>
      <c r="EC1609" s="40"/>
      <c r="ED1609" s="40"/>
      <c r="EE1609" s="40"/>
      <c r="EF1609" s="40"/>
      <c r="EG1609" s="40"/>
      <c r="EH1609" s="40"/>
      <c r="EI1609" s="40"/>
      <c r="EJ1609" s="40"/>
      <c r="EK1609" s="40"/>
      <c r="EL1609" s="40"/>
      <c r="EM1609" s="40"/>
      <c r="EN1609" s="40"/>
      <c r="EO1609" s="40"/>
      <c r="EP1609" s="40"/>
      <c r="EQ1609" s="40"/>
      <c r="ER1609" s="40"/>
      <c r="ES1609" s="40"/>
      <c r="ET1609" s="40"/>
      <c r="EU1609" s="40"/>
      <c r="EV1609" s="40"/>
      <c r="EW1609" s="40"/>
      <c r="EX1609" s="40"/>
      <c r="EY1609" s="40"/>
      <c r="EZ1609" s="40"/>
      <c r="FA1609" s="40"/>
      <c r="FB1609" s="40"/>
      <c r="FC1609" s="40"/>
      <c r="FD1609" s="40"/>
      <c r="FE1609" s="40"/>
      <c r="FF1609" s="40"/>
      <c r="FG1609" s="40"/>
      <c r="FH1609" s="40"/>
      <c r="FI1609" s="40"/>
      <c r="FJ1609" s="40"/>
      <c r="FK1609" s="40"/>
      <c r="FL1609" s="40"/>
      <c r="FM1609" s="40"/>
      <c r="FN1609" s="40"/>
      <c r="FO1609" s="40"/>
      <c r="FP1609" s="40"/>
      <c r="FQ1609" s="40"/>
      <c r="FR1609" s="40"/>
      <c r="FS1609" s="40"/>
      <c r="FT1609" s="40"/>
      <c r="FU1609" s="40"/>
      <c r="FV1609" s="40"/>
      <c r="FW1609" s="40"/>
      <c r="FX1609" s="40"/>
      <c r="FY1609" s="40"/>
      <c r="FZ1609" s="40"/>
      <c r="GA1609" s="40"/>
      <c r="GB1609" s="40"/>
      <c r="GC1609" s="40"/>
      <c r="GD1609" s="40"/>
      <c r="GE1609" s="40"/>
      <c r="GF1609" s="40"/>
      <c r="GG1609" s="40"/>
      <c r="GH1609" s="40"/>
      <c r="GI1609" s="40"/>
      <c r="GJ1609" s="40"/>
      <c r="GK1609" s="40"/>
      <c r="GL1609" s="40"/>
      <c r="GM1609" s="40"/>
      <c r="GN1609" s="40"/>
      <c r="GO1609" s="40"/>
      <c r="GP1609" s="40"/>
      <c r="GQ1609" s="40"/>
      <c r="GR1609" s="40"/>
      <c r="GS1609" s="40"/>
    </row>
    <row r="1610" spans="1:201" x14ac:dyDescent="0.2">
      <c r="A1610" s="40"/>
      <c r="B1610" s="40"/>
      <c r="C1610" s="40"/>
      <c r="D1610" s="40"/>
      <c r="E1610" s="40"/>
      <c r="F1610" s="40"/>
      <c r="G1610" s="40"/>
      <c r="H1610" s="40"/>
      <c r="I1610" s="40"/>
      <c r="J1610" s="40"/>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c r="AH1610" s="40"/>
      <c r="AI1610" s="40"/>
      <c r="AJ1610" s="40"/>
      <c r="AK1610" s="40"/>
      <c r="AL1610" s="40"/>
      <c r="AM1610" s="40"/>
      <c r="AN1610" s="40"/>
      <c r="AO1610" s="40"/>
      <c r="AP1610" s="40"/>
      <c r="AQ1610" s="40"/>
      <c r="AR1610" s="40"/>
      <c r="AS1610" s="40"/>
      <c r="AT1610" s="40"/>
      <c r="AU1610" s="40"/>
      <c r="AV1610" s="40"/>
      <c r="AW1610" s="40"/>
      <c r="AX1610" s="40"/>
      <c r="AY1610" s="40"/>
      <c r="AZ1610" s="40"/>
      <c r="BA1610" s="40"/>
      <c r="BB1610" s="40"/>
      <c r="BC1610" s="40"/>
      <c r="BD1610" s="40"/>
      <c r="BE1610" s="40"/>
      <c r="BF1610" s="40"/>
      <c r="BG1610" s="40"/>
      <c r="BH1610" s="40"/>
      <c r="BI1610" s="40"/>
      <c r="BJ1610" s="40"/>
      <c r="BK1610" s="40"/>
      <c r="BL1610" s="40"/>
      <c r="BM1610" s="40"/>
      <c r="BN1610" s="40"/>
      <c r="BO1610" s="40"/>
      <c r="BP1610" s="40"/>
      <c r="BQ1610" s="40"/>
      <c r="BR1610" s="40"/>
      <c r="BS1610" s="40"/>
      <c r="BT1610" s="40"/>
      <c r="BU1610" s="40"/>
      <c r="BV1610" s="40"/>
      <c r="BW1610" s="40"/>
      <c r="BX1610" s="40"/>
      <c r="BY1610" s="40"/>
      <c r="BZ1610" s="40"/>
      <c r="CA1610" s="40"/>
      <c r="CB1610" s="40"/>
      <c r="CC1610" s="40"/>
      <c r="CD1610" s="40"/>
      <c r="CE1610" s="40"/>
      <c r="CF1610" s="40"/>
      <c r="CG1610" s="40"/>
      <c r="CH1610" s="40"/>
      <c r="CI1610" s="40"/>
      <c r="CJ1610" s="40"/>
      <c r="CK1610" s="40"/>
      <c r="CL1610" s="40"/>
      <c r="CM1610" s="40"/>
      <c r="CN1610" s="40"/>
      <c r="CO1610" s="40"/>
      <c r="CP1610" s="40"/>
      <c r="CQ1610" s="40"/>
      <c r="CR1610" s="40"/>
      <c r="CS1610" s="40"/>
      <c r="CT1610" s="40"/>
      <c r="CU1610" s="40"/>
      <c r="CV1610" s="40"/>
      <c r="CW1610" s="40"/>
      <c r="CX1610" s="40"/>
      <c r="CY1610" s="40"/>
      <c r="CZ1610" s="40"/>
      <c r="DA1610" s="40"/>
      <c r="DB1610" s="40"/>
      <c r="DC1610" s="40"/>
      <c r="DD1610" s="40"/>
      <c r="DE1610" s="40"/>
      <c r="DF1610" s="40"/>
      <c r="DG1610" s="40"/>
      <c r="DH1610" s="40"/>
      <c r="DI1610" s="40"/>
      <c r="DJ1610" s="40"/>
      <c r="DK1610" s="40"/>
      <c r="DL1610" s="40"/>
      <c r="DM1610" s="40"/>
      <c r="DN1610" s="40"/>
      <c r="DO1610" s="40"/>
      <c r="DP1610" s="40"/>
      <c r="DQ1610" s="40"/>
      <c r="DR1610" s="40"/>
      <c r="DS1610" s="40"/>
      <c r="DT1610" s="40"/>
      <c r="DU1610" s="40"/>
      <c r="DV1610" s="40"/>
      <c r="DW1610" s="40"/>
      <c r="DX1610" s="40"/>
      <c r="DY1610" s="40"/>
      <c r="DZ1610" s="40"/>
      <c r="EA1610" s="40"/>
      <c r="EB1610" s="40"/>
      <c r="EC1610" s="40"/>
      <c r="ED1610" s="40"/>
      <c r="EE1610" s="40"/>
      <c r="EF1610" s="40"/>
      <c r="EG1610" s="40"/>
      <c r="EH1610" s="40"/>
      <c r="EI1610" s="40"/>
      <c r="EJ1610" s="40"/>
      <c r="EK1610" s="40"/>
      <c r="EL1610" s="40"/>
      <c r="EM1610" s="40"/>
      <c r="EN1610" s="40"/>
      <c r="EO1610" s="40"/>
      <c r="EP1610" s="40"/>
      <c r="EQ1610" s="40"/>
      <c r="ER1610" s="40"/>
      <c r="ES1610" s="40"/>
      <c r="ET1610" s="40"/>
      <c r="EU1610" s="40"/>
      <c r="EV1610" s="40"/>
      <c r="EW1610" s="40"/>
      <c r="EX1610" s="40"/>
      <c r="EY1610" s="40"/>
      <c r="EZ1610" s="40"/>
      <c r="FA1610" s="40"/>
      <c r="FB1610" s="40"/>
      <c r="FC1610" s="40"/>
      <c r="FD1610" s="40"/>
      <c r="FE1610" s="40"/>
      <c r="FF1610" s="40"/>
      <c r="FG1610" s="40"/>
      <c r="FH1610" s="40"/>
      <c r="FI1610" s="40"/>
      <c r="FJ1610" s="40"/>
      <c r="FK1610" s="40"/>
      <c r="FL1610" s="40"/>
      <c r="FM1610" s="40"/>
      <c r="FN1610" s="40"/>
      <c r="FO1610" s="40"/>
      <c r="FP1610" s="40"/>
      <c r="FQ1610" s="40"/>
      <c r="FR1610" s="40"/>
      <c r="FS1610" s="40"/>
      <c r="FT1610" s="40"/>
      <c r="FU1610" s="40"/>
      <c r="FV1610" s="40"/>
      <c r="FW1610" s="40"/>
      <c r="FX1610" s="40"/>
      <c r="FY1610" s="40"/>
      <c r="FZ1610" s="40"/>
      <c r="GA1610" s="40"/>
      <c r="GB1610" s="40"/>
      <c r="GC1610" s="40"/>
      <c r="GD1610" s="40"/>
      <c r="GE1610" s="40"/>
      <c r="GF1610" s="40"/>
      <c r="GG1610" s="40"/>
      <c r="GH1610" s="40"/>
      <c r="GI1610" s="40"/>
      <c r="GJ1610" s="40"/>
      <c r="GK1610" s="40"/>
      <c r="GL1610" s="40"/>
      <c r="GM1610" s="40"/>
      <c r="GN1610" s="40"/>
      <c r="GO1610" s="40"/>
      <c r="GP1610" s="40"/>
      <c r="GQ1610" s="40"/>
      <c r="GR1610" s="40"/>
      <c r="GS1610" s="40"/>
    </row>
    <row r="1611" spans="1:201" x14ac:dyDescent="0.2">
      <c r="A1611" s="40"/>
      <c r="B1611" s="40"/>
      <c r="C1611" s="40"/>
      <c r="D1611" s="40"/>
      <c r="E1611" s="40"/>
      <c r="F1611" s="40"/>
      <c r="G1611" s="40"/>
      <c r="H1611" s="40"/>
      <c r="I1611" s="40"/>
      <c r="J1611" s="40"/>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0"/>
      <c r="BD1611" s="40"/>
      <c r="BE1611" s="40"/>
      <c r="BF1611" s="40"/>
      <c r="BG1611" s="40"/>
      <c r="BH1611" s="40"/>
      <c r="BI1611" s="40"/>
      <c r="BJ1611" s="40"/>
      <c r="BK1611" s="40"/>
      <c r="BL1611" s="40"/>
      <c r="BM1611" s="40"/>
      <c r="BN1611" s="40"/>
      <c r="BO1611" s="40"/>
      <c r="BP1611" s="40"/>
      <c r="BQ1611" s="40"/>
      <c r="BR1611" s="40"/>
      <c r="BS1611" s="40"/>
      <c r="BT1611" s="40"/>
      <c r="BU1611" s="40"/>
      <c r="BV1611" s="40"/>
      <c r="BW1611" s="40"/>
      <c r="BX1611" s="40"/>
      <c r="BY1611" s="40"/>
      <c r="BZ1611" s="40"/>
      <c r="CA1611" s="40"/>
      <c r="CB1611" s="40"/>
      <c r="CC1611" s="40"/>
      <c r="CD1611" s="40"/>
      <c r="CE1611" s="40"/>
      <c r="CF1611" s="40"/>
      <c r="CG1611" s="40"/>
      <c r="CH1611" s="40"/>
      <c r="CI1611" s="40"/>
      <c r="CJ1611" s="40"/>
      <c r="CK1611" s="40"/>
      <c r="CL1611" s="40"/>
      <c r="CM1611" s="40"/>
      <c r="CN1611" s="40"/>
      <c r="CO1611" s="40"/>
      <c r="CP1611" s="40"/>
      <c r="CQ1611" s="40"/>
      <c r="CR1611" s="40"/>
      <c r="CS1611" s="40"/>
      <c r="CT1611" s="40"/>
      <c r="CU1611" s="40"/>
      <c r="CV1611" s="40"/>
      <c r="CW1611" s="40"/>
      <c r="CX1611" s="40"/>
      <c r="CY1611" s="40"/>
      <c r="CZ1611" s="40"/>
      <c r="DA1611" s="40"/>
      <c r="DB1611" s="40"/>
      <c r="DC1611" s="40"/>
      <c r="DD1611" s="40"/>
      <c r="DE1611" s="40"/>
      <c r="DF1611" s="40"/>
      <c r="DG1611" s="40"/>
      <c r="DH1611" s="40"/>
      <c r="DI1611" s="40"/>
      <c r="DJ1611" s="40"/>
      <c r="DK1611" s="40"/>
      <c r="DL1611" s="40"/>
      <c r="DM1611" s="40"/>
      <c r="DN1611" s="40"/>
      <c r="DO1611" s="40"/>
      <c r="DP1611" s="40"/>
      <c r="DQ1611" s="40"/>
      <c r="DR1611" s="40"/>
      <c r="DS1611" s="40"/>
      <c r="DT1611" s="40"/>
      <c r="DU1611" s="40"/>
      <c r="DV1611" s="40"/>
      <c r="DW1611" s="40"/>
      <c r="DX1611" s="40"/>
      <c r="DY1611" s="40"/>
      <c r="DZ1611" s="40"/>
      <c r="EA1611" s="40"/>
      <c r="EB1611" s="40"/>
      <c r="EC1611" s="40"/>
      <c r="ED1611" s="40"/>
      <c r="EE1611" s="40"/>
      <c r="EF1611" s="40"/>
      <c r="EG1611" s="40"/>
      <c r="EH1611" s="40"/>
      <c r="EI1611" s="40"/>
      <c r="EJ1611" s="40"/>
      <c r="EK1611" s="40"/>
      <c r="EL1611" s="40"/>
      <c r="EM1611" s="40"/>
      <c r="EN1611" s="40"/>
      <c r="EO1611" s="40"/>
      <c r="EP1611" s="40"/>
      <c r="EQ1611" s="40"/>
      <c r="ER1611" s="40"/>
      <c r="ES1611" s="40"/>
      <c r="ET1611" s="40"/>
      <c r="EU1611" s="40"/>
      <c r="EV1611" s="40"/>
      <c r="EW1611" s="40"/>
      <c r="EX1611" s="40"/>
      <c r="EY1611" s="40"/>
      <c r="EZ1611" s="40"/>
      <c r="FA1611" s="40"/>
      <c r="FB1611" s="40"/>
      <c r="FC1611" s="40"/>
      <c r="FD1611" s="40"/>
      <c r="FE1611" s="40"/>
      <c r="FF1611" s="40"/>
      <c r="FG1611" s="40"/>
      <c r="FH1611" s="40"/>
      <c r="FI1611" s="40"/>
      <c r="FJ1611" s="40"/>
      <c r="FK1611" s="40"/>
      <c r="FL1611" s="40"/>
      <c r="FM1611" s="40"/>
      <c r="FN1611" s="40"/>
      <c r="FO1611" s="40"/>
      <c r="FP1611" s="40"/>
      <c r="FQ1611" s="40"/>
      <c r="FR1611" s="40"/>
      <c r="FS1611" s="40"/>
      <c r="FT1611" s="40"/>
      <c r="FU1611" s="40"/>
      <c r="FV1611" s="40"/>
      <c r="FW1611" s="40"/>
      <c r="FX1611" s="40"/>
      <c r="FY1611" s="40"/>
      <c r="FZ1611" s="40"/>
      <c r="GA1611" s="40"/>
      <c r="GB1611" s="40"/>
      <c r="GC1611" s="40"/>
      <c r="GD1611" s="40"/>
      <c r="GE1611" s="40"/>
      <c r="GF1611" s="40"/>
      <c r="GG1611" s="40"/>
      <c r="GH1611" s="40"/>
      <c r="GI1611" s="40"/>
      <c r="GJ1611" s="40"/>
      <c r="GK1611" s="40"/>
      <c r="GL1611" s="40"/>
      <c r="GM1611" s="40"/>
      <c r="GN1611" s="40"/>
      <c r="GO1611" s="40"/>
      <c r="GP1611" s="40"/>
      <c r="GQ1611" s="40"/>
      <c r="GR1611" s="40"/>
      <c r="GS1611" s="40"/>
    </row>
    <row r="1612" spans="1:201" x14ac:dyDescent="0.2">
      <c r="A1612" s="40"/>
      <c r="B1612" s="40"/>
      <c r="C1612" s="40"/>
      <c r="D1612" s="40"/>
      <c r="E1612" s="40"/>
      <c r="F1612" s="40"/>
      <c r="G1612" s="40"/>
      <c r="H1612" s="40"/>
      <c r="I1612" s="40"/>
      <c r="J1612" s="40"/>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c r="AH1612" s="40"/>
      <c r="AI1612" s="40"/>
      <c r="AJ1612" s="40"/>
      <c r="AK1612" s="40"/>
      <c r="AL1612" s="40"/>
      <c r="AM1612" s="40"/>
      <c r="AN1612" s="40"/>
      <c r="AO1612" s="40"/>
      <c r="AP1612" s="40"/>
      <c r="AQ1612" s="40"/>
      <c r="AR1612" s="40"/>
      <c r="AS1612" s="40"/>
      <c r="AT1612" s="40"/>
      <c r="AU1612" s="40"/>
      <c r="AV1612" s="40"/>
      <c r="AW1612" s="40"/>
      <c r="AX1612" s="40"/>
      <c r="AY1612" s="40"/>
      <c r="AZ1612" s="40"/>
      <c r="BA1612" s="40"/>
      <c r="BB1612" s="40"/>
      <c r="BC1612" s="40"/>
      <c r="BD1612" s="40"/>
      <c r="BE1612" s="40"/>
      <c r="BF1612" s="40"/>
      <c r="BG1612" s="40"/>
      <c r="BH1612" s="40"/>
      <c r="BI1612" s="40"/>
      <c r="BJ1612" s="40"/>
      <c r="BK1612" s="40"/>
      <c r="BL1612" s="40"/>
      <c r="BM1612" s="40"/>
      <c r="BN1612" s="40"/>
      <c r="BO1612" s="40"/>
      <c r="BP1612" s="40"/>
      <c r="BQ1612" s="40"/>
      <c r="BR1612" s="40"/>
      <c r="BS1612" s="40"/>
      <c r="BT1612" s="40"/>
      <c r="BU1612" s="40"/>
      <c r="BV1612" s="40"/>
      <c r="BW1612" s="40"/>
      <c r="BX1612" s="40"/>
      <c r="BY1612" s="40"/>
      <c r="BZ1612" s="40"/>
      <c r="CA1612" s="40"/>
      <c r="CB1612" s="40"/>
      <c r="CC1612" s="40"/>
      <c r="CD1612" s="40"/>
      <c r="CE1612" s="40"/>
      <c r="CF1612" s="40"/>
      <c r="CG1612" s="40"/>
      <c r="CH1612" s="40"/>
      <c r="CI1612" s="40"/>
      <c r="CJ1612" s="40"/>
      <c r="CK1612" s="40"/>
      <c r="CL1612" s="40"/>
      <c r="CM1612" s="40"/>
      <c r="CN1612" s="40"/>
      <c r="CO1612" s="40"/>
      <c r="CP1612" s="40"/>
      <c r="CQ1612" s="40"/>
      <c r="CR1612" s="40"/>
      <c r="CS1612" s="40"/>
      <c r="CT1612" s="40"/>
      <c r="CU1612" s="40"/>
      <c r="CV1612" s="40"/>
      <c r="CW1612" s="40"/>
      <c r="CX1612" s="40"/>
      <c r="CY1612" s="40"/>
      <c r="CZ1612" s="40"/>
      <c r="DA1612" s="40"/>
      <c r="DB1612" s="40"/>
      <c r="DC1612" s="40"/>
      <c r="DD1612" s="40"/>
      <c r="DE1612" s="40"/>
      <c r="DF1612" s="40"/>
      <c r="DG1612" s="40"/>
      <c r="DH1612" s="40"/>
      <c r="DI1612" s="40"/>
      <c r="DJ1612" s="40"/>
      <c r="DK1612" s="40"/>
      <c r="DL1612" s="40"/>
      <c r="DM1612" s="40"/>
      <c r="DN1612" s="40"/>
      <c r="DO1612" s="40"/>
      <c r="DP1612" s="40"/>
      <c r="DQ1612" s="40"/>
      <c r="DR1612" s="40"/>
      <c r="DS1612" s="40"/>
      <c r="DT1612" s="40"/>
      <c r="DU1612" s="40"/>
      <c r="DV1612" s="40"/>
      <c r="DW1612" s="40"/>
      <c r="DX1612" s="40"/>
      <c r="DY1612" s="40"/>
      <c r="DZ1612" s="40"/>
      <c r="EA1612" s="40"/>
      <c r="EB1612" s="40"/>
      <c r="EC1612" s="40"/>
      <c r="ED1612" s="40"/>
      <c r="EE1612" s="40"/>
      <c r="EF1612" s="40"/>
      <c r="EG1612" s="40"/>
      <c r="EH1612" s="40"/>
      <c r="EI1612" s="40"/>
      <c r="EJ1612" s="40"/>
      <c r="EK1612" s="40"/>
      <c r="EL1612" s="40"/>
      <c r="EM1612" s="40"/>
      <c r="EN1612" s="40"/>
      <c r="EO1612" s="40"/>
      <c r="EP1612" s="40"/>
      <c r="EQ1612" s="40"/>
      <c r="ER1612" s="40"/>
      <c r="ES1612" s="40"/>
      <c r="ET1612" s="40"/>
      <c r="EU1612" s="40"/>
      <c r="EV1612" s="40"/>
      <c r="EW1612" s="40"/>
      <c r="EX1612" s="40"/>
      <c r="EY1612" s="40"/>
      <c r="EZ1612" s="40"/>
      <c r="FA1612" s="40"/>
      <c r="FB1612" s="40"/>
      <c r="FC1612" s="40"/>
      <c r="FD1612" s="40"/>
      <c r="FE1612" s="40"/>
      <c r="FF1612" s="40"/>
      <c r="FG1612" s="40"/>
      <c r="FH1612" s="40"/>
      <c r="FI1612" s="40"/>
      <c r="FJ1612" s="40"/>
      <c r="FK1612" s="40"/>
      <c r="FL1612" s="40"/>
      <c r="FM1612" s="40"/>
      <c r="FN1612" s="40"/>
      <c r="FO1612" s="40"/>
      <c r="FP1612" s="40"/>
      <c r="FQ1612" s="40"/>
      <c r="FR1612" s="40"/>
      <c r="FS1612" s="40"/>
      <c r="FT1612" s="40"/>
      <c r="FU1612" s="40"/>
      <c r="FV1612" s="40"/>
      <c r="FW1612" s="40"/>
      <c r="FX1612" s="40"/>
      <c r="FY1612" s="40"/>
      <c r="FZ1612" s="40"/>
      <c r="GA1612" s="40"/>
      <c r="GB1612" s="40"/>
      <c r="GC1612" s="40"/>
      <c r="GD1612" s="40"/>
      <c r="GE1612" s="40"/>
      <c r="GF1612" s="40"/>
      <c r="GG1612" s="40"/>
      <c r="GH1612" s="40"/>
      <c r="GI1612" s="40"/>
      <c r="GJ1612" s="40"/>
      <c r="GK1612" s="40"/>
      <c r="GL1612" s="40"/>
      <c r="GM1612" s="40"/>
      <c r="GN1612" s="40"/>
      <c r="GO1612" s="40"/>
      <c r="GP1612" s="40"/>
      <c r="GQ1612" s="40"/>
      <c r="GR1612" s="40"/>
      <c r="GS1612" s="40"/>
    </row>
    <row r="1613" spans="1:201" x14ac:dyDescent="0.2">
      <c r="A1613" s="40"/>
      <c r="B1613" s="40"/>
      <c r="C1613" s="40"/>
      <c r="D1613" s="40"/>
      <c r="E1613" s="40"/>
      <c r="F1613" s="40"/>
      <c r="G1613" s="40"/>
      <c r="H1613" s="40"/>
      <c r="I1613" s="40"/>
      <c r="J1613" s="40"/>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c r="AH1613" s="40"/>
      <c r="AI1613" s="40"/>
      <c r="AJ1613" s="40"/>
      <c r="AK1613" s="40"/>
      <c r="AL1613" s="40"/>
      <c r="AM1613" s="40"/>
      <c r="AN1613" s="40"/>
      <c r="AO1613" s="40"/>
      <c r="AP1613" s="40"/>
      <c r="AQ1613" s="40"/>
      <c r="AR1613" s="40"/>
      <c r="AS1613" s="40"/>
      <c r="AT1613" s="40"/>
      <c r="AU1613" s="40"/>
      <c r="AV1613" s="40"/>
      <c r="AW1613" s="40"/>
      <c r="AX1613" s="40"/>
      <c r="AY1613" s="40"/>
      <c r="AZ1613" s="40"/>
      <c r="BA1613" s="40"/>
      <c r="BB1613" s="40"/>
      <c r="BC1613" s="40"/>
      <c r="BD1613" s="40"/>
      <c r="BE1613" s="40"/>
      <c r="BF1613" s="40"/>
      <c r="BG1613" s="40"/>
      <c r="BH1613" s="40"/>
      <c r="BI1613" s="40"/>
      <c r="BJ1613" s="40"/>
      <c r="BK1613" s="40"/>
      <c r="BL1613" s="40"/>
      <c r="BM1613" s="40"/>
      <c r="BN1613" s="40"/>
      <c r="BO1613" s="40"/>
      <c r="BP1613" s="40"/>
      <c r="BQ1613" s="40"/>
      <c r="BR1613" s="40"/>
      <c r="BS1613" s="40"/>
      <c r="BT1613" s="40"/>
      <c r="BU1613" s="40"/>
      <c r="BV1613" s="40"/>
      <c r="BW1613" s="40"/>
      <c r="BX1613" s="40"/>
      <c r="BY1613" s="40"/>
      <c r="BZ1613" s="40"/>
      <c r="CA1613" s="40"/>
      <c r="CB1613" s="40"/>
      <c r="CC1613" s="40"/>
      <c r="CD1613" s="40"/>
      <c r="CE1613" s="40"/>
      <c r="CF1613" s="40"/>
      <c r="CG1613" s="40"/>
      <c r="CH1613" s="40"/>
      <c r="CI1613" s="40"/>
      <c r="CJ1613" s="40"/>
      <c r="CK1613" s="40"/>
      <c r="CL1613" s="40"/>
      <c r="CM1613" s="40"/>
      <c r="CN1613" s="40"/>
      <c r="CO1613" s="40"/>
      <c r="CP1613" s="40"/>
      <c r="CQ1613" s="40"/>
      <c r="CR1613" s="40"/>
      <c r="CS1613" s="40"/>
      <c r="CT1613" s="40"/>
      <c r="CU1613" s="40"/>
      <c r="CV1613" s="40"/>
      <c r="CW1613" s="40"/>
      <c r="CX1613" s="40"/>
      <c r="CY1613" s="40"/>
      <c r="CZ1613" s="40"/>
      <c r="DA1613" s="40"/>
      <c r="DB1613" s="40"/>
      <c r="DC1613" s="40"/>
      <c r="DD1613" s="40"/>
      <c r="DE1613" s="40"/>
      <c r="DF1613" s="40"/>
      <c r="DG1613" s="40"/>
      <c r="DH1613" s="40"/>
      <c r="DI1613" s="40"/>
      <c r="DJ1613" s="40"/>
      <c r="DK1613" s="40"/>
      <c r="DL1613" s="40"/>
      <c r="DM1613" s="40"/>
      <c r="DN1613" s="40"/>
      <c r="DO1613" s="40"/>
      <c r="DP1613" s="40"/>
      <c r="DQ1613" s="40"/>
      <c r="DR1613" s="40"/>
      <c r="DS1613" s="40"/>
      <c r="DT1613" s="40"/>
      <c r="DU1613" s="40"/>
      <c r="DV1613" s="40"/>
      <c r="DW1613" s="40"/>
      <c r="DX1613" s="40"/>
      <c r="DY1613" s="40"/>
      <c r="DZ1613" s="40"/>
      <c r="EA1613" s="40"/>
      <c r="EB1613" s="40"/>
      <c r="EC1613" s="40"/>
      <c r="ED1613" s="40"/>
      <c r="EE1613" s="40"/>
      <c r="EF1613" s="40"/>
      <c r="EG1613" s="40"/>
      <c r="EH1613" s="40"/>
      <c r="EI1613" s="40"/>
      <c r="EJ1613" s="40"/>
      <c r="EK1613" s="40"/>
      <c r="EL1613" s="40"/>
      <c r="EM1613" s="40"/>
      <c r="EN1613" s="40"/>
      <c r="EO1613" s="40"/>
      <c r="EP1613" s="40"/>
      <c r="EQ1613" s="40"/>
      <c r="ER1613" s="40"/>
      <c r="ES1613" s="40"/>
      <c r="ET1613" s="40"/>
      <c r="EU1613" s="40"/>
      <c r="EV1613" s="40"/>
      <c r="EW1613" s="40"/>
      <c r="EX1613" s="40"/>
      <c r="EY1613" s="40"/>
      <c r="EZ1613" s="40"/>
      <c r="FA1613" s="40"/>
      <c r="FB1613" s="40"/>
      <c r="FC1613" s="40"/>
      <c r="FD1613" s="40"/>
      <c r="FE1613" s="40"/>
      <c r="FF1613" s="40"/>
      <c r="FG1613" s="40"/>
      <c r="FH1613" s="40"/>
      <c r="FI1613" s="40"/>
      <c r="FJ1613" s="40"/>
      <c r="FK1613" s="40"/>
      <c r="FL1613" s="40"/>
      <c r="FM1613" s="40"/>
      <c r="FN1613" s="40"/>
      <c r="FO1613" s="40"/>
      <c r="FP1613" s="40"/>
      <c r="FQ1613" s="40"/>
      <c r="FR1613" s="40"/>
      <c r="FS1613" s="40"/>
      <c r="FT1613" s="40"/>
      <c r="FU1613" s="40"/>
      <c r="FV1613" s="40"/>
      <c r="FW1613" s="40"/>
      <c r="FX1613" s="40"/>
      <c r="FY1613" s="40"/>
      <c r="FZ1613" s="40"/>
      <c r="GA1613" s="40"/>
      <c r="GB1613" s="40"/>
      <c r="GC1613" s="40"/>
      <c r="GD1613" s="40"/>
      <c r="GE1613" s="40"/>
      <c r="GF1613" s="40"/>
      <c r="GG1613" s="40"/>
      <c r="GH1613" s="40"/>
      <c r="GI1613" s="40"/>
      <c r="GJ1613" s="40"/>
      <c r="GK1613" s="40"/>
      <c r="GL1613" s="40"/>
      <c r="GM1613" s="40"/>
      <c r="GN1613" s="40"/>
      <c r="GO1613" s="40"/>
      <c r="GP1613" s="40"/>
      <c r="GQ1613" s="40"/>
      <c r="GR1613" s="40"/>
      <c r="GS1613" s="40"/>
    </row>
    <row r="1614" spans="1:201" x14ac:dyDescent="0.2">
      <c r="A1614" s="40"/>
      <c r="B1614" s="40"/>
      <c r="C1614" s="40"/>
      <c r="D1614" s="40"/>
      <c r="E1614" s="40"/>
      <c r="F1614" s="40"/>
      <c r="G1614" s="40"/>
      <c r="H1614" s="40"/>
      <c r="I1614" s="40"/>
      <c r="J1614" s="40"/>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0"/>
      <c r="BD1614" s="40"/>
      <c r="BE1614" s="40"/>
      <c r="BF1614" s="40"/>
      <c r="BG1614" s="40"/>
      <c r="BH1614" s="40"/>
      <c r="BI1614" s="40"/>
      <c r="BJ1614" s="40"/>
      <c r="BK1614" s="40"/>
      <c r="BL1614" s="40"/>
      <c r="BM1614" s="40"/>
      <c r="BN1614" s="40"/>
      <c r="BO1614" s="40"/>
      <c r="BP1614" s="40"/>
      <c r="BQ1614" s="40"/>
      <c r="BR1614" s="40"/>
      <c r="BS1614" s="40"/>
      <c r="BT1614" s="40"/>
      <c r="BU1614" s="40"/>
      <c r="BV1614" s="40"/>
      <c r="BW1614" s="40"/>
      <c r="BX1614" s="40"/>
      <c r="BY1614" s="40"/>
      <c r="BZ1614" s="40"/>
      <c r="CA1614" s="40"/>
      <c r="CB1614" s="40"/>
      <c r="CC1614" s="40"/>
      <c r="CD1614" s="40"/>
      <c r="CE1614" s="40"/>
      <c r="CF1614" s="40"/>
      <c r="CG1614" s="40"/>
      <c r="CH1614" s="40"/>
      <c r="CI1614" s="40"/>
      <c r="CJ1614" s="40"/>
      <c r="CK1614" s="40"/>
      <c r="CL1614" s="40"/>
      <c r="CM1614" s="40"/>
      <c r="CN1614" s="40"/>
      <c r="CO1614" s="40"/>
      <c r="CP1614" s="40"/>
      <c r="CQ1614" s="40"/>
      <c r="CR1614" s="40"/>
      <c r="CS1614" s="40"/>
      <c r="CT1614" s="40"/>
      <c r="CU1614" s="40"/>
      <c r="CV1614" s="40"/>
      <c r="CW1614" s="40"/>
      <c r="CX1614" s="40"/>
      <c r="CY1614" s="40"/>
      <c r="CZ1614" s="40"/>
      <c r="DA1614" s="40"/>
      <c r="DB1614" s="40"/>
      <c r="DC1614" s="40"/>
      <c r="DD1614" s="40"/>
      <c r="DE1614" s="40"/>
      <c r="DF1614" s="40"/>
      <c r="DG1614" s="40"/>
      <c r="DH1614" s="40"/>
      <c r="DI1614" s="40"/>
      <c r="DJ1614" s="40"/>
      <c r="DK1614" s="40"/>
      <c r="DL1614" s="40"/>
      <c r="DM1614" s="40"/>
      <c r="DN1614" s="40"/>
      <c r="DO1614" s="40"/>
      <c r="DP1614" s="40"/>
      <c r="DQ1614" s="40"/>
      <c r="DR1614" s="40"/>
      <c r="DS1614" s="40"/>
      <c r="DT1614" s="40"/>
      <c r="DU1614" s="40"/>
      <c r="DV1614" s="40"/>
      <c r="DW1614" s="40"/>
      <c r="DX1614" s="40"/>
      <c r="DY1614" s="40"/>
      <c r="DZ1614" s="40"/>
      <c r="EA1614" s="40"/>
      <c r="EB1614" s="40"/>
      <c r="EC1614" s="40"/>
      <c r="ED1614" s="40"/>
      <c r="EE1614" s="40"/>
      <c r="EF1614" s="40"/>
      <c r="EG1614" s="40"/>
      <c r="EH1614" s="40"/>
      <c r="EI1614" s="40"/>
      <c r="EJ1614" s="40"/>
      <c r="EK1614" s="40"/>
      <c r="EL1614" s="40"/>
      <c r="EM1614" s="40"/>
      <c r="EN1614" s="40"/>
      <c r="EO1614" s="40"/>
      <c r="EP1614" s="40"/>
      <c r="EQ1614" s="40"/>
      <c r="ER1614" s="40"/>
      <c r="ES1614" s="40"/>
      <c r="ET1614" s="40"/>
      <c r="EU1614" s="40"/>
      <c r="EV1614" s="40"/>
      <c r="EW1614" s="40"/>
      <c r="EX1614" s="40"/>
      <c r="EY1614" s="40"/>
      <c r="EZ1614" s="40"/>
      <c r="FA1614" s="40"/>
      <c r="FB1614" s="40"/>
      <c r="FC1614" s="40"/>
      <c r="FD1614" s="40"/>
      <c r="FE1614" s="40"/>
      <c r="FF1614" s="40"/>
      <c r="FG1614" s="40"/>
      <c r="FH1614" s="40"/>
      <c r="FI1614" s="40"/>
      <c r="FJ1614" s="40"/>
      <c r="FK1614" s="40"/>
      <c r="FL1614" s="40"/>
      <c r="FM1614" s="40"/>
      <c r="FN1614" s="40"/>
      <c r="FO1614" s="40"/>
      <c r="FP1614" s="40"/>
      <c r="FQ1614" s="40"/>
      <c r="FR1614" s="40"/>
      <c r="FS1614" s="40"/>
      <c r="FT1614" s="40"/>
      <c r="FU1614" s="40"/>
      <c r="FV1614" s="40"/>
      <c r="FW1614" s="40"/>
      <c r="FX1614" s="40"/>
      <c r="FY1614" s="40"/>
      <c r="FZ1614" s="40"/>
      <c r="GA1614" s="40"/>
      <c r="GB1614" s="40"/>
      <c r="GC1614" s="40"/>
      <c r="GD1614" s="40"/>
      <c r="GE1614" s="40"/>
      <c r="GF1614" s="40"/>
      <c r="GG1614" s="40"/>
      <c r="GH1614" s="40"/>
      <c r="GI1614" s="40"/>
      <c r="GJ1614" s="40"/>
      <c r="GK1614" s="40"/>
      <c r="GL1614" s="40"/>
      <c r="GM1614" s="40"/>
      <c r="GN1614" s="40"/>
      <c r="GO1614" s="40"/>
      <c r="GP1614" s="40"/>
      <c r="GQ1614" s="40"/>
      <c r="GR1614" s="40"/>
      <c r="GS1614" s="40"/>
    </row>
    <row r="1615" spans="1:201" x14ac:dyDescent="0.2">
      <c r="A1615" s="40"/>
      <c r="B1615" s="40"/>
      <c r="C1615" s="40"/>
      <c r="D1615" s="40"/>
      <c r="E1615" s="40"/>
      <c r="F1615" s="40"/>
      <c r="G1615" s="40"/>
      <c r="H1615" s="40"/>
      <c r="I1615" s="40"/>
      <c r="J1615" s="40"/>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c r="AH1615" s="40"/>
      <c r="AI1615" s="40"/>
      <c r="AJ1615" s="40"/>
      <c r="AK1615" s="40"/>
      <c r="AL1615" s="40"/>
      <c r="AM1615" s="40"/>
      <c r="AN1615" s="40"/>
      <c r="AO1615" s="40"/>
      <c r="AP1615" s="40"/>
      <c r="AQ1615" s="40"/>
      <c r="AR1615" s="40"/>
      <c r="AS1615" s="40"/>
      <c r="AT1615" s="40"/>
      <c r="AU1615" s="40"/>
      <c r="AV1615" s="40"/>
      <c r="AW1615" s="40"/>
      <c r="AX1615" s="40"/>
      <c r="AY1615" s="40"/>
      <c r="AZ1615" s="40"/>
      <c r="BA1615" s="40"/>
      <c r="BB1615" s="40"/>
      <c r="BC1615" s="40"/>
      <c r="BD1615" s="40"/>
      <c r="BE1615" s="40"/>
      <c r="BF1615" s="40"/>
      <c r="BG1615" s="40"/>
      <c r="BH1615" s="40"/>
      <c r="BI1615" s="40"/>
      <c r="BJ1615" s="40"/>
      <c r="BK1615" s="40"/>
      <c r="BL1615" s="40"/>
      <c r="BM1615" s="40"/>
      <c r="BN1615" s="40"/>
      <c r="BO1615" s="40"/>
      <c r="BP1615" s="40"/>
      <c r="BQ1615" s="40"/>
      <c r="BR1615" s="40"/>
      <c r="BS1615" s="40"/>
      <c r="BT1615" s="40"/>
      <c r="BU1615" s="40"/>
      <c r="BV1615" s="40"/>
      <c r="BW1615" s="40"/>
      <c r="BX1615" s="40"/>
      <c r="BY1615" s="40"/>
      <c r="BZ1615" s="40"/>
      <c r="CA1615" s="40"/>
      <c r="CB1615" s="40"/>
      <c r="CC1615" s="40"/>
      <c r="CD1615" s="40"/>
      <c r="CE1615" s="40"/>
      <c r="CF1615" s="40"/>
      <c r="CG1615" s="40"/>
      <c r="CH1615" s="40"/>
      <c r="CI1615" s="40"/>
      <c r="CJ1615" s="40"/>
      <c r="CK1615" s="40"/>
      <c r="CL1615" s="40"/>
      <c r="CM1615" s="40"/>
      <c r="CN1615" s="40"/>
      <c r="CO1615" s="40"/>
      <c r="CP1615" s="40"/>
      <c r="CQ1615" s="40"/>
      <c r="CR1615" s="40"/>
      <c r="CS1615" s="40"/>
      <c r="CT1615" s="40"/>
      <c r="CU1615" s="40"/>
      <c r="CV1615" s="40"/>
      <c r="CW1615" s="40"/>
      <c r="CX1615" s="40"/>
      <c r="CY1615" s="40"/>
      <c r="CZ1615" s="40"/>
      <c r="DA1615" s="40"/>
      <c r="DB1615" s="40"/>
      <c r="DC1615" s="40"/>
      <c r="DD1615" s="40"/>
      <c r="DE1615" s="40"/>
      <c r="DF1615" s="40"/>
      <c r="DG1615" s="40"/>
      <c r="DH1615" s="40"/>
      <c r="DI1615" s="40"/>
      <c r="DJ1615" s="40"/>
      <c r="DK1615" s="40"/>
      <c r="DL1615" s="40"/>
      <c r="DM1615" s="40"/>
      <c r="DN1615" s="40"/>
      <c r="DO1615" s="40"/>
      <c r="DP1615" s="40"/>
      <c r="DQ1615" s="40"/>
      <c r="DR1615" s="40"/>
      <c r="DS1615" s="40"/>
      <c r="DT1615" s="40"/>
      <c r="DU1615" s="40"/>
      <c r="DV1615" s="40"/>
      <c r="DW1615" s="40"/>
      <c r="DX1615" s="40"/>
      <c r="DY1615" s="40"/>
      <c r="DZ1615" s="40"/>
      <c r="EA1615" s="40"/>
      <c r="EB1615" s="40"/>
      <c r="EC1615" s="40"/>
      <c r="ED1615" s="40"/>
      <c r="EE1615" s="40"/>
      <c r="EF1615" s="40"/>
      <c r="EG1615" s="40"/>
      <c r="EH1615" s="40"/>
      <c r="EI1615" s="40"/>
      <c r="EJ1615" s="40"/>
      <c r="EK1615" s="40"/>
      <c r="EL1615" s="40"/>
      <c r="EM1615" s="40"/>
      <c r="EN1615" s="40"/>
      <c r="EO1615" s="40"/>
      <c r="EP1615" s="40"/>
      <c r="EQ1615" s="40"/>
      <c r="ER1615" s="40"/>
      <c r="ES1615" s="40"/>
      <c r="ET1615" s="40"/>
      <c r="EU1615" s="40"/>
      <c r="EV1615" s="40"/>
      <c r="EW1615" s="40"/>
      <c r="EX1615" s="40"/>
      <c r="EY1615" s="40"/>
      <c r="EZ1615" s="40"/>
      <c r="FA1615" s="40"/>
      <c r="FB1615" s="40"/>
      <c r="FC1615" s="40"/>
      <c r="FD1615" s="40"/>
      <c r="FE1615" s="40"/>
      <c r="FF1615" s="40"/>
      <c r="FG1615" s="40"/>
      <c r="FH1615" s="40"/>
      <c r="FI1615" s="40"/>
      <c r="FJ1615" s="40"/>
      <c r="FK1615" s="40"/>
      <c r="FL1615" s="40"/>
      <c r="FM1615" s="40"/>
      <c r="FN1615" s="40"/>
      <c r="FO1615" s="40"/>
      <c r="FP1615" s="40"/>
      <c r="FQ1615" s="40"/>
      <c r="FR1615" s="40"/>
      <c r="FS1615" s="40"/>
      <c r="FT1615" s="40"/>
      <c r="FU1615" s="40"/>
      <c r="FV1615" s="40"/>
      <c r="FW1615" s="40"/>
      <c r="FX1615" s="40"/>
      <c r="FY1615" s="40"/>
      <c r="FZ1615" s="40"/>
      <c r="GA1615" s="40"/>
      <c r="GB1615" s="40"/>
      <c r="GC1615" s="40"/>
      <c r="GD1615" s="40"/>
      <c r="GE1615" s="40"/>
      <c r="GF1615" s="40"/>
      <c r="GG1615" s="40"/>
      <c r="GH1615" s="40"/>
      <c r="GI1615" s="40"/>
      <c r="GJ1615" s="40"/>
      <c r="GK1615" s="40"/>
      <c r="GL1615" s="40"/>
      <c r="GM1615" s="40"/>
      <c r="GN1615" s="40"/>
      <c r="GO1615" s="40"/>
      <c r="GP1615" s="40"/>
      <c r="GQ1615" s="40"/>
      <c r="GR1615" s="40"/>
      <c r="GS1615" s="40"/>
    </row>
    <row r="1616" spans="1:201" x14ac:dyDescent="0.2">
      <c r="A1616" s="40"/>
      <c r="B1616" s="40"/>
      <c r="C1616" s="40"/>
      <c r="D1616" s="40"/>
      <c r="E1616" s="40"/>
      <c r="F1616" s="40"/>
      <c r="G1616" s="40"/>
      <c r="H1616" s="40"/>
      <c r="I1616" s="40"/>
      <c r="J1616" s="40"/>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0"/>
      <c r="BD1616" s="40"/>
      <c r="BE1616" s="40"/>
      <c r="BF1616" s="40"/>
      <c r="BG1616" s="40"/>
      <c r="BH1616" s="40"/>
      <c r="BI1616" s="40"/>
      <c r="BJ1616" s="40"/>
      <c r="BK1616" s="40"/>
      <c r="BL1616" s="40"/>
      <c r="BM1616" s="40"/>
      <c r="BN1616" s="40"/>
      <c r="BO1616" s="40"/>
      <c r="BP1616" s="40"/>
      <c r="BQ1616" s="40"/>
      <c r="BR1616" s="40"/>
      <c r="BS1616" s="40"/>
      <c r="BT1616" s="40"/>
      <c r="BU1616" s="40"/>
      <c r="BV1616" s="40"/>
      <c r="BW1616" s="40"/>
      <c r="BX1616" s="40"/>
      <c r="BY1616" s="40"/>
      <c r="BZ1616" s="40"/>
      <c r="CA1616" s="40"/>
      <c r="CB1616" s="40"/>
      <c r="CC1616" s="40"/>
      <c r="CD1616" s="40"/>
      <c r="CE1616" s="40"/>
      <c r="CF1616" s="40"/>
      <c r="CG1616" s="40"/>
      <c r="CH1616" s="40"/>
      <c r="CI1616" s="40"/>
      <c r="CJ1616" s="40"/>
      <c r="CK1616" s="40"/>
      <c r="CL1616" s="40"/>
      <c r="CM1616" s="40"/>
      <c r="CN1616" s="40"/>
      <c r="CO1616" s="40"/>
      <c r="CP1616" s="40"/>
      <c r="CQ1616" s="40"/>
      <c r="CR1616" s="40"/>
      <c r="CS1616" s="40"/>
      <c r="CT1616" s="40"/>
      <c r="CU1616" s="40"/>
      <c r="CV1616" s="40"/>
      <c r="CW1616" s="40"/>
      <c r="CX1616" s="40"/>
      <c r="CY1616" s="40"/>
      <c r="CZ1616" s="40"/>
      <c r="DA1616" s="40"/>
      <c r="DB1616" s="40"/>
      <c r="DC1616" s="40"/>
      <c r="DD1616" s="40"/>
      <c r="DE1616" s="40"/>
      <c r="DF1616" s="40"/>
      <c r="DG1616" s="40"/>
      <c r="DH1616" s="40"/>
      <c r="DI1616" s="40"/>
      <c r="DJ1616" s="40"/>
      <c r="DK1616" s="40"/>
      <c r="DL1616" s="40"/>
      <c r="DM1616" s="40"/>
      <c r="DN1616" s="40"/>
      <c r="DO1616" s="40"/>
      <c r="DP1616" s="40"/>
      <c r="DQ1616" s="40"/>
      <c r="DR1616" s="40"/>
      <c r="DS1616" s="40"/>
      <c r="DT1616" s="40"/>
      <c r="DU1616" s="40"/>
      <c r="DV1616" s="40"/>
      <c r="DW1616" s="40"/>
      <c r="DX1616" s="40"/>
      <c r="DY1616" s="40"/>
      <c r="DZ1616" s="40"/>
      <c r="EA1616" s="40"/>
      <c r="EB1616" s="40"/>
      <c r="EC1616" s="40"/>
      <c r="ED1616" s="40"/>
      <c r="EE1616" s="40"/>
      <c r="EF1616" s="40"/>
      <c r="EG1616" s="40"/>
      <c r="EH1616" s="40"/>
      <c r="EI1616" s="40"/>
      <c r="EJ1616" s="40"/>
      <c r="EK1616" s="40"/>
      <c r="EL1616" s="40"/>
      <c r="EM1616" s="40"/>
      <c r="EN1616" s="40"/>
      <c r="EO1616" s="40"/>
      <c r="EP1616" s="40"/>
      <c r="EQ1616" s="40"/>
      <c r="ER1616" s="40"/>
      <c r="ES1616" s="40"/>
      <c r="ET1616" s="40"/>
      <c r="EU1616" s="40"/>
      <c r="EV1616" s="40"/>
      <c r="EW1616" s="40"/>
      <c r="EX1616" s="40"/>
      <c r="EY1616" s="40"/>
      <c r="EZ1616" s="40"/>
      <c r="FA1616" s="40"/>
      <c r="FB1616" s="40"/>
      <c r="FC1616" s="40"/>
      <c r="FD1616" s="40"/>
      <c r="FE1616" s="40"/>
      <c r="FF1616" s="40"/>
      <c r="FG1616" s="40"/>
      <c r="FH1616" s="40"/>
      <c r="FI1616" s="40"/>
      <c r="FJ1616" s="40"/>
      <c r="FK1616" s="40"/>
      <c r="FL1616" s="40"/>
      <c r="FM1616" s="40"/>
      <c r="FN1616" s="40"/>
      <c r="FO1616" s="40"/>
      <c r="FP1616" s="40"/>
      <c r="FQ1616" s="40"/>
      <c r="FR1616" s="40"/>
      <c r="FS1616" s="40"/>
      <c r="FT1616" s="40"/>
      <c r="FU1616" s="40"/>
      <c r="FV1616" s="40"/>
      <c r="FW1616" s="40"/>
      <c r="FX1616" s="40"/>
      <c r="FY1616" s="40"/>
      <c r="FZ1616" s="40"/>
      <c r="GA1616" s="40"/>
      <c r="GB1616" s="40"/>
      <c r="GC1616" s="40"/>
      <c r="GD1616" s="40"/>
      <c r="GE1616" s="40"/>
      <c r="GF1616" s="40"/>
      <c r="GG1616" s="40"/>
      <c r="GH1616" s="40"/>
      <c r="GI1616" s="40"/>
      <c r="GJ1616" s="40"/>
      <c r="GK1616" s="40"/>
      <c r="GL1616" s="40"/>
      <c r="GM1616" s="40"/>
      <c r="GN1616" s="40"/>
      <c r="GO1616" s="40"/>
      <c r="GP1616" s="40"/>
      <c r="GQ1616" s="40"/>
      <c r="GR1616" s="40"/>
      <c r="GS1616" s="40"/>
    </row>
    <row r="1617" spans="1:201" x14ac:dyDescent="0.2">
      <c r="A1617" s="40"/>
      <c r="B1617" s="40"/>
      <c r="C1617" s="40"/>
      <c r="D1617" s="40"/>
      <c r="E1617" s="40"/>
      <c r="F1617" s="40"/>
      <c r="G1617" s="40"/>
      <c r="H1617" s="40"/>
      <c r="I1617" s="40"/>
      <c r="J1617" s="40"/>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c r="AH1617" s="40"/>
      <c r="AI1617" s="40"/>
      <c r="AJ1617" s="40"/>
      <c r="AK1617" s="40"/>
      <c r="AL1617" s="40"/>
      <c r="AM1617" s="40"/>
      <c r="AN1617" s="40"/>
      <c r="AO1617" s="40"/>
      <c r="AP1617" s="40"/>
      <c r="AQ1617" s="40"/>
      <c r="AR1617" s="40"/>
      <c r="AS1617" s="40"/>
      <c r="AT1617" s="40"/>
      <c r="AU1617" s="40"/>
      <c r="AV1617" s="40"/>
      <c r="AW1617" s="40"/>
      <c r="AX1617" s="40"/>
      <c r="AY1617" s="40"/>
      <c r="AZ1617" s="40"/>
      <c r="BA1617" s="40"/>
      <c r="BB1617" s="40"/>
      <c r="BC1617" s="40"/>
      <c r="BD1617" s="40"/>
      <c r="BE1617" s="40"/>
      <c r="BF1617" s="40"/>
      <c r="BG1617" s="40"/>
      <c r="BH1617" s="40"/>
      <c r="BI1617" s="40"/>
      <c r="BJ1617" s="40"/>
      <c r="BK1617" s="40"/>
      <c r="BL1617" s="40"/>
      <c r="BM1617" s="40"/>
      <c r="BN1617" s="40"/>
      <c r="BO1617" s="40"/>
      <c r="BP1617" s="40"/>
      <c r="BQ1617" s="40"/>
      <c r="BR1617" s="40"/>
      <c r="BS1617" s="40"/>
      <c r="BT1617" s="40"/>
      <c r="BU1617" s="40"/>
      <c r="BV1617" s="40"/>
      <c r="BW1617" s="40"/>
      <c r="BX1617" s="40"/>
      <c r="BY1617" s="40"/>
      <c r="BZ1617" s="40"/>
      <c r="CA1617" s="40"/>
      <c r="CB1617" s="40"/>
      <c r="CC1617" s="40"/>
      <c r="CD1617" s="40"/>
      <c r="CE1617" s="40"/>
      <c r="CF1617" s="40"/>
      <c r="CG1617" s="40"/>
      <c r="CH1617" s="40"/>
      <c r="CI1617" s="40"/>
      <c r="CJ1617" s="40"/>
      <c r="CK1617" s="40"/>
      <c r="CL1617" s="40"/>
      <c r="CM1617" s="40"/>
      <c r="CN1617" s="40"/>
      <c r="CO1617" s="40"/>
      <c r="CP1617" s="40"/>
      <c r="CQ1617" s="40"/>
      <c r="CR1617" s="40"/>
      <c r="CS1617" s="40"/>
      <c r="CT1617" s="40"/>
      <c r="CU1617" s="40"/>
      <c r="CV1617" s="40"/>
      <c r="CW1617" s="40"/>
      <c r="CX1617" s="40"/>
      <c r="CY1617" s="40"/>
      <c r="CZ1617" s="40"/>
      <c r="DA1617" s="40"/>
      <c r="DB1617" s="40"/>
      <c r="DC1617" s="40"/>
      <c r="DD1617" s="40"/>
      <c r="DE1617" s="40"/>
      <c r="DF1617" s="40"/>
      <c r="DG1617" s="40"/>
      <c r="DH1617" s="40"/>
      <c r="DI1617" s="40"/>
      <c r="DJ1617" s="40"/>
      <c r="DK1617" s="40"/>
      <c r="DL1617" s="40"/>
      <c r="DM1617" s="40"/>
      <c r="DN1617" s="40"/>
      <c r="DO1617" s="40"/>
      <c r="DP1617" s="40"/>
      <c r="DQ1617" s="40"/>
      <c r="DR1617" s="40"/>
      <c r="DS1617" s="40"/>
      <c r="DT1617" s="40"/>
      <c r="DU1617" s="40"/>
      <c r="DV1617" s="40"/>
      <c r="DW1617" s="40"/>
      <c r="DX1617" s="40"/>
      <c r="DY1617" s="40"/>
      <c r="DZ1617" s="40"/>
      <c r="EA1617" s="40"/>
      <c r="EB1617" s="40"/>
      <c r="EC1617" s="40"/>
      <c r="ED1617" s="40"/>
      <c r="EE1617" s="40"/>
      <c r="EF1617" s="40"/>
      <c r="EG1617" s="40"/>
      <c r="EH1617" s="40"/>
      <c r="EI1617" s="40"/>
      <c r="EJ1617" s="40"/>
      <c r="EK1617" s="40"/>
      <c r="EL1617" s="40"/>
      <c r="EM1617" s="40"/>
      <c r="EN1617" s="40"/>
      <c r="EO1617" s="40"/>
      <c r="EP1617" s="40"/>
      <c r="EQ1617" s="40"/>
      <c r="ER1617" s="40"/>
      <c r="ES1617" s="40"/>
      <c r="ET1617" s="40"/>
      <c r="EU1617" s="40"/>
      <c r="EV1617" s="40"/>
      <c r="EW1617" s="40"/>
      <c r="EX1617" s="40"/>
      <c r="EY1617" s="40"/>
      <c r="EZ1617" s="40"/>
      <c r="FA1617" s="40"/>
      <c r="FB1617" s="40"/>
      <c r="FC1617" s="40"/>
      <c r="FD1617" s="40"/>
      <c r="FE1617" s="40"/>
      <c r="FF1617" s="40"/>
      <c r="FG1617" s="40"/>
      <c r="FH1617" s="40"/>
      <c r="FI1617" s="40"/>
      <c r="FJ1617" s="40"/>
      <c r="FK1617" s="40"/>
      <c r="FL1617" s="40"/>
      <c r="FM1617" s="40"/>
      <c r="FN1617" s="40"/>
      <c r="FO1617" s="40"/>
      <c r="FP1617" s="40"/>
      <c r="FQ1617" s="40"/>
      <c r="FR1617" s="40"/>
      <c r="FS1617" s="40"/>
      <c r="FT1617" s="40"/>
      <c r="FU1617" s="40"/>
      <c r="FV1617" s="40"/>
      <c r="FW1617" s="40"/>
      <c r="FX1617" s="40"/>
      <c r="FY1617" s="40"/>
      <c r="FZ1617" s="40"/>
      <c r="GA1617" s="40"/>
      <c r="GB1617" s="40"/>
      <c r="GC1617" s="40"/>
      <c r="GD1617" s="40"/>
      <c r="GE1617" s="40"/>
      <c r="GF1617" s="40"/>
      <c r="GG1617" s="40"/>
      <c r="GH1617" s="40"/>
      <c r="GI1617" s="40"/>
      <c r="GJ1617" s="40"/>
      <c r="GK1617" s="40"/>
      <c r="GL1617" s="40"/>
      <c r="GM1617" s="40"/>
      <c r="GN1617" s="40"/>
      <c r="GO1617" s="40"/>
      <c r="GP1617" s="40"/>
      <c r="GQ1617" s="40"/>
      <c r="GR1617" s="40"/>
      <c r="GS1617" s="40"/>
    </row>
    <row r="1618" spans="1:201" x14ac:dyDescent="0.2">
      <c r="A1618" s="40"/>
      <c r="B1618" s="40"/>
      <c r="C1618" s="40"/>
      <c r="D1618" s="40"/>
      <c r="E1618" s="40"/>
      <c r="F1618" s="40"/>
      <c r="G1618" s="40"/>
      <c r="H1618" s="40"/>
      <c r="I1618" s="40"/>
      <c r="J1618" s="40"/>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0"/>
      <c r="BD1618" s="40"/>
      <c r="BE1618" s="40"/>
      <c r="BF1618" s="40"/>
      <c r="BG1618" s="40"/>
      <c r="BH1618" s="40"/>
      <c r="BI1618" s="40"/>
      <c r="BJ1618" s="40"/>
      <c r="BK1618" s="40"/>
      <c r="BL1618" s="40"/>
      <c r="BM1618" s="40"/>
      <c r="BN1618" s="40"/>
      <c r="BO1618" s="40"/>
      <c r="BP1618" s="40"/>
      <c r="BQ1618" s="40"/>
      <c r="BR1618" s="40"/>
      <c r="BS1618" s="40"/>
      <c r="BT1618" s="40"/>
      <c r="BU1618" s="40"/>
      <c r="BV1618" s="40"/>
      <c r="BW1618" s="40"/>
      <c r="BX1618" s="40"/>
      <c r="BY1618" s="40"/>
      <c r="BZ1618" s="40"/>
      <c r="CA1618" s="40"/>
      <c r="CB1618" s="40"/>
      <c r="CC1618" s="40"/>
      <c r="CD1618" s="40"/>
      <c r="CE1618" s="40"/>
      <c r="CF1618" s="40"/>
      <c r="CG1618" s="40"/>
      <c r="CH1618" s="40"/>
      <c r="CI1618" s="40"/>
      <c r="CJ1618" s="40"/>
      <c r="CK1618" s="40"/>
      <c r="CL1618" s="40"/>
      <c r="CM1618" s="40"/>
      <c r="CN1618" s="40"/>
      <c r="CO1618" s="40"/>
      <c r="CP1618" s="40"/>
      <c r="CQ1618" s="40"/>
      <c r="CR1618" s="40"/>
      <c r="CS1618" s="40"/>
      <c r="CT1618" s="40"/>
      <c r="CU1618" s="40"/>
      <c r="CV1618" s="40"/>
      <c r="CW1618" s="40"/>
      <c r="CX1618" s="40"/>
      <c r="CY1618" s="40"/>
      <c r="CZ1618" s="40"/>
      <c r="DA1618" s="40"/>
      <c r="DB1618" s="40"/>
      <c r="DC1618" s="40"/>
      <c r="DD1618" s="40"/>
      <c r="DE1618" s="40"/>
      <c r="DF1618" s="40"/>
      <c r="DG1618" s="40"/>
      <c r="DH1618" s="40"/>
      <c r="DI1618" s="40"/>
      <c r="DJ1618" s="40"/>
      <c r="DK1618" s="40"/>
      <c r="DL1618" s="40"/>
      <c r="DM1618" s="40"/>
      <c r="DN1618" s="40"/>
      <c r="DO1618" s="40"/>
      <c r="DP1618" s="40"/>
      <c r="DQ1618" s="40"/>
      <c r="DR1618" s="40"/>
      <c r="DS1618" s="40"/>
      <c r="DT1618" s="40"/>
      <c r="DU1618" s="40"/>
      <c r="DV1618" s="40"/>
      <c r="DW1618" s="40"/>
      <c r="DX1618" s="40"/>
      <c r="DY1618" s="40"/>
      <c r="DZ1618" s="40"/>
      <c r="EA1618" s="40"/>
      <c r="EB1618" s="40"/>
      <c r="EC1618" s="40"/>
      <c r="ED1618" s="40"/>
      <c r="EE1618" s="40"/>
      <c r="EF1618" s="40"/>
      <c r="EG1618" s="40"/>
      <c r="EH1618" s="40"/>
      <c r="EI1618" s="40"/>
      <c r="EJ1618" s="40"/>
      <c r="EK1618" s="40"/>
      <c r="EL1618" s="40"/>
      <c r="EM1618" s="40"/>
      <c r="EN1618" s="40"/>
      <c r="EO1618" s="40"/>
      <c r="EP1618" s="40"/>
      <c r="EQ1618" s="40"/>
      <c r="ER1618" s="40"/>
      <c r="ES1618" s="40"/>
      <c r="ET1618" s="40"/>
      <c r="EU1618" s="40"/>
      <c r="EV1618" s="40"/>
      <c r="EW1618" s="40"/>
      <c r="EX1618" s="40"/>
      <c r="EY1618" s="40"/>
      <c r="EZ1618" s="40"/>
      <c r="FA1618" s="40"/>
      <c r="FB1618" s="40"/>
      <c r="FC1618" s="40"/>
      <c r="FD1618" s="40"/>
      <c r="FE1618" s="40"/>
      <c r="FF1618" s="40"/>
      <c r="FG1618" s="40"/>
      <c r="FH1618" s="40"/>
      <c r="FI1618" s="40"/>
      <c r="FJ1618" s="40"/>
      <c r="FK1618" s="40"/>
      <c r="FL1618" s="40"/>
      <c r="FM1618" s="40"/>
      <c r="FN1618" s="40"/>
      <c r="FO1618" s="40"/>
      <c r="FP1618" s="40"/>
      <c r="FQ1618" s="40"/>
      <c r="FR1618" s="40"/>
      <c r="FS1618" s="40"/>
      <c r="FT1618" s="40"/>
      <c r="FU1618" s="40"/>
      <c r="FV1618" s="40"/>
      <c r="FW1618" s="40"/>
      <c r="FX1618" s="40"/>
      <c r="FY1618" s="40"/>
      <c r="FZ1618" s="40"/>
      <c r="GA1618" s="40"/>
      <c r="GB1618" s="40"/>
      <c r="GC1618" s="40"/>
      <c r="GD1618" s="40"/>
      <c r="GE1618" s="40"/>
      <c r="GF1618" s="40"/>
      <c r="GG1618" s="40"/>
      <c r="GH1618" s="40"/>
      <c r="GI1618" s="40"/>
      <c r="GJ1618" s="40"/>
      <c r="GK1618" s="40"/>
      <c r="GL1618" s="40"/>
      <c r="GM1618" s="40"/>
      <c r="GN1618" s="40"/>
      <c r="GO1618" s="40"/>
      <c r="GP1618" s="40"/>
      <c r="GQ1618" s="40"/>
      <c r="GR1618" s="40"/>
      <c r="GS1618" s="40"/>
    </row>
    <row r="1619" spans="1:201" x14ac:dyDescent="0.2">
      <c r="A1619" s="40"/>
      <c r="B1619" s="40"/>
      <c r="C1619" s="40"/>
      <c r="D1619" s="40"/>
      <c r="E1619" s="40"/>
      <c r="F1619" s="40"/>
      <c r="G1619" s="40"/>
      <c r="H1619" s="40"/>
      <c r="I1619" s="40"/>
      <c r="J1619" s="40"/>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c r="AH1619" s="40"/>
      <c r="AI1619" s="40"/>
      <c r="AJ1619" s="40"/>
      <c r="AK1619" s="40"/>
      <c r="AL1619" s="40"/>
      <c r="AM1619" s="40"/>
      <c r="AN1619" s="40"/>
      <c r="AO1619" s="40"/>
      <c r="AP1619" s="40"/>
      <c r="AQ1619" s="40"/>
      <c r="AR1619" s="40"/>
      <c r="AS1619" s="40"/>
      <c r="AT1619" s="40"/>
      <c r="AU1619" s="40"/>
      <c r="AV1619" s="40"/>
      <c r="AW1619" s="40"/>
      <c r="AX1619" s="40"/>
      <c r="AY1619" s="40"/>
      <c r="AZ1619" s="40"/>
      <c r="BA1619" s="40"/>
      <c r="BB1619" s="40"/>
      <c r="BC1619" s="40"/>
      <c r="BD1619" s="40"/>
      <c r="BE1619" s="40"/>
      <c r="BF1619" s="40"/>
      <c r="BG1619" s="40"/>
      <c r="BH1619" s="40"/>
      <c r="BI1619" s="40"/>
      <c r="BJ1619" s="40"/>
      <c r="BK1619" s="40"/>
      <c r="BL1619" s="40"/>
      <c r="BM1619" s="40"/>
      <c r="BN1619" s="40"/>
      <c r="BO1619" s="40"/>
      <c r="BP1619" s="40"/>
      <c r="BQ1619" s="40"/>
      <c r="BR1619" s="40"/>
      <c r="BS1619" s="40"/>
      <c r="BT1619" s="40"/>
      <c r="BU1619" s="40"/>
      <c r="BV1619" s="40"/>
      <c r="BW1619" s="40"/>
      <c r="BX1619" s="40"/>
      <c r="BY1619" s="40"/>
      <c r="BZ1619" s="40"/>
      <c r="CA1619" s="40"/>
      <c r="CB1619" s="40"/>
      <c r="CC1619" s="40"/>
      <c r="CD1619" s="40"/>
      <c r="CE1619" s="40"/>
      <c r="CF1619" s="40"/>
      <c r="CG1619" s="40"/>
      <c r="CH1619" s="40"/>
      <c r="CI1619" s="40"/>
      <c r="CJ1619" s="40"/>
      <c r="CK1619" s="40"/>
      <c r="CL1619" s="40"/>
      <c r="CM1619" s="40"/>
      <c r="CN1619" s="40"/>
      <c r="CO1619" s="40"/>
      <c r="CP1619" s="40"/>
      <c r="CQ1619" s="40"/>
      <c r="CR1619" s="40"/>
      <c r="CS1619" s="40"/>
      <c r="CT1619" s="40"/>
      <c r="CU1619" s="40"/>
      <c r="CV1619" s="40"/>
      <c r="CW1619" s="40"/>
      <c r="CX1619" s="40"/>
      <c r="CY1619" s="40"/>
      <c r="CZ1619" s="40"/>
      <c r="DA1619" s="40"/>
      <c r="DB1619" s="40"/>
      <c r="DC1619" s="40"/>
      <c r="DD1619" s="40"/>
      <c r="DE1619" s="40"/>
      <c r="DF1619" s="40"/>
      <c r="DG1619" s="40"/>
      <c r="DH1619" s="40"/>
      <c r="DI1619" s="40"/>
      <c r="DJ1619" s="40"/>
      <c r="DK1619" s="40"/>
      <c r="DL1619" s="40"/>
      <c r="DM1619" s="40"/>
      <c r="DN1619" s="40"/>
      <c r="DO1619" s="40"/>
      <c r="DP1619" s="40"/>
      <c r="DQ1619" s="40"/>
      <c r="DR1619" s="40"/>
      <c r="DS1619" s="40"/>
      <c r="DT1619" s="40"/>
      <c r="DU1619" s="40"/>
      <c r="DV1619" s="40"/>
      <c r="DW1619" s="40"/>
      <c r="DX1619" s="40"/>
      <c r="DY1619" s="40"/>
      <c r="DZ1619" s="40"/>
      <c r="EA1619" s="40"/>
      <c r="EB1619" s="40"/>
      <c r="EC1619" s="40"/>
      <c r="ED1619" s="40"/>
      <c r="EE1619" s="40"/>
      <c r="EF1619" s="40"/>
      <c r="EG1619" s="40"/>
      <c r="EH1619" s="40"/>
      <c r="EI1619" s="40"/>
      <c r="EJ1619" s="40"/>
      <c r="EK1619" s="40"/>
      <c r="EL1619" s="40"/>
      <c r="EM1619" s="40"/>
      <c r="EN1619" s="40"/>
      <c r="EO1619" s="40"/>
      <c r="EP1619" s="40"/>
      <c r="EQ1619" s="40"/>
      <c r="ER1619" s="40"/>
      <c r="ES1619" s="40"/>
      <c r="ET1619" s="40"/>
      <c r="EU1619" s="40"/>
      <c r="EV1619" s="40"/>
      <c r="EW1619" s="40"/>
      <c r="EX1619" s="40"/>
      <c r="EY1619" s="40"/>
      <c r="EZ1619" s="40"/>
      <c r="FA1619" s="40"/>
      <c r="FB1619" s="40"/>
      <c r="FC1619" s="40"/>
      <c r="FD1619" s="40"/>
      <c r="FE1619" s="40"/>
      <c r="FF1619" s="40"/>
      <c r="FG1619" s="40"/>
      <c r="FH1619" s="40"/>
      <c r="FI1619" s="40"/>
      <c r="FJ1619" s="40"/>
      <c r="FK1619" s="40"/>
      <c r="FL1619" s="40"/>
      <c r="FM1619" s="40"/>
      <c r="FN1619" s="40"/>
      <c r="FO1619" s="40"/>
      <c r="FP1619" s="40"/>
      <c r="FQ1619" s="40"/>
      <c r="FR1619" s="40"/>
      <c r="FS1619" s="40"/>
      <c r="FT1619" s="40"/>
      <c r="FU1619" s="40"/>
      <c r="FV1619" s="40"/>
      <c r="FW1619" s="40"/>
      <c r="FX1619" s="40"/>
      <c r="FY1619" s="40"/>
      <c r="FZ1619" s="40"/>
      <c r="GA1619" s="40"/>
      <c r="GB1619" s="40"/>
      <c r="GC1619" s="40"/>
      <c r="GD1619" s="40"/>
      <c r="GE1619" s="40"/>
      <c r="GF1619" s="40"/>
      <c r="GG1619" s="40"/>
      <c r="GH1619" s="40"/>
      <c r="GI1619" s="40"/>
      <c r="GJ1619" s="40"/>
      <c r="GK1619" s="40"/>
      <c r="GL1619" s="40"/>
      <c r="GM1619" s="40"/>
      <c r="GN1619" s="40"/>
      <c r="GO1619" s="40"/>
      <c r="GP1619" s="40"/>
      <c r="GQ1619" s="40"/>
      <c r="GR1619" s="40"/>
      <c r="GS1619" s="40"/>
    </row>
    <row r="1620" spans="1:201" x14ac:dyDescent="0.2">
      <c r="A1620" s="40"/>
      <c r="B1620" s="40"/>
      <c r="C1620" s="40"/>
      <c r="D1620" s="40"/>
      <c r="E1620" s="40"/>
      <c r="F1620" s="40"/>
      <c r="G1620" s="40"/>
      <c r="H1620" s="40"/>
      <c r="I1620" s="40"/>
      <c r="J1620" s="40"/>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c r="AH1620" s="40"/>
      <c r="AI1620" s="40"/>
      <c r="AJ1620" s="40"/>
      <c r="AK1620" s="40"/>
      <c r="AL1620" s="40"/>
      <c r="AM1620" s="40"/>
      <c r="AN1620" s="40"/>
      <c r="AO1620" s="40"/>
      <c r="AP1620" s="40"/>
      <c r="AQ1620" s="40"/>
      <c r="AR1620" s="40"/>
      <c r="AS1620" s="40"/>
      <c r="AT1620" s="40"/>
      <c r="AU1620" s="40"/>
      <c r="AV1620" s="40"/>
      <c r="AW1620" s="40"/>
      <c r="AX1620" s="40"/>
      <c r="AY1620" s="40"/>
      <c r="AZ1620" s="40"/>
      <c r="BA1620" s="40"/>
      <c r="BB1620" s="40"/>
      <c r="BC1620" s="40"/>
      <c r="BD1620" s="40"/>
      <c r="BE1620" s="40"/>
      <c r="BF1620" s="40"/>
      <c r="BG1620" s="40"/>
      <c r="BH1620" s="40"/>
      <c r="BI1620" s="40"/>
      <c r="BJ1620" s="40"/>
      <c r="BK1620" s="40"/>
      <c r="BL1620" s="40"/>
      <c r="BM1620" s="40"/>
      <c r="BN1620" s="40"/>
      <c r="BO1620" s="40"/>
      <c r="BP1620" s="40"/>
      <c r="BQ1620" s="40"/>
      <c r="BR1620" s="40"/>
      <c r="BS1620" s="40"/>
      <c r="BT1620" s="40"/>
      <c r="BU1620" s="40"/>
      <c r="BV1620" s="40"/>
      <c r="BW1620" s="40"/>
      <c r="BX1620" s="40"/>
      <c r="BY1620" s="40"/>
      <c r="BZ1620" s="40"/>
      <c r="CA1620" s="40"/>
      <c r="CB1620" s="40"/>
      <c r="CC1620" s="40"/>
      <c r="CD1620" s="40"/>
      <c r="CE1620" s="40"/>
      <c r="CF1620" s="40"/>
      <c r="CG1620" s="40"/>
      <c r="CH1620" s="40"/>
      <c r="CI1620" s="40"/>
      <c r="CJ1620" s="40"/>
      <c r="CK1620" s="40"/>
      <c r="CL1620" s="40"/>
      <c r="CM1620" s="40"/>
      <c r="CN1620" s="40"/>
      <c r="CO1620" s="40"/>
      <c r="CP1620" s="40"/>
      <c r="CQ1620" s="40"/>
      <c r="CR1620" s="40"/>
      <c r="CS1620" s="40"/>
      <c r="CT1620" s="40"/>
      <c r="CU1620" s="40"/>
      <c r="CV1620" s="40"/>
      <c r="CW1620" s="40"/>
      <c r="CX1620" s="40"/>
      <c r="CY1620" s="40"/>
      <c r="CZ1620" s="40"/>
      <c r="DA1620" s="40"/>
      <c r="DB1620" s="40"/>
      <c r="DC1620" s="40"/>
      <c r="DD1620" s="40"/>
      <c r="DE1620" s="40"/>
      <c r="DF1620" s="40"/>
      <c r="DG1620" s="40"/>
      <c r="DH1620" s="40"/>
      <c r="DI1620" s="40"/>
      <c r="DJ1620" s="40"/>
      <c r="DK1620" s="40"/>
      <c r="DL1620" s="40"/>
      <c r="DM1620" s="40"/>
      <c r="DN1620" s="40"/>
      <c r="DO1620" s="40"/>
      <c r="DP1620" s="40"/>
      <c r="DQ1620" s="40"/>
      <c r="DR1620" s="40"/>
      <c r="DS1620" s="40"/>
      <c r="DT1620" s="40"/>
      <c r="DU1620" s="40"/>
      <c r="DV1620" s="40"/>
      <c r="DW1620" s="40"/>
      <c r="DX1620" s="40"/>
      <c r="DY1620" s="40"/>
      <c r="DZ1620" s="40"/>
      <c r="EA1620" s="40"/>
      <c r="EB1620" s="40"/>
      <c r="EC1620" s="40"/>
      <c r="ED1620" s="40"/>
      <c r="EE1620" s="40"/>
      <c r="EF1620" s="40"/>
      <c r="EG1620" s="40"/>
      <c r="EH1620" s="40"/>
      <c r="EI1620" s="40"/>
      <c r="EJ1620" s="40"/>
      <c r="EK1620" s="40"/>
      <c r="EL1620" s="40"/>
      <c r="EM1620" s="40"/>
      <c r="EN1620" s="40"/>
      <c r="EO1620" s="40"/>
      <c r="EP1620" s="40"/>
      <c r="EQ1620" s="40"/>
      <c r="ER1620" s="40"/>
      <c r="ES1620" s="40"/>
      <c r="ET1620" s="40"/>
      <c r="EU1620" s="40"/>
      <c r="EV1620" s="40"/>
      <c r="EW1620" s="40"/>
      <c r="EX1620" s="40"/>
      <c r="EY1620" s="40"/>
      <c r="EZ1620" s="40"/>
      <c r="FA1620" s="40"/>
      <c r="FB1620" s="40"/>
      <c r="FC1620" s="40"/>
      <c r="FD1620" s="40"/>
      <c r="FE1620" s="40"/>
      <c r="FF1620" s="40"/>
      <c r="FG1620" s="40"/>
      <c r="FH1620" s="40"/>
      <c r="FI1620" s="40"/>
      <c r="FJ1620" s="40"/>
      <c r="FK1620" s="40"/>
      <c r="FL1620" s="40"/>
      <c r="FM1620" s="40"/>
      <c r="FN1620" s="40"/>
      <c r="FO1620" s="40"/>
      <c r="FP1620" s="40"/>
      <c r="FQ1620" s="40"/>
      <c r="FR1620" s="40"/>
      <c r="FS1620" s="40"/>
      <c r="FT1620" s="40"/>
      <c r="FU1620" s="40"/>
      <c r="FV1620" s="40"/>
      <c r="FW1620" s="40"/>
      <c r="FX1620" s="40"/>
      <c r="FY1620" s="40"/>
      <c r="FZ1620" s="40"/>
      <c r="GA1620" s="40"/>
      <c r="GB1620" s="40"/>
      <c r="GC1620" s="40"/>
      <c r="GD1620" s="40"/>
      <c r="GE1620" s="40"/>
      <c r="GF1620" s="40"/>
      <c r="GG1620" s="40"/>
      <c r="GH1620" s="40"/>
      <c r="GI1620" s="40"/>
      <c r="GJ1620" s="40"/>
      <c r="GK1620" s="40"/>
      <c r="GL1620" s="40"/>
      <c r="GM1620" s="40"/>
      <c r="GN1620" s="40"/>
      <c r="GO1620" s="40"/>
      <c r="GP1620" s="40"/>
      <c r="GQ1620" s="40"/>
      <c r="GR1620" s="40"/>
      <c r="GS1620" s="40"/>
    </row>
    <row r="1621" spans="1:201" x14ac:dyDescent="0.2">
      <c r="A1621" s="40"/>
      <c r="B1621" s="40"/>
      <c r="C1621" s="40"/>
      <c r="D1621" s="40"/>
      <c r="E1621" s="40"/>
      <c r="F1621" s="40"/>
      <c r="G1621" s="40"/>
      <c r="H1621" s="40"/>
      <c r="I1621" s="40"/>
      <c r="J1621" s="40"/>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c r="AH1621" s="40"/>
      <c r="AI1621" s="40"/>
      <c r="AJ1621" s="40"/>
      <c r="AK1621" s="40"/>
      <c r="AL1621" s="40"/>
      <c r="AM1621" s="40"/>
      <c r="AN1621" s="40"/>
      <c r="AO1621" s="40"/>
      <c r="AP1621" s="40"/>
      <c r="AQ1621" s="40"/>
      <c r="AR1621" s="40"/>
      <c r="AS1621" s="40"/>
      <c r="AT1621" s="40"/>
      <c r="AU1621" s="40"/>
      <c r="AV1621" s="40"/>
      <c r="AW1621" s="40"/>
      <c r="AX1621" s="40"/>
      <c r="AY1621" s="40"/>
      <c r="AZ1621" s="40"/>
      <c r="BA1621" s="40"/>
      <c r="BB1621" s="40"/>
      <c r="BC1621" s="40"/>
      <c r="BD1621" s="40"/>
      <c r="BE1621" s="40"/>
      <c r="BF1621" s="40"/>
      <c r="BG1621" s="40"/>
      <c r="BH1621" s="40"/>
      <c r="BI1621" s="40"/>
      <c r="BJ1621" s="40"/>
      <c r="BK1621" s="40"/>
      <c r="BL1621" s="40"/>
      <c r="BM1621" s="40"/>
      <c r="BN1621" s="40"/>
      <c r="BO1621" s="40"/>
      <c r="BP1621" s="40"/>
      <c r="BQ1621" s="40"/>
      <c r="BR1621" s="40"/>
      <c r="BS1621" s="40"/>
      <c r="BT1621" s="40"/>
      <c r="BU1621" s="40"/>
      <c r="BV1621" s="40"/>
      <c r="BW1621" s="40"/>
      <c r="BX1621" s="40"/>
      <c r="BY1621" s="40"/>
      <c r="BZ1621" s="40"/>
      <c r="CA1621" s="40"/>
      <c r="CB1621" s="40"/>
      <c r="CC1621" s="40"/>
      <c r="CD1621" s="40"/>
      <c r="CE1621" s="40"/>
      <c r="CF1621" s="40"/>
      <c r="CG1621" s="40"/>
      <c r="CH1621" s="40"/>
      <c r="CI1621" s="40"/>
      <c r="CJ1621" s="40"/>
      <c r="CK1621" s="40"/>
      <c r="CL1621" s="40"/>
      <c r="CM1621" s="40"/>
      <c r="CN1621" s="40"/>
      <c r="CO1621" s="40"/>
      <c r="CP1621" s="40"/>
      <c r="CQ1621" s="40"/>
      <c r="CR1621" s="40"/>
      <c r="CS1621" s="40"/>
      <c r="CT1621" s="40"/>
      <c r="CU1621" s="40"/>
      <c r="CV1621" s="40"/>
      <c r="CW1621" s="40"/>
      <c r="CX1621" s="40"/>
      <c r="CY1621" s="40"/>
      <c r="CZ1621" s="40"/>
      <c r="DA1621" s="40"/>
      <c r="DB1621" s="40"/>
      <c r="DC1621" s="40"/>
      <c r="DD1621" s="40"/>
      <c r="DE1621" s="40"/>
      <c r="DF1621" s="40"/>
      <c r="DG1621" s="40"/>
      <c r="DH1621" s="40"/>
      <c r="DI1621" s="40"/>
      <c r="DJ1621" s="40"/>
      <c r="DK1621" s="40"/>
      <c r="DL1621" s="40"/>
      <c r="DM1621" s="40"/>
      <c r="DN1621" s="40"/>
      <c r="DO1621" s="40"/>
      <c r="DP1621" s="40"/>
      <c r="DQ1621" s="40"/>
      <c r="DR1621" s="40"/>
      <c r="DS1621" s="40"/>
      <c r="DT1621" s="40"/>
      <c r="DU1621" s="40"/>
      <c r="DV1621" s="40"/>
      <c r="DW1621" s="40"/>
      <c r="DX1621" s="40"/>
      <c r="DY1621" s="40"/>
      <c r="DZ1621" s="40"/>
      <c r="EA1621" s="40"/>
      <c r="EB1621" s="40"/>
      <c r="EC1621" s="40"/>
      <c r="ED1621" s="40"/>
      <c r="EE1621" s="40"/>
      <c r="EF1621" s="40"/>
      <c r="EG1621" s="40"/>
      <c r="EH1621" s="40"/>
      <c r="EI1621" s="40"/>
      <c r="EJ1621" s="40"/>
      <c r="EK1621" s="40"/>
      <c r="EL1621" s="40"/>
      <c r="EM1621" s="40"/>
      <c r="EN1621" s="40"/>
      <c r="EO1621" s="40"/>
      <c r="EP1621" s="40"/>
      <c r="EQ1621" s="40"/>
      <c r="ER1621" s="40"/>
      <c r="ES1621" s="40"/>
      <c r="ET1621" s="40"/>
      <c r="EU1621" s="40"/>
      <c r="EV1621" s="40"/>
      <c r="EW1621" s="40"/>
      <c r="EX1621" s="40"/>
      <c r="EY1621" s="40"/>
      <c r="EZ1621" s="40"/>
      <c r="FA1621" s="40"/>
      <c r="FB1621" s="40"/>
      <c r="FC1621" s="40"/>
      <c r="FD1621" s="40"/>
      <c r="FE1621" s="40"/>
      <c r="FF1621" s="40"/>
      <c r="FG1621" s="40"/>
      <c r="FH1621" s="40"/>
      <c r="FI1621" s="40"/>
      <c r="FJ1621" s="40"/>
      <c r="FK1621" s="40"/>
      <c r="FL1621" s="40"/>
      <c r="FM1621" s="40"/>
      <c r="FN1621" s="40"/>
      <c r="FO1621" s="40"/>
      <c r="FP1621" s="40"/>
      <c r="FQ1621" s="40"/>
      <c r="FR1621" s="40"/>
      <c r="FS1621" s="40"/>
      <c r="FT1621" s="40"/>
      <c r="FU1621" s="40"/>
      <c r="FV1621" s="40"/>
      <c r="FW1621" s="40"/>
      <c r="FX1621" s="40"/>
      <c r="FY1621" s="40"/>
      <c r="FZ1621" s="40"/>
      <c r="GA1621" s="40"/>
      <c r="GB1621" s="40"/>
      <c r="GC1621" s="40"/>
      <c r="GD1621" s="40"/>
      <c r="GE1621" s="40"/>
      <c r="GF1621" s="40"/>
      <c r="GG1621" s="40"/>
      <c r="GH1621" s="40"/>
      <c r="GI1621" s="40"/>
      <c r="GJ1621" s="40"/>
      <c r="GK1621" s="40"/>
      <c r="GL1621" s="40"/>
      <c r="GM1621" s="40"/>
      <c r="GN1621" s="40"/>
      <c r="GO1621" s="40"/>
      <c r="GP1621" s="40"/>
      <c r="GQ1621" s="40"/>
      <c r="GR1621" s="40"/>
      <c r="GS1621" s="40"/>
    </row>
    <row r="1622" spans="1:201" x14ac:dyDescent="0.2">
      <c r="A1622" s="40"/>
      <c r="B1622" s="40"/>
      <c r="C1622" s="40"/>
      <c r="D1622" s="40"/>
      <c r="E1622" s="40"/>
      <c r="F1622" s="40"/>
      <c r="G1622" s="40"/>
      <c r="H1622" s="40"/>
      <c r="I1622" s="40"/>
      <c r="J1622" s="40"/>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c r="BG1622" s="40"/>
      <c r="BH1622" s="40"/>
      <c r="BI1622" s="40"/>
      <c r="BJ1622" s="40"/>
      <c r="BK1622" s="40"/>
      <c r="BL1622" s="40"/>
      <c r="BM1622" s="40"/>
      <c r="BN1622" s="40"/>
      <c r="BO1622" s="40"/>
      <c r="BP1622" s="40"/>
      <c r="BQ1622" s="40"/>
      <c r="BR1622" s="40"/>
      <c r="BS1622" s="40"/>
      <c r="BT1622" s="40"/>
      <c r="BU1622" s="40"/>
      <c r="BV1622" s="40"/>
      <c r="BW1622" s="40"/>
      <c r="BX1622" s="40"/>
      <c r="BY1622" s="40"/>
      <c r="BZ1622" s="40"/>
      <c r="CA1622" s="40"/>
      <c r="CB1622" s="40"/>
      <c r="CC1622" s="40"/>
      <c r="CD1622" s="40"/>
      <c r="CE1622" s="40"/>
      <c r="CF1622" s="40"/>
      <c r="CG1622" s="40"/>
      <c r="CH1622" s="40"/>
      <c r="CI1622" s="40"/>
      <c r="CJ1622" s="40"/>
      <c r="CK1622" s="40"/>
      <c r="CL1622" s="40"/>
      <c r="CM1622" s="40"/>
      <c r="CN1622" s="40"/>
      <c r="CO1622" s="40"/>
      <c r="CP1622" s="40"/>
      <c r="CQ1622" s="40"/>
      <c r="CR1622" s="40"/>
      <c r="CS1622" s="40"/>
      <c r="CT1622" s="40"/>
      <c r="CU1622" s="40"/>
      <c r="CV1622" s="40"/>
      <c r="CW1622" s="40"/>
      <c r="CX1622" s="40"/>
      <c r="CY1622" s="40"/>
      <c r="CZ1622" s="40"/>
      <c r="DA1622" s="40"/>
      <c r="DB1622" s="40"/>
      <c r="DC1622" s="40"/>
      <c r="DD1622" s="40"/>
      <c r="DE1622" s="40"/>
      <c r="DF1622" s="40"/>
      <c r="DG1622" s="40"/>
      <c r="DH1622" s="40"/>
      <c r="DI1622" s="40"/>
      <c r="DJ1622" s="40"/>
      <c r="DK1622" s="40"/>
      <c r="DL1622" s="40"/>
      <c r="DM1622" s="40"/>
      <c r="DN1622" s="40"/>
      <c r="DO1622" s="40"/>
      <c r="DP1622" s="40"/>
      <c r="DQ1622" s="40"/>
      <c r="DR1622" s="40"/>
      <c r="DS1622" s="40"/>
      <c r="DT1622" s="40"/>
      <c r="DU1622" s="40"/>
      <c r="DV1622" s="40"/>
      <c r="DW1622" s="40"/>
      <c r="DX1622" s="40"/>
      <c r="DY1622" s="40"/>
      <c r="DZ1622" s="40"/>
      <c r="EA1622" s="40"/>
      <c r="EB1622" s="40"/>
      <c r="EC1622" s="40"/>
      <c r="ED1622" s="40"/>
      <c r="EE1622" s="40"/>
      <c r="EF1622" s="40"/>
      <c r="EG1622" s="40"/>
      <c r="EH1622" s="40"/>
      <c r="EI1622" s="40"/>
      <c r="EJ1622" s="40"/>
      <c r="EK1622" s="40"/>
      <c r="EL1622" s="40"/>
      <c r="EM1622" s="40"/>
      <c r="EN1622" s="40"/>
      <c r="EO1622" s="40"/>
      <c r="EP1622" s="40"/>
      <c r="EQ1622" s="40"/>
      <c r="ER1622" s="40"/>
      <c r="ES1622" s="40"/>
      <c r="ET1622" s="40"/>
      <c r="EU1622" s="40"/>
      <c r="EV1622" s="40"/>
      <c r="EW1622" s="40"/>
      <c r="EX1622" s="40"/>
      <c r="EY1622" s="40"/>
      <c r="EZ1622" s="40"/>
      <c r="FA1622" s="40"/>
      <c r="FB1622" s="40"/>
      <c r="FC1622" s="40"/>
      <c r="FD1622" s="40"/>
      <c r="FE1622" s="40"/>
      <c r="FF1622" s="40"/>
      <c r="FG1622" s="40"/>
      <c r="FH1622" s="40"/>
      <c r="FI1622" s="40"/>
      <c r="FJ1622" s="40"/>
      <c r="FK1622" s="40"/>
      <c r="FL1622" s="40"/>
      <c r="FM1622" s="40"/>
      <c r="FN1622" s="40"/>
      <c r="FO1622" s="40"/>
      <c r="FP1622" s="40"/>
      <c r="FQ1622" s="40"/>
      <c r="FR1622" s="40"/>
      <c r="FS1622" s="40"/>
      <c r="FT1622" s="40"/>
      <c r="FU1622" s="40"/>
      <c r="FV1622" s="40"/>
      <c r="FW1622" s="40"/>
      <c r="FX1622" s="40"/>
      <c r="FY1622" s="40"/>
      <c r="FZ1622" s="40"/>
      <c r="GA1622" s="40"/>
      <c r="GB1622" s="40"/>
      <c r="GC1622" s="40"/>
      <c r="GD1622" s="40"/>
      <c r="GE1622" s="40"/>
      <c r="GF1622" s="40"/>
      <c r="GG1622" s="40"/>
      <c r="GH1622" s="40"/>
      <c r="GI1622" s="40"/>
      <c r="GJ1622" s="40"/>
      <c r="GK1622" s="40"/>
      <c r="GL1622" s="40"/>
      <c r="GM1622" s="40"/>
      <c r="GN1622" s="40"/>
      <c r="GO1622" s="40"/>
      <c r="GP1622" s="40"/>
      <c r="GQ1622" s="40"/>
      <c r="GR1622" s="40"/>
      <c r="GS1622" s="40"/>
    </row>
    <row r="1623" spans="1:201" x14ac:dyDescent="0.2">
      <c r="A1623" s="40"/>
      <c r="B1623" s="40"/>
      <c r="C1623" s="40"/>
      <c r="D1623" s="40"/>
      <c r="E1623" s="40"/>
      <c r="F1623" s="40"/>
      <c r="G1623" s="40"/>
      <c r="H1623" s="40"/>
      <c r="I1623" s="40"/>
      <c r="J1623" s="40"/>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c r="AH1623" s="40"/>
      <c r="AI1623" s="40"/>
      <c r="AJ1623" s="40"/>
      <c r="AK1623" s="40"/>
      <c r="AL1623" s="40"/>
      <c r="AM1623" s="40"/>
      <c r="AN1623" s="40"/>
      <c r="AO1623" s="40"/>
      <c r="AP1623" s="40"/>
      <c r="AQ1623" s="40"/>
      <c r="AR1623" s="40"/>
      <c r="AS1623" s="40"/>
      <c r="AT1623" s="40"/>
      <c r="AU1623" s="40"/>
      <c r="AV1623" s="40"/>
      <c r="AW1623" s="40"/>
      <c r="AX1623" s="40"/>
      <c r="AY1623" s="40"/>
      <c r="AZ1623" s="40"/>
      <c r="BA1623" s="40"/>
      <c r="BB1623" s="40"/>
      <c r="BC1623" s="40"/>
      <c r="BD1623" s="40"/>
      <c r="BE1623" s="40"/>
      <c r="BF1623" s="40"/>
      <c r="BG1623" s="40"/>
      <c r="BH1623" s="40"/>
      <c r="BI1623" s="40"/>
      <c r="BJ1623" s="40"/>
      <c r="BK1623" s="40"/>
      <c r="BL1623" s="40"/>
      <c r="BM1623" s="40"/>
      <c r="BN1623" s="40"/>
      <c r="BO1623" s="40"/>
      <c r="BP1623" s="40"/>
      <c r="BQ1623" s="40"/>
      <c r="BR1623" s="40"/>
      <c r="BS1623" s="40"/>
      <c r="BT1623" s="40"/>
      <c r="BU1623" s="40"/>
      <c r="BV1623" s="40"/>
      <c r="BW1623" s="40"/>
      <c r="BX1623" s="40"/>
      <c r="BY1623" s="40"/>
      <c r="BZ1623" s="40"/>
      <c r="CA1623" s="40"/>
      <c r="CB1623" s="40"/>
      <c r="CC1623" s="40"/>
      <c r="CD1623" s="40"/>
      <c r="CE1623" s="40"/>
      <c r="CF1623" s="40"/>
      <c r="CG1623" s="40"/>
      <c r="CH1623" s="40"/>
      <c r="CI1623" s="40"/>
      <c r="CJ1623" s="40"/>
      <c r="CK1623" s="40"/>
      <c r="CL1623" s="40"/>
      <c r="CM1623" s="40"/>
      <c r="CN1623" s="40"/>
      <c r="CO1623" s="40"/>
      <c r="CP1623" s="40"/>
      <c r="CQ1623" s="40"/>
      <c r="CR1623" s="40"/>
      <c r="CS1623" s="40"/>
      <c r="CT1623" s="40"/>
      <c r="CU1623" s="40"/>
      <c r="CV1623" s="40"/>
      <c r="CW1623" s="40"/>
      <c r="CX1623" s="40"/>
      <c r="CY1623" s="40"/>
      <c r="CZ1623" s="40"/>
      <c r="DA1623" s="40"/>
      <c r="DB1623" s="40"/>
      <c r="DC1623" s="40"/>
      <c r="DD1623" s="40"/>
      <c r="DE1623" s="40"/>
      <c r="DF1623" s="40"/>
      <c r="DG1623" s="40"/>
      <c r="DH1623" s="40"/>
      <c r="DI1623" s="40"/>
      <c r="DJ1623" s="40"/>
      <c r="DK1623" s="40"/>
      <c r="DL1623" s="40"/>
      <c r="DM1623" s="40"/>
      <c r="DN1623" s="40"/>
      <c r="DO1623" s="40"/>
      <c r="DP1623" s="40"/>
      <c r="DQ1623" s="40"/>
      <c r="DR1623" s="40"/>
      <c r="DS1623" s="40"/>
      <c r="DT1623" s="40"/>
      <c r="DU1623" s="40"/>
      <c r="DV1623" s="40"/>
      <c r="DW1623" s="40"/>
      <c r="DX1623" s="40"/>
      <c r="DY1623" s="40"/>
      <c r="DZ1623" s="40"/>
      <c r="EA1623" s="40"/>
      <c r="EB1623" s="40"/>
      <c r="EC1623" s="40"/>
      <c r="ED1623" s="40"/>
      <c r="EE1623" s="40"/>
      <c r="EF1623" s="40"/>
      <c r="EG1623" s="40"/>
      <c r="EH1623" s="40"/>
      <c r="EI1623" s="40"/>
      <c r="EJ1623" s="40"/>
      <c r="EK1623" s="40"/>
      <c r="EL1623" s="40"/>
      <c r="EM1623" s="40"/>
      <c r="EN1623" s="40"/>
      <c r="EO1623" s="40"/>
      <c r="EP1623" s="40"/>
      <c r="EQ1623" s="40"/>
      <c r="ER1623" s="40"/>
      <c r="ES1623" s="40"/>
      <c r="ET1623" s="40"/>
      <c r="EU1623" s="40"/>
      <c r="EV1623" s="40"/>
      <c r="EW1623" s="40"/>
      <c r="EX1623" s="40"/>
      <c r="EY1623" s="40"/>
      <c r="EZ1623" s="40"/>
      <c r="FA1623" s="40"/>
      <c r="FB1623" s="40"/>
      <c r="FC1623" s="40"/>
      <c r="FD1623" s="40"/>
      <c r="FE1623" s="40"/>
      <c r="FF1623" s="40"/>
      <c r="FG1623" s="40"/>
      <c r="FH1623" s="40"/>
      <c r="FI1623" s="40"/>
      <c r="FJ1623" s="40"/>
      <c r="FK1623" s="40"/>
      <c r="FL1623" s="40"/>
      <c r="FM1623" s="40"/>
      <c r="FN1623" s="40"/>
      <c r="FO1623" s="40"/>
      <c r="FP1623" s="40"/>
      <c r="FQ1623" s="40"/>
      <c r="FR1623" s="40"/>
      <c r="FS1623" s="40"/>
      <c r="FT1623" s="40"/>
      <c r="FU1623" s="40"/>
      <c r="FV1623" s="40"/>
      <c r="FW1623" s="40"/>
      <c r="FX1623" s="40"/>
      <c r="FY1623" s="40"/>
      <c r="FZ1623" s="40"/>
      <c r="GA1623" s="40"/>
      <c r="GB1623" s="40"/>
      <c r="GC1623" s="40"/>
      <c r="GD1623" s="40"/>
      <c r="GE1623" s="40"/>
      <c r="GF1623" s="40"/>
      <c r="GG1623" s="40"/>
      <c r="GH1623" s="40"/>
      <c r="GI1623" s="40"/>
      <c r="GJ1623" s="40"/>
      <c r="GK1623" s="40"/>
      <c r="GL1623" s="40"/>
      <c r="GM1623" s="40"/>
      <c r="GN1623" s="40"/>
      <c r="GO1623" s="40"/>
      <c r="GP1623" s="40"/>
      <c r="GQ1623" s="40"/>
      <c r="GR1623" s="40"/>
      <c r="GS1623" s="40"/>
    </row>
    <row r="1624" spans="1:201" x14ac:dyDescent="0.2">
      <c r="A1624" s="40"/>
      <c r="B1624" s="40"/>
      <c r="C1624" s="40"/>
      <c r="D1624" s="40"/>
      <c r="E1624" s="40"/>
      <c r="F1624" s="40"/>
      <c r="G1624" s="40"/>
      <c r="H1624" s="40"/>
      <c r="I1624" s="40"/>
      <c r="J1624" s="40"/>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c r="AH1624" s="40"/>
      <c r="AI1624" s="40"/>
      <c r="AJ1624" s="40"/>
      <c r="AK1624" s="40"/>
      <c r="AL1624" s="40"/>
      <c r="AM1624" s="40"/>
      <c r="AN1624" s="40"/>
      <c r="AO1624" s="40"/>
      <c r="AP1624" s="40"/>
      <c r="AQ1624" s="40"/>
      <c r="AR1624" s="40"/>
      <c r="AS1624" s="40"/>
      <c r="AT1624" s="40"/>
      <c r="AU1624" s="40"/>
      <c r="AV1624" s="40"/>
      <c r="AW1624" s="40"/>
      <c r="AX1624" s="40"/>
      <c r="AY1624" s="40"/>
      <c r="AZ1624" s="40"/>
      <c r="BA1624" s="40"/>
      <c r="BB1624" s="40"/>
      <c r="BC1624" s="40"/>
      <c r="BD1624" s="40"/>
      <c r="BE1624" s="40"/>
      <c r="BF1624" s="40"/>
      <c r="BG1624" s="40"/>
      <c r="BH1624" s="40"/>
      <c r="BI1624" s="40"/>
      <c r="BJ1624" s="40"/>
      <c r="BK1624" s="40"/>
      <c r="BL1624" s="40"/>
      <c r="BM1624" s="40"/>
      <c r="BN1624" s="40"/>
      <c r="BO1624" s="40"/>
      <c r="BP1624" s="40"/>
      <c r="BQ1624" s="40"/>
      <c r="BR1624" s="40"/>
      <c r="BS1624" s="40"/>
      <c r="BT1624" s="40"/>
      <c r="BU1624" s="40"/>
      <c r="BV1624" s="40"/>
      <c r="BW1624" s="40"/>
      <c r="BX1624" s="40"/>
      <c r="BY1624" s="40"/>
      <c r="BZ1624" s="40"/>
      <c r="CA1624" s="40"/>
      <c r="CB1624" s="40"/>
      <c r="CC1624" s="40"/>
      <c r="CD1624" s="40"/>
      <c r="CE1624" s="40"/>
      <c r="CF1624" s="40"/>
      <c r="CG1624" s="40"/>
      <c r="CH1624" s="40"/>
      <c r="CI1624" s="40"/>
      <c r="CJ1624" s="40"/>
      <c r="CK1624" s="40"/>
      <c r="CL1624" s="40"/>
      <c r="CM1624" s="40"/>
      <c r="CN1624" s="40"/>
      <c r="CO1624" s="40"/>
      <c r="CP1624" s="40"/>
      <c r="CQ1624" s="40"/>
      <c r="CR1624" s="40"/>
      <c r="CS1624" s="40"/>
      <c r="CT1624" s="40"/>
      <c r="CU1624" s="40"/>
      <c r="CV1624" s="40"/>
      <c r="CW1624" s="40"/>
      <c r="CX1624" s="40"/>
      <c r="CY1624" s="40"/>
      <c r="CZ1624" s="40"/>
      <c r="DA1624" s="40"/>
      <c r="DB1624" s="40"/>
      <c r="DC1624" s="40"/>
      <c r="DD1624" s="40"/>
      <c r="DE1624" s="40"/>
      <c r="DF1624" s="40"/>
      <c r="DG1624" s="40"/>
      <c r="DH1624" s="40"/>
      <c r="DI1624" s="40"/>
      <c r="DJ1624" s="40"/>
      <c r="DK1624" s="40"/>
      <c r="DL1624" s="40"/>
      <c r="DM1624" s="40"/>
      <c r="DN1624" s="40"/>
      <c r="DO1624" s="40"/>
      <c r="DP1624" s="40"/>
      <c r="DQ1624" s="40"/>
      <c r="DR1624" s="40"/>
      <c r="DS1624" s="40"/>
      <c r="DT1624" s="40"/>
      <c r="DU1624" s="40"/>
      <c r="DV1624" s="40"/>
      <c r="DW1624" s="40"/>
      <c r="DX1624" s="40"/>
      <c r="DY1624" s="40"/>
      <c r="DZ1624" s="40"/>
      <c r="EA1624" s="40"/>
      <c r="EB1624" s="40"/>
      <c r="EC1624" s="40"/>
      <c r="ED1624" s="40"/>
      <c r="EE1624" s="40"/>
      <c r="EF1624" s="40"/>
      <c r="EG1624" s="40"/>
      <c r="EH1624" s="40"/>
      <c r="EI1624" s="40"/>
      <c r="EJ1624" s="40"/>
      <c r="EK1624" s="40"/>
      <c r="EL1624" s="40"/>
      <c r="EM1624" s="40"/>
      <c r="EN1624" s="40"/>
      <c r="EO1624" s="40"/>
      <c r="EP1624" s="40"/>
      <c r="EQ1624" s="40"/>
      <c r="ER1624" s="40"/>
      <c r="ES1624" s="40"/>
      <c r="ET1624" s="40"/>
      <c r="EU1624" s="40"/>
      <c r="EV1624" s="40"/>
      <c r="EW1624" s="40"/>
      <c r="EX1624" s="40"/>
      <c r="EY1624" s="40"/>
      <c r="EZ1624" s="40"/>
      <c r="FA1624" s="40"/>
      <c r="FB1624" s="40"/>
      <c r="FC1624" s="40"/>
      <c r="FD1624" s="40"/>
      <c r="FE1624" s="40"/>
      <c r="FF1624" s="40"/>
      <c r="FG1624" s="40"/>
      <c r="FH1624" s="40"/>
      <c r="FI1624" s="40"/>
      <c r="FJ1624" s="40"/>
      <c r="FK1624" s="40"/>
      <c r="FL1624" s="40"/>
      <c r="FM1624" s="40"/>
      <c r="FN1624" s="40"/>
      <c r="FO1624" s="40"/>
      <c r="FP1624" s="40"/>
      <c r="FQ1624" s="40"/>
      <c r="FR1624" s="40"/>
      <c r="FS1624" s="40"/>
      <c r="FT1624" s="40"/>
      <c r="FU1624" s="40"/>
      <c r="FV1624" s="40"/>
      <c r="FW1624" s="40"/>
      <c r="FX1624" s="40"/>
      <c r="FY1624" s="40"/>
      <c r="FZ1624" s="40"/>
      <c r="GA1624" s="40"/>
      <c r="GB1624" s="40"/>
      <c r="GC1624" s="40"/>
      <c r="GD1624" s="40"/>
      <c r="GE1624" s="40"/>
      <c r="GF1624" s="40"/>
      <c r="GG1624" s="40"/>
      <c r="GH1624" s="40"/>
      <c r="GI1624" s="40"/>
      <c r="GJ1624" s="40"/>
      <c r="GK1624" s="40"/>
      <c r="GL1624" s="40"/>
      <c r="GM1624" s="40"/>
      <c r="GN1624" s="40"/>
      <c r="GO1624" s="40"/>
      <c r="GP1624" s="40"/>
      <c r="GQ1624" s="40"/>
      <c r="GR1624" s="40"/>
      <c r="GS1624" s="40"/>
    </row>
    <row r="1625" spans="1:201" x14ac:dyDescent="0.2">
      <c r="A1625" s="40"/>
      <c r="B1625" s="40"/>
      <c r="C1625" s="40"/>
      <c r="D1625" s="40"/>
      <c r="E1625" s="40"/>
      <c r="F1625" s="40"/>
      <c r="G1625" s="40"/>
      <c r="H1625" s="40"/>
      <c r="I1625" s="40"/>
      <c r="J1625" s="40"/>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c r="AH1625" s="40"/>
      <c r="AI1625" s="40"/>
      <c r="AJ1625" s="40"/>
      <c r="AK1625" s="40"/>
      <c r="AL1625" s="40"/>
      <c r="AM1625" s="40"/>
      <c r="AN1625" s="40"/>
      <c r="AO1625" s="40"/>
      <c r="AP1625" s="40"/>
      <c r="AQ1625" s="40"/>
      <c r="AR1625" s="40"/>
      <c r="AS1625" s="40"/>
      <c r="AT1625" s="40"/>
      <c r="AU1625" s="40"/>
      <c r="AV1625" s="40"/>
      <c r="AW1625" s="40"/>
      <c r="AX1625" s="40"/>
      <c r="AY1625" s="40"/>
      <c r="AZ1625" s="40"/>
      <c r="BA1625" s="40"/>
      <c r="BB1625" s="40"/>
      <c r="BC1625" s="40"/>
      <c r="BD1625" s="40"/>
      <c r="BE1625" s="40"/>
      <c r="BF1625" s="40"/>
      <c r="BG1625" s="40"/>
      <c r="BH1625" s="40"/>
      <c r="BI1625" s="40"/>
      <c r="BJ1625" s="40"/>
      <c r="BK1625" s="40"/>
      <c r="BL1625" s="40"/>
      <c r="BM1625" s="40"/>
      <c r="BN1625" s="40"/>
      <c r="BO1625" s="40"/>
      <c r="BP1625" s="40"/>
      <c r="BQ1625" s="40"/>
      <c r="BR1625" s="40"/>
      <c r="BS1625" s="40"/>
      <c r="BT1625" s="40"/>
      <c r="BU1625" s="40"/>
      <c r="BV1625" s="40"/>
      <c r="BW1625" s="40"/>
      <c r="BX1625" s="40"/>
      <c r="BY1625" s="40"/>
      <c r="BZ1625" s="40"/>
      <c r="CA1625" s="40"/>
      <c r="CB1625" s="40"/>
      <c r="CC1625" s="40"/>
      <c r="CD1625" s="40"/>
      <c r="CE1625" s="40"/>
      <c r="CF1625" s="40"/>
      <c r="CG1625" s="40"/>
      <c r="CH1625" s="40"/>
      <c r="CI1625" s="40"/>
      <c r="CJ1625" s="40"/>
      <c r="CK1625" s="40"/>
      <c r="CL1625" s="40"/>
      <c r="CM1625" s="40"/>
      <c r="CN1625" s="40"/>
      <c r="CO1625" s="40"/>
      <c r="CP1625" s="40"/>
      <c r="CQ1625" s="40"/>
      <c r="CR1625" s="40"/>
      <c r="CS1625" s="40"/>
      <c r="CT1625" s="40"/>
      <c r="CU1625" s="40"/>
      <c r="CV1625" s="40"/>
      <c r="CW1625" s="40"/>
      <c r="CX1625" s="40"/>
      <c r="CY1625" s="40"/>
      <c r="CZ1625" s="40"/>
      <c r="DA1625" s="40"/>
      <c r="DB1625" s="40"/>
      <c r="DC1625" s="40"/>
      <c r="DD1625" s="40"/>
      <c r="DE1625" s="40"/>
      <c r="DF1625" s="40"/>
      <c r="DG1625" s="40"/>
      <c r="DH1625" s="40"/>
      <c r="DI1625" s="40"/>
      <c r="DJ1625" s="40"/>
      <c r="DK1625" s="40"/>
      <c r="DL1625" s="40"/>
      <c r="DM1625" s="40"/>
      <c r="DN1625" s="40"/>
      <c r="DO1625" s="40"/>
      <c r="DP1625" s="40"/>
      <c r="DQ1625" s="40"/>
      <c r="DR1625" s="40"/>
      <c r="DS1625" s="40"/>
      <c r="DT1625" s="40"/>
      <c r="DU1625" s="40"/>
      <c r="DV1625" s="40"/>
      <c r="DW1625" s="40"/>
      <c r="DX1625" s="40"/>
      <c r="DY1625" s="40"/>
      <c r="DZ1625" s="40"/>
      <c r="EA1625" s="40"/>
      <c r="EB1625" s="40"/>
      <c r="EC1625" s="40"/>
      <c r="ED1625" s="40"/>
      <c r="EE1625" s="40"/>
      <c r="EF1625" s="40"/>
      <c r="EG1625" s="40"/>
      <c r="EH1625" s="40"/>
      <c r="EI1625" s="40"/>
      <c r="EJ1625" s="40"/>
      <c r="EK1625" s="40"/>
      <c r="EL1625" s="40"/>
      <c r="EM1625" s="40"/>
      <c r="EN1625" s="40"/>
      <c r="EO1625" s="40"/>
      <c r="EP1625" s="40"/>
      <c r="EQ1625" s="40"/>
      <c r="ER1625" s="40"/>
      <c r="ES1625" s="40"/>
      <c r="ET1625" s="40"/>
      <c r="EU1625" s="40"/>
      <c r="EV1625" s="40"/>
      <c r="EW1625" s="40"/>
      <c r="EX1625" s="40"/>
      <c r="EY1625" s="40"/>
      <c r="EZ1625" s="40"/>
      <c r="FA1625" s="40"/>
      <c r="FB1625" s="40"/>
      <c r="FC1625" s="40"/>
      <c r="FD1625" s="40"/>
      <c r="FE1625" s="40"/>
      <c r="FF1625" s="40"/>
      <c r="FG1625" s="40"/>
      <c r="FH1625" s="40"/>
      <c r="FI1625" s="40"/>
      <c r="FJ1625" s="40"/>
      <c r="FK1625" s="40"/>
      <c r="FL1625" s="40"/>
      <c r="FM1625" s="40"/>
      <c r="FN1625" s="40"/>
      <c r="FO1625" s="40"/>
      <c r="FP1625" s="40"/>
      <c r="FQ1625" s="40"/>
      <c r="FR1625" s="40"/>
      <c r="FS1625" s="40"/>
      <c r="FT1625" s="40"/>
      <c r="FU1625" s="40"/>
      <c r="FV1625" s="40"/>
      <c r="FW1625" s="40"/>
      <c r="FX1625" s="40"/>
      <c r="FY1625" s="40"/>
      <c r="FZ1625" s="40"/>
      <c r="GA1625" s="40"/>
      <c r="GB1625" s="40"/>
      <c r="GC1625" s="40"/>
      <c r="GD1625" s="40"/>
      <c r="GE1625" s="40"/>
      <c r="GF1625" s="40"/>
      <c r="GG1625" s="40"/>
      <c r="GH1625" s="40"/>
      <c r="GI1625" s="40"/>
      <c r="GJ1625" s="40"/>
      <c r="GK1625" s="40"/>
      <c r="GL1625" s="40"/>
      <c r="GM1625" s="40"/>
      <c r="GN1625" s="40"/>
      <c r="GO1625" s="40"/>
      <c r="GP1625" s="40"/>
      <c r="GQ1625" s="40"/>
      <c r="GR1625" s="40"/>
      <c r="GS1625" s="40"/>
    </row>
    <row r="1626" spans="1:201" x14ac:dyDescent="0.2">
      <c r="A1626" s="40"/>
      <c r="B1626" s="40"/>
      <c r="C1626" s="40"/>
      <c r="D1626" s="40"/>
      <c r="E1626" s="40"/>
      <c r="F1626" s="40"/>
      <c r="G1626" s="40"/>
      <c r="H1626" s="40"/>
      <c r="I1626" s="40"/>
      <c r="J1626" s="40"/>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c r="AH1626" s="40"/>
      <c r="AI1626" s="40"/>
      <c r="AJ1626" s="40"/>
      <c r="AK1626" s="40"/>
      <c r="AL1626" s="40"/>
      <c r="AM1626" s="40"/>
      <c r="AN1626" s="40"/>
      <c r="AO1626" s="40"/>
      <c r="AP1626" s="40"/>
      <c r="AQ1626" s="40"/>
      <c r="AR1626" s="40"/>
      <c r="AS1626" s="40"/>
      <c r="AT1626" s="40"/>
      <c r="AU1626" s="40"/>
      <c r="AV1626" s="40"/>
      <c r="AW1626" s="40"/>
      <c r="AX1626" s="40"/>
      <c r="AY1626" s="40"/>
      <c r="AZ1626" s="40"/>
      <c r="BA1626" s="40"/>
      <c r="BB1626" s="40"/>
      <c r="BC1626" s="40"/>
      <c r="BD1626" s="40"/>
      <c r="BE1626" s="40"/>
      <c r="BF1626" s="40"/>
      <c r="BG1626" s="40"/>
      <c r="BH1626" s="40"/>
      <c r="BI1626" s="40"/>
      <c r="BJ1626" s="40"/>
      <c r="BK1626" s="40"/>
      <c r="BL1626" s="40"/>
      <c r="BM1626" s="40"/>
      <c r="BN1626" s="40"/>
      <c r="BO1626" s="40"/>
      <c r="BP1626" s="40"/>
      <c r="BQ1626" s="40"/>
      <c r="BR1626" s="40"/>
      <c r="BS1626" s="40"/>
      <c r="BT1626" s="40"/>
      <c r="BU1626" s="40"/>
      <c r="BV1626" s="40"/>
      <c r="BW1626" s="40"/>
      <c r="BX1626" s="40"/>
      <c r="BY1626" s="40"/>
      <c r="BZ1626" s="40"/>
      <c r="CA1626" s="40"/>
      <c r="CB1626" s="40"/>
      <c r="CC1626" s="40"/>
      <c r="CD1626" s="40"/>
      <c r="CE1626" s="40"/>
      <c r="CF1626" s="40"/>
      <c r="CG1626" s="40"/>
      <c r="CH1626" s="40"/>
      <c r="CI1626" s="40"/>
      <c r="CJ1626" s="40"/>
      <c r="CK1626" s="40"/>
      <c r="CL1626" s="40"/>
      <c r="CM1626" s="40"/>
      <c r="CN1626" s="40"/>
      <c r="CO1626" s="40"/>
      <c r="CP1626" s="40"/>
      <c r="CQ1626" s="40"/>
      <c r="CR1626" s="40"/>
      <c r="CS1626" s="40"/>
      <c r="CT1626" s="40"/>
      <c r="CU1626" s="40"/>
      <c r="CV1626" s="40"/>
      <c r="CW1626" s="40"/>
      <c r="CX1626" s="40"/>
      <c r="CY1626" s="40"/>
      <c r="CZ1626" s="40"/>
      <c r="DA1626" s="40"/>
      <c r="DB1626" s="40"/>
      <c r="DC1626" s="40"/>
      <c r="DD1626" s="40"/>
      <c r="DE1626" s="40"/>
      <c r="DF1626" s="40"/>
      <c r="DG1626" s="40"/>
      <c r="DH1626" s="40"/>
      <c r="DI1626" s="40"/>
      <c r="DJ1626" s="40"/>
      <c r="DK1626" s="40"/>
      <c r="DL1626" s="40"/>
      <c r="DM1626" s="40"/>
      <c r="DN1626" s="40"/>
      <c r="DO1626" s="40"/>
      <c r="DP1626" s="40"/>
      <c r="DQ1626" s="40"/>
      <c r="DR1626" s="40"/>
      <c r="DS1626" s="40"/>
      <c r="DT1626" s="40"/>
      <c r="DU1626" s="40"/>
      <c r="DV1626" s="40"/>
      <c r="DW1626" s="40"/>
      <c r="DX1626" s="40"/>
      <c r="DY1626" s="40"/>
      <c r="DZ1626" s="40"/>
      <c r="EA1626" s="40"/>
      <c r="EB1626" s="40"/>
      <c r="EC1626" s="40"/>
      <c r="ED1626" s="40"/>
      <c r="EE1626" s="40"/>
      <c r="EF1626" s="40"/>
      <c r="EG1626" s="40"/>
      <c r="EH1626" s="40"/>
      <c r="EI1626" s="40"/>
      <c r="EJ1626" s="40"/>
      <c r="EK1626" s="40"/>
      <c r="EL1626" s="40"/>
      <c r="EM1626" s="40"/>
      <c r="EN1626" s="40"/>
      <c r="EO1626" s="40"/>
      <c r="EP1626" s="40"/>
      <c r="EQ1626" s="40"/>
      <c r="ER1626" s="40"/>
      <c r="ES1626" s="40"/>
      <c r="ET1626" s="40"/>
      <c r="EU1626" s="40"/>
      <c r="EV1626" s="40"/>
      <c r="EW1626" s="40"/>
      <c r="EX1626" s="40"/>
      <c r="EY1626" s="40"/>
      <c r="EZ1626" s="40"/>
      <c r="FA1626" s="40"/>
      <c r="FB1626" s="40"/>
      <c r="FC1626" s="40"/>
      <c r="FD1626" s="40"/>
      <c r="FE1626" s="40"/>
      <c r="FF1626" s="40"/>
      <c r="FG1626" s="40"/>
      <c r="FH1626" s="40"/>
      <c r="FI1626" s="40"/>
      <c r="FJ1626" s="40"/>
      <c r="FK1626" s="40"/>
      <c r="FL1626" s="40"/>
      <c r="FM1626" s="40"/>
      <c r="FN1626" s="40"/>
      <c r="FO1626" s="40"/>
      <c r="FP1626" s="40"/>
      <c r="FQ1626" s="40"/>
      <c r="FR1626" s="40"/>
      <c r="FS1626" s="40"/>
      <c r="FT1626" s="40"/>
      <c r="FU1626" s="40"/>
      <c r="FV1626" s="40"/>
      <c r="FW1626" s="40"/>
      <c r="FX1626" s="40"/>
      <c r="FY1626" s="40"/>
      <c r="FZ1626" s="40"/>
      <c r="GA1626" s="40"/>
      <c r="GB1626" s="40"/>
      <c r="GC1626" s="40"/>
      <c r="GD1626" s="40"/>
      <c r="GE1626" s="40"/>
      <c r="GF1626" s="40"/>
      <c r="GG1626" s="40"/>
      <c r="GH1626" s="40"/>
      <c r="GI1626" s="40"/>
      <c r="GJ1626" s="40"/>
      <c r="GK1626" s="40"/>
      <c r="GL1626" s="40"/>
      <c r="GM1626" s="40"/>
      <c r="GN1626" s="40"/>
      <c r="GO1626" s="40"/>
      <c r="GP1626" s="40"/>
      <c r="GQ1626" s="40"/>
      <c r="GR1626" s="40"/>
      <c r="GS1626" s="40"/>
    </row>
    <row r="1627" spans="1:201" x14ac:dyDescent="0.2">
      <c r="A1627" s="40"/>
      <c r="B1627" s="40"/>
      <c r="C1627" s="40"/>
      <c r="D1627" s="40"/>
      <c r="E1627" s="40"/>
      <c r="F1627" s="40"/>
      <c r="G1627" s="40"/>
      <c r="H1627" s="40"/>
      <c r="I1627" s="40"/>
      <c r="J1627" s="40"/>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c r="AH1627" s="40"/>
      <c r="AI1627" s="40"/>
      <c r="AJ1627" s="40"/>
      <c r="AK1627" s="40"/>
      <c r="AL1627" s="40"/>
      <c r="AM1627" s="40"/>
      <c r="AN1627" s="40"/>
      <c r="AO1627" s="40"/>
      <c r="AP1627" s="40"/>
      <c r="AQ1627" s="40"/>
      <c r="AR1627" s="40"/>
      <c r="AS1627" s="40"/>
      <c r="AT1627" s="40"/>
      <c r="AU1627" s="40"/>
      <c r="AV1627" s="40"/>
      <c r="AW1627" s="40"/>
      <c r="AX1627" s="40"/>
      <c r="AY1627" s="40"/>
      <c r="AZ1627" s="40"/>
      <c r="BA1627" s="40"/>
      <c r="BB1627" s="40"/>
      <c r="BC1627" s="40"/>
      <c r="BD1627" s="40"/>
      <c r="BE1627" s="40"/>
      <c r="BF1627" s="40"/>
      <c r="BG1627" s="40"/>
      <c r="BH1627" s="40"/>
      <c r="BI1627" s="40"/>
      <c r="BJ1627" s="40"/>
      <c r="BK1627" s="40"/>
      <c r="BL1627" s="40"/>
      <c r="BM1627" s="40"/>
      <c r="BN1627" s="40"/>
      <c r="BO1627" s="40"/>
      <c r="BP1627" s="40"/>
      <c r="BQ1627" s="40"/>
      <c r="BR1627" s="40"/>
      <c r="BS1627" s="40"/>
      <c r="BT1627" s="40"/>
      <c r="BU1627" s="40"/>
      <c r="BV1627" s="40"/>
      <c r="BW1627" s="40"/>
      <c r="BX1627" s="40"/>
      <c r="BY1627" s="40"/>
      <c r="BZ1627" s="40"/>
      <c r="CA1627" s="40"/>
      <c r="CB1627" s="40"/>
      <c r="CC1627" s="40"/>
      <c r="CD1627" s="40"/>
      <c r="CE1627" s="40"/>
      <c r="CF1627" s="40"/>
      <c r="CG1627" s="40"/>
      <c r="CH1627" s="40"/>
      <c r="CI1627" s="40"/>
      <c r="CJ1627" s="40"/>
      <c r="CK1627" s="40"/>
      <c r="CL1627" s="40"/>
      <c r="CM1627" s="40"/>
      <c r="CN1627" s="40"/>
      <c r="CO1627" s="40"/>
      <c r="CP1627" s="40"/>
      <c r="CQ1627" s="40"/>
      <c r="CR1627" s="40"/>
      <c r="CS1627" s="40"/>
      <c r="CT1627" s="40"/>
      <c r="CU1627" s="40"/>
      <c r="CV1627" s="40"/>
      <c r="CW1627" s="40"/>
      <c r="CX1627" s="40"/>
      <c r="CY1627" s="40"/>
      <c r="CZ1627" s="40"/>
      <c r="DA1627" s="40"/>
      <c r="DB1627" s="40"/>
      <c r="DC1627" s="40"/>
      <c r="DD1627" s="40"/>
      <c r="DE1627" s="40"/>
      <c r="DF1627" s="40"/>
      <c r="DG1627" s="40"/>
      <c r="DH1627" s="40"/>
      <c r="DI1627" s="40"/>
      <c r="DJ1627" s="40"/>
      <c r="DK1627" s="40"/>
      <c r="DL1627" s="40"/>
      <c r="DM1627" s="40"/>
      <c r="DN1627" s="40"/>
      <c r="DO1627" s="40"/>
      <c r="DP1627" s="40"/>
      <c r="DQ1627" s="40"/>
      <c r="DR1627" s="40"/>
      <c r="DS1627" s="40"/>
      <c r="DT1627" s="40"/>
      <c r="DU1627" s="40"/>
      <c r="DV1627" s="40"/>
      <c r="DW1627" s="40"/>
      <c r="DX1627" s="40"/>
      <c r="DY1627" s="40"/>
      <c r="DZ1627" s="40"/>
      <c r="EA1627" s="40"/>
      <c r="EB1627" s="40"/>
      <c r="EC1627" s="40"/>
      <c r="ED1627" s="40"/>
      <c r="EE1627" s="40"/>
      <c r="EF1627" s="40"/>
      <c r="EG1627" s="40"/>
      <c r="EH1627" s="40"/>
      <c r="EI1627" s="40"/>
      <c r="EJ1627" s="40"/>
      <c r="EK1627" s="40"/>
      <c r="EL1627" s="40"/>
      <c r="EM1627" s="40"/>
      <c r="EN1627" s="40"/>
      <c r="EO1627" s="40"/>
      <c r="EP1627" s="40"/>
      <c r="EQ1627" s="40"/>
      <c r="ER1627" s="40"/>
      <c r="ES1627" s="40"/>
      <c r="ET1627" s="40"/>
      <c r="EU1627" s="40"/>
      <c r="EV1627" s="40"/>
      <c r="EW1627" s="40"/>
      <c r="EX1627" s="40"/>
      <c r="EY1627" s="40"/>
      <c r="EZ1627" s="40"/>
      <c r="FA1627" s="40"/>
      <c r="FB1627" s="40"/>
      <c r="FC1627" s="40"/>
      <c r="FD1627" s="40"/>
      <c r="FE1627" s="40"/>
      <c r="FF1627" s="40"/>
      <c r="FG1627" s="40"/>
      <c r="FH1627" s="40"/>
      <c r="FI1627" s="40"/>
      <c r="FJ1627" s="40"/>
      <c r="FK1627" s="40"/>
      <c r="FL1627" s="40"/>
      <c r="FM1627" s="40"/>
      <c r="FN1627" s="40"/>
      <c r="FO1627" s="40"/>
      <c r="FP1627" s="40"/>
      <c r="FQ1627" s="40"/>
      <c r="FR1627" s="40"/>
      <c r="FS1627" s="40"/>
      <c r="FT1627" s="40"/>
      <c r="FU1627" s="40"/>
      <c r="FV1627" s="40"/>
      <c r="FW1627" s="40"/>
      <c r="FX1627" s="40"/>
      <c r="FY1627" s="40"/>
      <c r="FZ1627" s="40"/>
      <c r="GA1627" s="40"/>
      <c r="GB1627" s="40"/>
      <c r="GC1627" s="40"/>
      <c r="GD1627" s="40"/>
      <c r="GE1627" s="40"/>
      <c r="GF1627" s="40"/>
      <c r="GG1627" s="40"/>
      <c r="GH1627" s="40"/>
      <c r="GI1627" s="40"/>
      <c r="GJ1627" s="40"/>
      <c r="GK1627" s="40"/>
      <c r="GL1627" s="40"/>
      <c r="GM1627" s="40"/>
      <c r="GN1627" s="40"/>
      <c r="GO1627" s="40"/>
      <c r="GP1627" s="40"/>
      <c r="GQ1627" s="40"/>
      <c r="GR1627" s="40"/>
      <c r="GS1627" s="40"/>
    </row>
    <row r="1628" spans="1:201" x14ac:dyDescent="0.2">
      <c r="A1628" s="40"/>
      <c r="B1628" s="40"/>
      <c r="C1628" s="40"/>
      <c r="D1628" s="40"/>
      <c r="E1628" s="40"/>
      <c r="F1628" s="40"/>
      <c r="G1628" s="40"/>
      <c r="H1628" s="40"/>
      <c r="I1628" s="40"/>
      <c r="J1628" s="40"/>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c r="AH1628" s="40"/>
      <c r="AI1628" s="40"/>
      <c r="AJ1628" s="40"/>
      <c r="AK1628" s="40"/>
      <c r="AL1628" s="40"/>
      <c r="AM1628" s="40"/>
      <c r="AN1628" s="40"/>
      <c r="AO1628" s="40"/>
      <c r="AP1628" s="40"/>
      <c r="AQ1628" s="40"/>
      <c r="AR1628" s="40"/>
      <c r="AS1628" s="40"/>
      <c r="AT1628" s="40"/>
      <c r="AU1628" s="40"/>
      <c r="AV1628" s="40"/>
      <c r="AW1628" s="40"/>
      <c r="AX1628" s="40"/>
      <c r="AY1628" s="40"/>
      <c r="AZ1628" s="40"/>
      <c r="BA1628" s="40"/>
      <c r="BB1628" s="40"/>
      <c r="BC1628" s="40"/>
      <c r="BD1628" s="40"/>
      <c r="BE1628" s="40"/>
      <c r="BF1628" s="40"/>
      <c r="BG1628" s="40"/>
      <c r="BH1628" s="40"/>
      <c r="BI1628" s="40"/>
      <c r="BJ1628" s="40"/>
      <c r="BK1628" s="40"/>
      <c r="BL1628" s="40"/>
      <c r="BM1628" s="40"/>
      <c r="BN1628" s="40"/>
      <c r="BO1628" s="40"/>
      <c r="BP1628" s="40"/>
      <c r="BQ1628" s="40"/>
      <c r="BR1628" s="40"/>
      <c r="BS1628" s="40"/>
      <c r="BT1628" s="40"/>
      <c r="BU1628" s="40"/>
      <c r="BV1628" s="40"/>
      <c r="BW1628" s="40"/>
      <c r="BX1628" s="40"/>
      <c r="BY1628" s="40"/>
      <c r="BZ1628" s="40"/>
      <c r="CA1628" s="40"/>
      <c r="CB1628" s="40"/>
      <c r="CC1628" s="40"/>
      <c r="CD1628" s="40"/>
      <c r="CE1628" s="40"/>
      <c r="CF1628" s="40"/>
      <c r="CG1628" s="40"/>
      <c r="CH1628" s="40"/>
      <c r="CI1628" s="40"/>
      <c r="CJ1628" s="40"/>
      <c r="CK1628" s="40"/>
      <c r="CL1628" s="40"/>
      <c r="CM1628" s="40"/>
      <c r="CN1628" s="40"/>
      <c r="CO1628" s="40"/>
      <c r="CP1628" s="40"/>
      <c r="CQ1628" s="40"/>
      <c r="CR1628" s="40"/>
      <c r="CS1628" s="40"/>
      <c r="CT1628" s="40"/>
      <c r="CU1628" s="40"/>
      <c r="CV1628" s="40"/>
      <c r="CW1628" s="40"/>
      <c r="CX1628" s="40"/>
      <c r="CY1628" s="40"/>
      <c r="CZ1628" s="40"/>
      <c r="DA1628" s="40"/>
      <c r="DB1628" s="40"/>
      <c r="DC1628" s="40"/>
      <c r="DD1628" s="40"/>
      <c r="DE1628" s="40"/>
      <c r="DF1628" s="40"/>
      <c r="DG1628" s="40"/>
      <c r="DH1628" s="40"/>
      <c r="DI1628" s="40"/>
      <c r="DJ1628" s="40"/>
      <c r="DK1628" s="40"/>
      <c r="DL1628" s="40"/>
      <c r="DM1628" s="40"/>
      <c r="DN1628" s="40"/>
      <c r="DO1628" s="40"/>
      <c r="DP1628" s="40"/>
      <c r="DQ1628" s="40"/>
      <c r="DR1628" s="40"/>
      <c r="DS1628" s="40"/>
      <c r="DT1628" s="40"/>
      <c r="DU1628" s="40"/>
      <c r="DV1628" s="40"/>
      <c r="DW1628" s="40"/>
      <c r="DX1628" s="40"/>
      <c r="DY1628" s="40"/>
      <c r="DZ1628" s="40"/>
      <c r="EA1628" s="40"/>
      <c r="EB1628" s="40"/>
      <c r="EC1628" s="40"/>
      <c r="ED1628" s="40"/>
      <c r="EE1628" s="40"/>
      <c r="EF1628" s="40"/>
      <c r="EG1628" s="40"/>
      <c r="EH1628" s="40"/>
      <c r="EI1628" s="40"/>
      <c r="EJ1628" s="40"/>
      <c r="EK1628" s="40"/>
      <c r="EL1628" s="40"/>
      <c r="EM1628" s="40"/>
      <c r="EN1628" s="40"/>
      <c r="EO1628" s="40"/>
      <c r="EP1628" s="40"/>
      <c r="EQ1628" s="40"/>
      <c r="ER1628" s="40"/>
      <c r="ES1628" s="40"/>
      <c r="ET1628" s="40"/>
      <c r="EU1628" s="40"/>
      <c r="EV1628" s="40"/>
      <c r="EW1628" s="40"/>
      <c r="EX1628" s="40"/>
      <c r="EY1628" s="40"/>
      <c r="EZ1628" s="40"/>
      <c r="FA1628" s="40"/>
      <c r="FB1628" s="40"/>
      <c r="FC1628" s="40"/>
      <c r="FD1628" s="40"/>
      <c r="FE1628" s="40"/>
      <c r="FF1628" s="40"/>
      <c r="FG1628" s="40"/>
      <c r="FH1628" s="40"/>
      <c r="FI1628" s="40"/>
      <c r="FJ1628" s="40"/>
      <c r="FK1628" s="40"/>
      <c r="FL1628" s="40"/>
      <c r="FM1628" s="40"/>
      <c r="FN1628" s="40"/>
      <c r="FO1628" s="40"/>
      <c r="FP1628" s="40"/>
      <c r="FQ1628" s="40"/>
      <c r="FR1628" s="40"/>
      <c r="FS1628" s="40"/>
      <c r="FT1628" s="40"/>
      <c r="FU1628" s="40"/>
      <c r="FV1628" s="40"/>
      <c r="FW1628" s="40"/>
      <c r="FX1628" s="40"/>
      <c r="FY1628" s="40"/>
      <c r="FZ1628" s="40"/>
      <c r="GA1628" s="40"/>
      <c r="GB1628" s="40"/>
      <c r="GC1628" s="40"/>
      <c r="GD1628" s="40"/>
      <c r="GE1628" s="40"/>
      <c r="GF1628" s="40"/>
      <c r="GG1628" s="40"/>
      <c r="GH1628" s="40"/>
      <c r="GI1628" s="40"/>
      <c r="GJ1628" s="40"/>
      <c r="GK1628" s="40"/>
      <c r="GL1628" s="40"/>
      <c r="GM1628" s="40"/>
      <c r="GN1628" s="40"/>
      <c r="GO1628" s="40"/>
      <c r="GP1628" s="40"/>
      <c r="GQ1628" s="40"/>
      <c r="GR1628" s="40"/>
      <c r="GS1628" s="40"/>
    </row>
    <row r="1629" spans="1:201" x14ac:dyDescent="0.2">
      <c r="A1629" s="40"/>
      <c r="B1629" s="40"/>
      <c r="C1629" s="40"/>
      <c r="D1629" s="40"/>
      <c r="E1629" s="40"/>
      <c r="F1629" s="40"/>
      <c r="G1629" s="40"/>
      <c r="H1629" s="40"/>
      <c r="I1629" s="40"/>
      <c r="J1629" s="40"/>
      <c r="K1629" s="40"/>
      <c r="L1629" s="40"/>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c r="AH1629" s="40"/>
      <c r="AI1629" s="40"/>
      <c r="AJ1629" s="40"/>
      <c r="AK1629" s="40"/>
      <c r="AL1629" s="40"/>
      <c r="AM1629" s="40"/>
      <c r="AN1629" s="40"/>
      <c r="AO1629" s="40"/>
      <c r="AP1629" s="40"/>
      <c r="AQ1629" s="40"/>
      <c r="AR1629" s="40"/>
      <c r="AS1629" s="40"/>
      <c r="AT1629" s="40"/>
      <c r="AU1629" s="40"/>
      <c r="AV1629" s="40"/>
      <c r="AW1629" s="40"/>
      <c r="AX1629" s="40"/>
      <c r="AY1629" s="40"/>
      <c r="AZ1629" s="40"/>
      <c r="BA1629" s="40"/>
      <c r="BB1629" s="40"/>
      <c r="BC1629" s="40"/>
      <c r="BD1629" s="40"/>
      <c r="BE1629" s="40"/>
      <c r="BF1629" s="40"/>
      <c r="BG1629" s="40"/>
      <c r="BH1629" s="40"/>
      <c r="BI1629" s="40"/>
      <c r="BJ1629" s="40"/>
      <c r="BK1629" s="40"/>
      <c r="BL1629" s="40"/>
      <c r="BM1629" s="40"/>
      <c r="BN1629" s="40"/>
      <c r="BO1629" s="40"/>
      <c r="BP1629" s="40"/>
      <c r="BQ1629" s="40"/>
      <c r="BR1629" s="40"/>
      <c r="BS1629" s="40"/>
      <c r="BT1629" s="40"/>
      <c r="BU1629" s="40"/>
      <c r="BV1629" s="40"/>
      <c r="BW1629" s="40"/>
      <c r="BX1629" s="40"/>
      <c r="BY1629" s="40"/>
      <c r="BZ1629" s="40"/>
      <c r="CA1629" s="40"/>
      <c r="CB1629" s="40"/>
      <c r="CC1629" s="40"/>
      <c r="CD1629" s="40"/>
      <c r="CE1629" s="40"/>
      <c r="CF1629" s="40"/>
      <c r="CG1629" s="40"/>
      <c r="CH1629" s="40"/>
      <c r="CI1629" s="40"/>
      <c r="CJ1629" s="40"/>
      <c r="CK1629" s="40"/>
      <c r="CL1629" s="40"/>
      <c r="CM1629" s="40"/>
      <c r="CN1629" s="40"/>
      <c r="CO1629" s="40"/>
      <c r="CP1629" s="40"/>
      <c r="CQ1629" s="40"/>
      <c r="CR1629" s="40"/>
      <c r="CS1629" s="40"/>
      <c r="CT1629" s="40"/>
      <c r="CU1629" s="40"/>
      <c r="CV1629" s="40"/>
      <c r="CW1629" s="40"/>
      <c r="CX1629" s="40"/>
      <c r="CY1629" s="40"/>
      <c r="CZ1629" s="40"/>
      <c r="DA1629" s="40"/>
      <c r="DB1629" s="40"/>
      <c r="DC1629" s="40"/>
      <c r="DD1629" s="40"/>
      <c r="DE1629" s="40"/>
      <c r="DF1629" s="40"/>
      <c r="DG1629" s="40"/>
      <c r="DH1629" s="40"/>
      <c r="DI1629" s="40"/>
      <c r="DJ1629" s="40"/>
      <c r="DK1629" s="40"/>
      <c r="DL1629" s="40"/>
      <c r="DM1629" s="40"/>
      <c r="DN1629" s="40"/>
      <c r="DO1629" s="40"/>
      <c r="DP1629" s="40"/>
      <c r="DQ1629" s="40"/>
      <c r="DR1629" s="40"/>
      <c r="DS1629" s="40"/>
      <c r="DT1629" s="40"/>
      <c r="DU1629" s="40"/>
      <c r="DV1629" s="40"/>
      <c r="DW1629" s="40"/>
      <c r="DX1629" s="40"/>
      <c r="DY1629" s="40"/>
      <c r="DZ1629" s="40"/>
      <c r="EA1629" s="40"/>
      <c r="EB1629" s="40"/>
      <c r="EC1629" s="40"/>
      <c r="ED1629" s="40"/>
      <c r="EE1629" s="40"/>
      <c r="EF1629" s="40"/>
      <c r="EG1629" s="40"/>
      <c r="EH1629" s="40"/>
      <c r="EI1629" s="40"/>
      <c r="EJ1629" s="40"/>
      <c r="EK1629" s="40"/>
      <c r="EL1629" s="40"/>
      <c r="EM1629" s="40"/>
      <c r="EN1629" s="40"/>
      <c r="EO1629" s="40"/>
      <c r="EP1629" s="40"/>
      <c r="EQ1629" s="40"/>
      <c r="ER1629" s="40"/>
      <c r="ES1629" s="40"/>
      <c r="ET1629" s="40"/>
      <c r="EU1629" s="40"/>
      <c r="EV1629" s="40"/>
      <c r="EW1629" s="40"/>
      <c r="EX1629" s="40"/>
      <c r="EY1629" s="40"/>
      <c r="EZ1629" s="40"/>
      <c r="FA1629" s="40"/>
      <c r="FB1629" s="40"/>
      <c r="FC1629" s="40"/>
      <c r="FD1629" s="40"/>
      <c r="FE1629" s="40"/>
      <c r="FF1629" s="40"/>
      <c r="FG1629" s="40"/>
      <c r="FH1629" s="40"/>
      <c r="FI1629" s="40"/>
      <c r="FJ1629" s="40"/>
      <c r="FK1629" s="40"/>
      <c r="FL1629" s="40"/>
      <c r="FM1629" s="40"/>
      <c r="FN1629" s="40"/>
      <c r="FO1629" s="40"/>
      <c r="FP1629" s="40"/>
      <c r="FQ1629" s="40"/>
      <c r="FR1629" s="40"/>
      <c r="FS1629" s="40"/>
      <c r="FT1629" s="40"/>
      <c r="FU1629" s="40"/>
      <c r="FV1629" s="40"/>
      <c r="FW1629" s="40"/>
      <c r="FX1629" s="40"/>
      <c r="FY1629" s="40"/>
      <c r="FZ1629" s="40"/>
      <c r="GA1629" s="40"/>
      <c r="GB1629" s="40"/>
      <c r="GC1629" s="40"/>
      <c r="GD1629" s="40"/>
      <c r="GE1629" s="40"/>
      <c r="GF1629" s="40"/>
      <c r="GG1629" s="40"/>
      <c r="GH1629" s="40"/>
      <c r="GI1629" s="40"/>
      <c r="GJ1629" s="40"/>
      <c r="GK1629" s="40"/>
      <c r="GL1629" s="40"/>
      <c r="GM1629" s="40"/>
      <c r="GN1629" s="40"/>
      <c r="GO1629" s="40"/>
      <c r="GP1629" s="40"/>
      <c r="GQ1629" s="40"/>
      <c r="GR1629" s="40"/>
      <c r="GS1629" s="40"/>
    </row>
    <row r="1630" spans="1:201" x14ac:dyDescent="0.2">
      <c r="A1630" s="40"/>
      <c r="B1630" s="40"/>
      <c r="C1630" s="40"/>
      <c r="D1630" s="40"/>
      <c r="E1630" s="40"/>
      <c r="F1630" s="40"/>
      <c r="G1630" s="40"/>
      <c r="H1630" s="40"/>
      <c r="I1630" s="40"/>
      <c r="J1630" s="40"/>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c r="AH1630" s="40"/>
      <c r="AI1630" s="40"/>
      <c r="AJ1630" s="40"/>
      <c r="AK1630" s="40"/>
      <c r="AL1630" s="40"/>
      <c r="AM1630" s="40"/>
      <c r="AN1630" s="40"/>
      <c r="AO1630" s="40"/>
      <c r="AP1630" s="40"/>
      <c r="AQ1630" s="40"/>
      <c r="AR1630" s="40"/>
      <c r="AS1630" s="40"/>
      <c r="AT1630" s="40"/>
      <c r="AU1630" s="40"/>
      <c r="AV1630" s="40"/>
      <c r="AW1630" s="40"/>
      <c r="AX1630" s="40"/>
      <c r="AY1630" s="40"/>
      <c r="AZ1630" s="40"/>
      <c r="BA1630" s="40"/>
      <c r="BB1630" s="40"/>
      <c r="BC1630" s="40"/>
      <c r="BD1630" s="40"/>
      <c r="BE1630" s="40"/>
      <c r="BF1630" s="40"/>
      <c r="BG1630" s="40"/>
      <c r="BH1630" s="40"/>
      <c r="BI1630" s="40"/>
      <c r="BJ1630" s="40"/>
      <c r="BK1630" s="40"/>
      <c r="BL1630" s="40"/>
      <c r="BM1630" s="40"/>
      <c r="BN1630" s="40"/>
      <c r="BO1630" s="40"/>
      <c r="BP1630" s="40"/>
      <c r="BQ1630" s="40"/>
      <c r="BR1630" s="40"/>
      <c r="BS1630" s="40"/>
      <c r="BT1630" s="40"/>
      <c r="BU1630" s="40"/>
      <c r="BV1630" s="40"/>
      <c r="BW1630" s="40"/>
      <c r="BX1630" s="40"/>
      <c r="BY1630" s="40"/>
      <c r="BZ1630" s="40"/>
      <c r="CA1630" s="40"/>
      <c r="CB1630" s="40"/>
      <c r="CC1630" s="40"/>
      <c r="CD1630" s="40"/>
      <c r="CE1630" s="40"/>
      <c r="CF1630" s="40"/>
      <c r="CG1630" s="40"/>
      <c r="CH1630" s="40"/>
      <c r="CI1630" s="40"/>
      <c r="CJ1630" s="40"/>
      <c r="CK1630" s="40"/>
      <c r="CL1630" s="40"/>
      <c r="CM1630" s="40"/>
      <c r="CN1630" s="40"/>
      <c r="CO1630" s="40"/>
      <c r="CP1630" s="40"/>
      <c r="CQ1630" s="40"/>
      <c r="CR1630" s="40"/>
      <c r="CS1630" s="40"/>
      <c r="CT1630" s="40"/>
      <c r="CU1630" s="40"/>
      <c r="CV1630" s="40"/>
      <c r="CW1630" s="40"/>
      <c r="CX1630" s="40"/>
      <c r="CY1630" s="40"/>
      <c r="CZ1630" s="40"/>
      <c r="DA1630" s="40"/>
      <c r="DB1630" s="40"/>
      <c r="DC1630" s="40"/>
      <c r="DD1630" s="40"/>
      <c r="DE1630" s="40"/>
      <c r="DF1630" s="40"/>
      <c r="DG1630" s="40"/>
      <c r="DH1630" s="40"/>
      <c r="DI1630" s="40"/>
      <c r="DJ1630" s="40"/>
      <c r="DK1630" s="40"/>
      <c r="DL1630" s="40"/>
      <c r="DM1630" s="40"/>
      <c r="DN1630" s="40"/>
      <c r="DO1630" s="40"/>
      <c r="DP1630" s="40"/>
      <c r="DQ1630" s="40"/>
      <c r="DR1630" s="40"/>
      <c r="DS1630" s="40"/>
      <c r="DT1630" s="40"/>
      <c r="DU1630" s="40"/>
      <c r="DV1630" s="40"/>
      <c r="DW1630" s="40"/>
      <c r="DX1630" s="40"/>
      <c r="DY1630" s="40"/>
      <c r="DZ1630" s="40"/>
      <c r="EA1630" s="40"/>
      <c r="EB1630" s="40"/>
      <c r="EC1630" s="40"/>
      <c r="ED1630" s="40"/>
      <c r="EE1630" s="40"/>
      <c r="EF1630" s="40"/>
      <c r="EG1630" s="40"/>
      <c r="EH1630" s="40"/>
      <c r="EI1630" s="40"/>
      <c r="EJ1630" s="40"/>
      <c r="EK1630" s="40"/>
      <c r="EL1630" s="40"/>
      <c r="EM1630" s="40"/>
      <c r="EN1630" s="40"/>
      <c r="EO1630" s="40"/>
      <c r="EP1630" s="40"/>
      <c r="EQ1630" s="40"/>
      <c r="ER1630" s="40"/>
      <c r="ES1630" s="40"/>
      <c r="ET1630" s="40"/>
      <c r="EU1630" s="40"/>
      <c r="EV1630" s="40"/>
      <c r="EW1630" s="40"/>
      <c r="EX1630" s="40"/>
      <c r="EY1630" s="40"/>
      <c r="EZ1630" s="40"/>
      <c r="FA1630" s="40"/>
      <c r="FB1630" s="40"/>
      <c r="FC1630" s="40"/>
      <c r="FD1630" s="40"/>
      <c r="FE1630" s="40"/>
      <c r="FF1630" s="40"/>
      <c r="FG1630" s="40"/>
      <c r="FH1630" s="40"/>
      <c r="FI1630" s="40"/>
      <c r="FJ1630" s="40"/>
      <c r="FK1630" s="40"/>
      <c r="FL1630" s="40"/>
      <c r="FM1630" s="40"/>
      <c r="FN1630" s="40"/>
      <c r="FO1630" s="40"/>
      <c r="FP1630" s="40"/>
      <c r="FQ1630" s="40"/>
      <c r="FR1630" s="40"/>
      <c r="FS1630" s="40"/>
      <c r="FT1630" s="40"/>
      <c r="FU1630" s="40"/>
      <c r="FV1630" s="40"/>
      <c r="FW1630" s="40"/>
      <c r="FX1630" s="40"/>
      <c r="FY1630" s="40"/>
      <c r="FZ1630" s="40"/>
      <c r="GA1630" s="40"/>
      <c r="GB1630" s="40"/>
      <c r="GC1630" s="40"/>
      <c r="GD1630" s="40"/>
      <c r="GE1630" s="40"/>
      <c r="GF1630" s="40"/>
      <c r="GG1630" s="40"/>
      <c r="GH1630" s="40"/>
      <c r="GI1630" s="40"/>
      <c r="GJ1630" s="40"/>
      <c r="GK1630" s="40"/>
      <c r="GL1630" s="40"/>
      <c r="GM1630" s="40"/>
      <c r="GN1630" s="40"/>
      <c r="GO1630" s="40"/>
      <c r="GP1630" s="40"/>
      <c r="GQ1630" s="40"/>
      <c r="GR1630" s="40"/>
      <c r="GS1630" s="40"/>
    </row>
    <row r="1631" spans="1:201" x14ac:dyDescent="0.2">
      <c r="A1631" s="40"/>
      <c r="B1631" s="40"/>
      <c r="C1631" s="40"/>
      <c r="D1631" s="40"/>
      <c r="E1631" s="40"/>
      <c r="F1631" s="40"/>
      <c r="G1631" s="40"/>
      <c r="H1631" s="40"/>
      <c r="I1631" s="40"/>
      <c r="J1631" s="40"/>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c r="AH1631" s="40"/>
      <c r="AI1631" s="40"/>
      <c r="AJ1631" s="40"/>
      <c r="AK1631" s="40"/>
      <c r="AL1631" s="40"/>
      <c r="AM1631" s="40"/>
      <c r="AN1631" s="40"/>
      <c r="AO1631" s="40"/>
      <c r="AP1631" s="40"/>
      <c r="AQ1631" s="40"/>
      <c r="AR1631" s="40"/>
      <c r="AS1631" s="40"/>
      <c r="AT1631" s="40"/>
      <c r="AU1631" s="40"/>
      <c r="AV1631" s="40"/>
      <c r="AW1631" s="40"/>
      <c r="AX1631" s="40"/>
      <c r="AY1631" s="40"/>
      <c r="AZ1631" s="40"/>
      <c r="BA1631" s="40"/>
      <c r="BB1631" s="40"/>
      <c r="BC1631" s="40"/>
      <c r="BD1631" s="40"/>
      <c r="BE1631" s="40"/>
      <c r="BF1631" s="40"/>
      <c r="BG1631" s="40"/>
      <c r="BH1631" s="40"/>
      <c r="BI1631" s="40"/>
      <c r="BJ1631" s="40"/>
      <c r="BK1631" s="40"/>
      <c r="BL1631" s="40"/>
      <c r="BM1631" s="40"/>
      <c r="BN1631" s="40"/>
      <c r="BO1631" s="40"/>
      <c r="BP1631" s="40"/>
      <c r="BQ1631" s="40"/>
      <c r="BR1631" s="40"/>
      <c r="BS1631" s="40"/>
      <c r="BT1631" s="40"/>
      <c r="BU1631" s="40"/>
      <c r="BV1631" s="40"/>
      <c r="BW1631" s="40"/>
      <c r="BX1631" s="40"/>
      <c r="BY1631" s="40"/>
      <c r="BZ1631" s="40"/>
      <c r="CA1631" s="40"/>
      <c r="CB1631" s="40"/>
      <c r="CC1631" s="40"/>
      <c r="CD1631" s="40"/>
      <c r="CE1631" s="40"/>
      <c r="CF1631" s="40"/>
      <c r="CG1631" s="40"/>
      <c r="CH1631" s="40"/>
      <c r="CI1631" s="40"/>
      <c r="CJ1631" s="40"/>
      <c r="CK1631" s="40"/>
      <c r="CL1631" s="40"/>
      <c r="CM1631" s="40"/>
      <c r="CN1631" s="40"/>
      <c r="CO1631" s="40"/>
      <c r="CP1631" s="40"/>
      <c r="CQ1631" s="40"/>
      <c r="CR1631" s="40"/>
      <c r="CS1631" s="40"/>
      <c r="CT1631" s="40"/>
      <c r="CU1631" s="40"/>
      <c r="CV1631" s="40"/>
      <c r="CW1631" s="40"/>
      <c r="CX1631" s="40"/>
      <c r="CY1631" s="40"/>
      <c r="CZ1631" s="40"/>
      <c r="DA1631" s="40"/>
      <c r="DB1631" s="40"/>
      <c r="DC1631" s="40"/>
      <c r="DD1631" s="40"/>
      <c r="DE1631" s="40"/>
      <c r="DF1631" s="40"/>
      <c r="DG1631" s="40"/>
      <c r="DH1631" s="40"/>
      <c r="DI1631" s="40"/>
      <c r="DJ1631" s="40"/>
      <c r="DK1631" s="40"/>
      <c r="DL1631" s="40"/>
      <c r="DM1631" s="40"/>
      <c r="DN1631" s="40"/>
      <c r="DO1631" s="40"/>
      <c r="DP1631" s="40"/>
      <c r="DQ1631" s="40"/>
      <c r="DR1631" s="40"/>
      <c r="DS1631" s="40"/>
      <c r="DT1631" s="40"/>
      <c r="DU1631" s="40"/>
      <c r="DV1631" s="40"/>
      <c r="DW1631" s="40"/>
      <c r="DX1631" s="40"/>
      <c r="DY1631" s="40"/>
      <c r="DZ1631" s="40"/>
      <c r="EA1631" s="40"/>
      <c r="EB1631" s="40"/>
      <c r="EC1631" s="40"/>
      <c r="ED1631" s="40"/>
      <c r="EE1631" s="40"/>
      <c r="EF1631" s="40"/>
      <c r="EG1631" s="40"/>
      <c r="EH1631" s="40"/>
      <c r="EI1631" s="40"/>
      <c r="EJ1631" s="40"/>
      <c r="EK1631" s="40"/>
      <c r="EL1631" s="40"/>
      <c r="EM1631" s="40"/>
      <c r="EN1631" s="40"/>
      <c r="EO1631" s="40"/>
      <c r="EP1631" s="40"/>
      <c r="EQ1631" s="40"/>
      <c r="ER1631" s="40"/>
      <c r="ES1631" s="40"/>
      <c r="ET1631" s="40"/>
      <c r="EU1631" s="40"/>
      <c r="EV1631" s="40"/>
      <c r="EW1631" s="40"/>
      <c r="EX1631" s="40"/>
      <c r="EY1631" s="40"/>
      <c r="EZ1631" s="40"/>
      <c r="FA1631" s="40"/>
      <c r="FB1631" s="40"/>
      <c r="FC1631" s="40"/>
      <c r="FD1631" s="40"/>
      <c r="FE1631" s="40"/>
      <c r="FF1631" s="40"/>
      <c r="FG1631" s="40"/>
      <c r="FH1631" s="40"/>
      <c r="FI1631" s="40"/>
      <c r="FJ1631" s="40"/>
      <c r="FK1631" s="40"/>
      <c r="FL1631" s="40"/>
      <c r="FM1631" s="40"/>
      <c r="FN1631" s="40"/>
      <c r="FO1631" s="40"/>
      <c r="FP1631" s="40"/>
      <c r="FQ1631" s="40"/>
      <c r="FR1631" s="40"/>
      <c r="FS1631" s="40"/>
      <c r="FT1631" s="40"/>
      <c r="FU1631" s="40"/>
      <c r="FV1631" s="40"/>
      <c r="FW1631" s="40"/>
      <c r="FX1631" s="40"/>
      <c r="FY1631" s="40"/>
      <c r="FZ1631" s="40"/>
      <c r="GA1631" s="40"/>
      <c r="GB1631" s="40"/>
      <c r="GC1631" s="40"/>
      <c r="GD1631" s="40"/>
      <c r="GE1631" s="40"/>
      <c r="GF1631" s="40"/>
      <c r="GG1631" s="40"/>
      <c r="GH1631" s="40"/>
      <c r="GI1631" s="40"/>
      <c r="GJ1631" s="40"/>
      <c r="GK1631" s="40"/>
      <c r="GL1631" s="40"/>
      <c r="GM1631" s="40"/>
      <c r="GN1631" s="40"/>
      <c r="GO1631" s="40"/>
      <c r="GP1631" s="40"/>
      <c r="GQ1631" s="40"/>
      <c r="GR1631" s="40"/>
      <c r="GS1631" s="40"/>
    </row>
    <row r="1632" spans="1:201" x14ac:dyDescent="0.2">
      <c r="A1632" s="40"/>
      <c r="B1632" s="40"/>
      <c r="C1632" s="40"/>
      <c r="D1632" s="40"/>
      <c r="E1632" s="40"/>
      <c r="F1632" s="40"/>
      <c r="G1632" s="40"/>
      <c r="H1632" s="40"/>
      <c r="I1632" s="40"/>
      <c r="J1632" s="40"/>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c r="AH1632" s="40"/>
      <c r="AI1632" s="40"/>
      <c r="AJ1632" s="40"/>
      <c r="AK1632" s="40"/>
      <c r="AL1632" s="40"/>
      <c r="AM1632" s="40"/>
      <c r="AN1632" s="40"/>
      <c r="AO1632" s="40"/>
      <c r="AP1632" s="40"/>
      <c r="AQ1632" s="40"/>
      <c r="AR1632" s="40"/>
      <c r="AS1632" s="40"/>
      <c r="AT1632" s="40"/>
      <c r="AU1632" s="40"/>
      <c r="AV1632" s="40"/>
      <c r="AW1632" s="40"/>
      <c r="AX1632" s="40"/>
      <c r="AY1632" s="40"/>
      <c r="AZ1632" s="40"/>
      <c r="BA1632" s="40"/>
      <c r="BB1632" s="40"/>
      <c r="BC1632" s="40"/>
      <c r="BD1632" s="40"/>
      <c r="BE1632" s="40"/>
      <c r="BF1632" s="40"/>
      <c r="BG1632" s="40"/>
      <c r="BH1632" s="40"/>
      <c r="BI1632" s="40"/>
      <c r="BJ1632" s="40"/>
      <c r="BK1632" s="40"/>
      <c r="BL1632" s="40"/>
      <c r="BM1632" s="40"/>
      <c r="BN1632" s="40"/>
      <c r="BO1632" s="40"/>
      <c r="BP1632" s="40"/>
      <c r="BQ1632" s="40"/>
      <c r="BR1632" s="40"/>
      <c r="BS1632" s="40"/>
      <c r="BT1632" s="40"/>
      <c r="BU1632" s="40"/>
      <c r="BV1632" s="40"/>
      <c r="BW1632" s="40"/>
      <c r="BX1632" s="40"/>
      <c r="BY1632" s="40"/>
      <c r="BZ1632" s="40"/>
      <c r="CA1632" s="40"/>
      <c r="CB1632" s="40"/>
      <c r="CC1632" s="40"/>
      <c r="CD1632" s="40"/>
      <c r="CE1632" s="40"/>
      <c r="CF1632" s="40"/>
      <c r="CG1632" s="40"/>
      <c r="CH1632" s="40"/>
      <c r="CI1632" s="40"/>
      <c r="CJ1632" s="40"/>
      <c r="CK1632" s="40"/>
      <c r="CL1632" s="40"/>
      <c r="CM1632" s="40"/>
      <c r="CN1632" s="40"/>
      <c r="CO1632" s="40"/>
      <c r="CP1632" s="40"/>
      <c r="CQ1632" s="40"/>
      <c r="CR1632" s="40"/>
      <c r="CS1632" s="40"/>
      <c r="CT1632" s="40"/>
      <c r="CU1632" s="40"/>
      <c r="CV1632" s="40"/>
      <c r="CW1632" s="40"/>
      <c r="CX1632" s="40"/>
      <c r="CY1632" s="40"/>
      <c r="CZ1632" s="40"/>
      <c r="DA1632" s="40"/>
      <c r="DB1632" s="40"/>
      <c r="DC1632" s="40"/>
      <c r="DD1632" s="40"/>
      <c r="DE1632" s="40"/>
      <c r="DF1632" s="40"/>
      <c r="DG1632" s="40"/>
      <c r="DH1632" s="40"/>
      <c r="DI1632" s="40"/>
      <c r="DJ1632" s="40"/>
      <c r="DK1632" s="40"/>
      <c r="DL1632" s="40"/>
      <c r="DM1632" s="40"/>
      <c r="DN1632" s="40"/>
      <c r="DO1632" s="40"/>
      <c r="DP1632" s="40"/>
      <c r="DQ1632" s="40"/>
      <c r="DR1632" s="40"/>
      <c r="DS1632" s="40"/>
      <c r="DT1632" s="40"/>
      <c r="DU1632" s="40"/>
      <c r="DV1632" s="40"/>
      <c r="DW1632" s="40"/>
      <c r="DX1632" s="40"/>
      <c r="DY1632" s="40"/>
      <c r="DZ1632" s="40"/>
      <c r="EA1632" s="40"/>
      <c r="EB1632" s="40"/>
      <c r="EC1632" s="40"/>
      <c r="ED1632" s="40"/>
      <c r="EE1632" s="40"/>
      <c r="EF1632" s="40"/>
      <c r="EG1632" s="40"/>
      <c r="EH1632" s="40"/>
      <c r="EI1632" s="40"/>
      <c r="EJ1632" s="40"/>
      <c r="EK1632" s="40"/>
      <c r="EL1632" s="40"/>
      <c r="EM1632" s="40"/>
      <c r="EN1632" s="40"/>
      <c r="EO1632" s="40"/>
      <c r="EP1632" s="40"/>
      <c r="EQ1632" s="40"/>
      <c r="ER1632" s="40"/>
      <c r="ES1632" s="40"/>
      <c r="ET1632" s="40"/>
      <c r="EU1632" s="40"/>
      <c r="EV1632" s="40"/>
      <c r="EW1632" s="40"/>
      <c r="EX1632" s="40"/>
      <c r="EY1632" s="40"/>
      <c r="EZ1632" s="40"/>
      <c r="FA1632" s="40"/>
      <c r="FB1632" s="40"/>
      <c r="FC1632" s="40"/>
      <c r="FD1632" s="40"/>
      <c r="FE1632" s="40"/>
      <c r="FF1632" s="40"/>
      <c r="FG1632" s="40"/>
      <c r="FH1632" s="40"/>
      <c r="FI1632" s="40"/>
      <c r="FJ1632" s="40"/>
      <c r="FK1632" s="40"/>
      <c r="FL1632" s="40"/>
      <c r="FM1632" s="40"/>
      <c r="FN1632" s="40"/>
      <c r="FO1632" s="40"/>
      <c r="FP1632" s="40"/>
      <c r="FQ1632" s="40"/>
      <c r="FR1632" s="40"/>
      <c r="FS1632" s="40"/>
      <c r="FT1632" s="40"/>
      <c r="FU1632" s="40"/>
      <c r="FV1632" s="40"/>
      <c r="FW1632" s="40"/>
      <c r="FX1632" s="40"/>
      <c r="FY1632" s="40"/>
      <c r="FZ1632" s="40"/>
      <c r="GA1632" s="40"/>
      <c r="GB1632" s="40"/>
      <c r="GC1632" s="40"/>
      <c r="GD1632" s="40"/>
      <c r="GE1632" s="40"/>
      <c r="GF1632" s="40"/>
      <c r="GG1632" s="40"/>
      <c r="GH1632" s="40"/>
      <c r="GI1632" s="40"/>
      <c r="GJ1632" s="40"/>
      <c r="GK1632" s="40"/>
      <c r="GL1632" s="40"/>
      <c r="GM1632" s="40"/>
      <c r="GN1632" s="40"/>
      <c r="GO1632" s="40"/>
      <c r="GP1632" s="40"/>
      <c r="GQ1632" s="40"/>
      <c r="GR1632" s="40"/>
      <c r="GS1632" s="40"/>
    </row>
    <row r="1633" spans="1:201" x14ac:dyDescent="0.2">
      <c r="A1633" s="40"/>
      <c r="B1633" s="40"/>
      <c r="C1633" s="40"/>
      <c r="D1633" s="40"/>
      <c r="E1633" s="40"/>
      <c r="F1633" s="40"/>
      <c r="G1633" s="40"/>
      <c r="H1633" s="40"/>
      <c r="I1633" s="40"/>
      <c r="J1633" s="40"/>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c r="AH1633" s="40"/>
      <c r="AI1633" s="40"/>
      <c r="AJ1633" s="40"/>
      <c r="AK1633" s="40"/>
      <c r="AL1633" s="40"/>
      <c r="AM1633" s="40"/>
      <c r="AN1633" s="40"/>
      <c r="AO1633" s="40"/>
      <c r="AP1633" s="40"/>
      <c r="AQ1633" s="40"/>
      <c r="AR1633" s="40"/>
      <c r="AS1633" s="40"/>
      <c r="AT1633" s="40"/>
      <c r="AU1633" s="40"/>
      <c r="AV1633" s="40"/>
      <c r="AW1633" s="40"/>
      <c r="AX1633" s="40"/>
      <c r="AY1633" s="40"/>
      <c r="AZ1633" s="40"/>
      <c r="BA1633" s="40"/>
      <c r="BB1633" s="40"/>
      <c r="BC1633" s="40"/>
      <c r="BD1633" s="40"/>
      <c r="BE1633" s="40"/>
      <c r="BF1633" s="40"/>
      <c r="BG1633" s="40"/>
      <c r="BH1633" s="40"/>
      <c r="BI1633" s="40"/>
      <c r="BJ1633" s="40"/>
      <c r="BK1633" s="40"/>
      <c r="BL1633" s="40"/>
      <c r="BM1633" s="40"/>
      <c r="BN1633" s="40"/>
      <c r="BO1633" s="40"/>
      <c r="BP1633" s="40"/>
      <c r="BQ1633" s="40"/>
      <c r="BR1633" s="40"/>
      <c r="BS1633" s="40"/>
      <c r="BT1633" s="40"/>
      <c r="BU1633" s="40"/>
      <c r="BV1633" s="40"/>
      <c r="BW1633" s="40"/>
      <c r="BX1633" s="40"/>
      <c r="BY1633" s="40"/>
      <c r="BZ1633" s="40"/>
      <c r="CA1633" s="40"/>
      <c r="CB1633" s="40"/>
      <c r="CC1633" s="40"/>
      <c r="CD1633" s="40"/>
      <c r="CE1633" s="40"/>
      <c r="CF1633" s="40"/>
      <c r="CG1633" s="40"/>
      <c r="CH1633" s="40"/>
      <c r="CI1633" s="40"/>
      <c r="CJ1633" s="40"/>
      <c r="CK1633" s="40"/>
      <c r="CL1633" s="40"/>
      <c r="CM1633" s="40"/>
      <c r="CN1633" s="40"/>
      <c r="CO1633" s="40"/>
      <c r="CP1633" s="40"/>
      <c r="CQ1633" s="40"/>
      <c r="CR1633" s="40"/>
      <c r="CS1633" s="40"/>
      <c r="CT1633" s="40"/>
      <c r="CU1633" s="40"/>
      <c r="CV1633" s="40"/>
      <c r="CW1633" s="40"/>
      <c r="CX1633" s="40"/>
      <c r="CY1633" s="40"/>
      <c r="CZ1633" s="40"/>
      <c r="DA1633" s="40"/>
      <c r="DB1633" s="40"/>
      <c r="DC1633" s="40"/>
      <c r="DD1633" s="40"/>
      <c r="DE1633" s="40"/>
      <c r="DF1633" s="40"/>
      <c r="DG1633" s="40"/>
      <c r="DH1633" s="40"/>
      <c r="DI1633" s="40"/>
      <c r="DJ1633" s="40"/>
      <c r="DK1633" s="40"/>
      <c r="DL1633" s="40"/>
      <c r="DM1633" s="40"/>
      <c r="DN1633" s="40"/>
      <c r="DO1633" s="40"/>
      <c r="DP1633" s="40"/>
      <c r="DQ1633" s="40"/>
      <c r="DR1633" s="40"/>
      <c r="DS1633" s="40"/>
      <c r="DT1633" s="40"/>
      <c r="DU1633" s="40"/>
      <c r="DV1633" s="40"/>
      <c r="DW1633" s="40"/>
      <c r="DX1633" s="40"/>
      <c r="DY1633" s="40"/>
      <c r="DZ1633" s="40"/>
      <c r="EA1633" s="40"/>
      <c r="EB1633" s="40"/>
      <c r="EC1633" s="40"/>
      <c r="ED1633" s="40"/>
      <c r="EE1633" s="40"/>
      <c r="EF1633" s="40"/>
      <c r="EG1633" s="40"/>
      <c r="EH1633" s="40"/>
      <c r="EI1633" s="40"/>
      <c r="EJ1633" s="40"/>
      <c r="EK1633" s="40"/>
      <c r="EL1633" s="40"/>
      <c r="EM1633" s="40"/>
      <c r="EN1633" s="40"/>
      <c r="EO1633" s="40"/>
      <c r="EP1633" s="40"/>
      <c r="EQ1633" s="40"/>
      <c r="ER1633" s="40"/>
      <c r="ES1633" s="40"/>
      <c r="ET1633" s="40"/>
      <c r="EU1633" s="40"/>
      <c r="EV1633" s="40"/>
      <c r="EW1633" s="40"/>
      <c r="EX1633" s="40"/>
      <c r="EY1633" s="40"/>
      <c r="EZ1633" s="40"/>
      <c r="FA1633" s="40"/>
      <c r="FB1633" s="40"/>
      <c r="FC1633" s="40"/>
      <c r="FD1633" s="40"/>
      <c r="FE1633" s="40"/>
      <c r="FF1633" s="40"/>
      <c r="FG1633" s="40"/>
      <c r="FH1633" s="40"/>
      <c r="FI1633" s="40"/>
      <c r="FJ1633" s="40"/>
      <c r="FK1633" s="40"/>
      <c r="FL1633" s="40"/>
      <c r="FM1633" s="40"/>
      <c r="FN1633" s="40"/>
      <c r="FO1633" s="40"/>
      <c r="FP1633" s="40"/>
      <c r="FQ1633" s="40"/>
      <c r="FR1633" s="40"/>
      <c r="FS1633" s="40"/>
      <c r="FT1633" s="40"/>
      <c r="FU1633" s="40"/>
      <c r="FV1633" s="40"/>
      <c r="FW1633" s="40"/>
      <c r="FX1633" s="40"/>
      <c r="FY1633" s="40"/>
      <c r="FZ1633" s="40"/>
      <c r="GA1633" s="40"/>
      <c r="GB1633" s="40"/>
      <c r="GC1633" s="40"/>
      <c r="GD1633" s="40"/>
      <c r="GE1633" s="40"/>
      <c r="GF1633" s="40"/>
      <c r="GG1633" s="40"/>
      <c r="GH1633" s="40"/>
      <c r="GI1633" s="40"/>
      <c r="GJ1633" s="40"/>
      <c r="GK1633" s="40"/>
      <c r="GL1633" s="40"/>
      <c r="GM1633" s="40"/>
      <c r="GN1633" s="40"/>
      <c r="GO1633" s="40"/>
      <c r="GP1633" s="40"/>
      <c r="GQ1633" s="40"/>
      <c r="GR1633" s="40"/>
      <c r="GS1633" s="40"/>
    </row>
    <row r="1634" spans="1:201" x14ac:dyDescent="0.2">
      <c r="A1634" s="40"/>
      <c r="B1634" s="40"/>
      <c r="C1634" s="40"/>
      <c r="D1634" s="40"/>
      <c r="E1634" s="40"/>
      <c r="F1634" s="40"/>
      <c r="G1634" s="40"/>
      <c r="H1634" s="40"/>
      <c r="I1634" s="40"/>
      <c r="J1634" s="40"/>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c r="AH1634" s="40"/>
      <c r="AI1634" s="40"/>
      <c r="AJ1634" s="40"/>
      <c r="AK1634" s="40"/>
      <c r="AL1634" s="40"/>
      <c r="AM1634" s="40"/>
      <c r="AN1634" s="40"/>
      <c r="AO1634" s="40"/>
      <c r="AP1634" s="40"/>
      <c r="AQ1634" s="40"/>
      <c r="AR1634" s="40"/>
      <c r="AS1634" s="40"/>
      <c r="AT1634" s="40"/>
      <c r="AU1634" s="40"/>
      <c r="AV1634" s="40"/>
      <c r="AW1634" s="40"/>
      <c r="AX1634" s="40"/>
      <c r="AY1634" s="40"/>
      <c r="AZ1634" s="40"/>
      <c r="BA1634" s="40"/>
      <c r="BB1634" s="40"/>
      <c r="BC1634" s="40"/>
      <c r="BD1634" s="40"/>
      <c r="BE1634" s="40"/>
      <c r="BF1634" s="40"/>
      <c r="BG1634" s="40"/>
      <c r="BH1634" s="40"/>
      <c r="BI1634" s="40"/>
      <c r="BJ1634" s="40"/>
      <c r="BK1634" s="40"/>
      <c r="BL1634" s="40"/>
      <c r="BM1634" s="40"/>
      <c r="BN1634" s="40"/>
      <c r="BO1634" s="40"/>
      <c r="BP1634" s="40"/>
      <c r="BQ1634" s="40"/>
      <c r="BR1634" s="40"/>
      <c r="BS1634" s="40"/>
      <c r="BT1634" s="40"/>
      <c r="BU1634" s="40"/>
      <c r="BV1634" s="40"/>
      <c r="BW1634" s="40"/>
      <c r="BX1634" s="40"/>
      <c r="BY1634" s="40"/>
      <c r="BZ1634" s="40"/>
      <c r="CA1634" s="40"/>
      <c r="CB1634" s="40"/>
      <c r="CC1634" s="40"/>
      <c r="CD1634" s="40"/>
      <c r="CE1634" s="40"/>
      <c r="CF1634" s="40"/>
      <c r="CG1634" s="40"/>
      <c r="CH1634" s="40"/>
      <c r="CI1634" s="40"/>
      <c r="CJ1634" s="40"/>
      <c r="CK1634" s="40"/>
      <c r="CL1634" s="40"/>
      <c r="CM1634" s="40"/>
      <c r="CN1634" s="40"/>
      <c r="CO1634" s="40"/>
      <c r="CP1634" s="40"/>
      <c r="CQ1634" s="40"/>
      <c r="CR1634" s="40"/>
      <c r="CS1634" s="40"/>
      <c r="CT1634" s="40"/>
      <c r="CU1634" s="40"/>
      <c r="CV1634" s="40"/>
      <c r="CW1634" s="40"/>
      <c r="CX1634" s="40"/>
      <c r="CY1634" s="40"/>
      <c r="CZ1634" s="40"/>
      <c r="DA1634" s="40"/>
      <c r="DB1634" s="40"/>
      <c r="DC1634" s="40"/>
      <c r="DD1634" s="40"/>
      <c r="DE1634" s="40"/>
      <c r="DF1634" s="40"/>
      <c r="DG1634" s="40"/>
      <c r="DH1634" s="40"/>
      <c r="DI1634" s="40"/>
      <c r="DJ1634" s="40"/>
      <c r="DK1634" s="40"/>
      <c r="DL1634" s="40"/>
      <c r="DM1634" s="40"/>
      <c r="DN1634" s="40"/>
      <c r="DO1634" s="40"/>
      <c r="DP1634" s="40"/>
      <c r="DQ1634" s="40"/>
      <c r="DR1634" s="40"/>
      <c r="DS1634" s="40"/>
      <c r="DT1634" s="40"/>
      <c r="DU1634" s="40"/>
      <c r="DV1634" s="40"/>
      <c r="DW1634" s="40"/>
      <c r="DX1634" s="40"/>
      <c r="DY1634" s="40"/>
      <c r="DZ1634" s="40"/>
      <c r="EA1634" s="40"/>
      <c r="EB1634" s="40"/>
      <c r="EC1634" s="40"/>
      <c r="ED1634" s="40"/>
      <c r="EE1634" s="40"/>
      <c r="EF1634" s="40"/>
      <c r="EG1634" s="40"/>
      <c r="EH1634" s="40"/>
      <c r="EI1634" s="40"/>
      <c r="EJ1634" s="40"/>
      <c r="EK1634" s="40"/>
      <c r="EL1634" s="40"/>
      <c r="EM1634" s="40"/>
      <c r="EN1634" s="40"/>
      <c r="EO1634" s="40"/>
      <c r="EP1634" s="40"/>
      <c r="EQ1634" s="40"/>
      <c r="ER1634" s="40"/>
      <c r="ES1634" s="40"/>
      <c r="ET1634" s="40"/>
      <c r="EU1634" s="40"/>
      <c r="EV1634" s="40"/>
      <c r="EW1634" s="40"/>
      <c r="EX1634" s="40"/>
      <c r="EY1634" s="40"/>
      <c r="EZ1634" s="40"/>
      <c r="FA1634" s="40"/>
      <c r="FB1634" s="40"/>
      <c r="FC1634" s="40"/>
      <c r="FD1634" s="40"/>
      <c r="FE1634" s="40"/>
      <c r="FF1634" s="40"/>
      <c r="FG1634" s="40"/>
      <c r="FH1634" s="40"/>
      <c r="FI1634" s="40"/>
      <c r="FJ1634" s="40"/>
      <c r="FK1634" s="40"/>
      <c r="FL1634" s="40"/>
      <c r="FM1634" s="40"/>
      <c r="FN1634" s="40"/>
      <c r="FO1634" s="40"/>
      <c r="FP1634" s="40"/>
      <c r="FQ1634" s="40"/>
      <c r="FR1634" s="40"/>
      <c r="FS1634" s="40"/>
      <c r="FT1634" s="40"/>
      <c r="FU1634" s="40"/>
      <c r="FV1634" s="40"/>
      <c r="FW1634" s="40"/>
      <c r="FX1634" s="40"/>
      <c r="FY1634" s="40"/>
      <c r="FZ1634" s="40"/>
      <c r="GA1634" s="40"/>
      <c r="GB1634" s="40"/>
      <c r="GC1634" s="40"/>
      <c r="GD1634" s="40"/>
      <c r="GE1634" s="40"/>
      <c r="GF1634" s="40"/>
      <c r="GG1634" s="40"/>
      <c r="GH1634" s="40"/>
      <c r="GI1634" s="40"/>
      <c r="GJ1634" s="40"/>
      <c r="GK1634" s="40"/>
      <c r="GL1634" s="40"/>
      <c r="GM1634" s="40"/>
      <c r="GN1634" s="40"/>
      <c r="GO1634" s="40"/>
      <c r="GP1634" s="40"/>
      <c r="GQ1634" s="40"/>
      <c r="GR1634" s="40"/>
      <c r="GS1634" s="40"/>
    </row>
    <row r="1635" spans="1:201" x14ac:dyDescent="0.2">
      <c r="A1635" s="40"/>
      <c r="B1635" s="40"/>
      <c r="C1635" s="40"/>
      <c r="D1635" s="40"/>
      <c r="E1635" s="40"/>
      <c r="F1635" s="40"/>
      <c r="G1635" s="40"/>
      <c r="H1635" s="40"/>
      <c r="I1635" s="40"/>
      <c r="J1635" s="40"/>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c r="AH1635" s="40"/>
      <c r="AI1635" s="40"/>
      <c r="AJ1635" s="40"/>
      <c r="AK1635" s="40"/>
      <c r="AL1635" s="40"/>
      <c r="AM1635" s="40"/>
      <c r="AN1635" s="40"/>
      <c r="AO1635" s="40"/>
      <c r="AP1635" s="40"/>
      <c r="AQ1635" s="40"/>
      <c r="AR1635" s="40"/>
      <c r="AS1635" s="40"/>
      <c r="AT1635" s="40"/>
      <c r="AU1635" s="40"/>
      <c r="AV1635" s="40"/>
      <c r="AW1635" s="40"/>
      <c r="AX1635" s="40"/>
      <c r="AY1635" s="40"/>
      <c r="AZ1635" s="40"/>
      <c r="BA1635" s="40"/>
      <c r="BB1635" s="40"/>
      <c r="BC1635" s="40"/>
      <c r="BD1635" s="40"/>
      <c r="BE1635" s="40"/>
      <c r="BF1635" s="40"/>
      <c r="BG1635" s="40"/>
      <c r="BH1635" s="40"/>
      <c r="BI1635" s="40"/>
      <c r="BJ1635" s="40"/>
      <c r="BK1635" s="40"/>
      <c r="BL1635" s="40"/>
      <c r="BM1635" s="40"/>
      <c r="BN1635" s="40"/>
      <c r="BO1635" s="40"/>
      <c r="BP1635" s="40"/>
      <c r="BQ1635" s="40"/>
      <c r="BR1635" s="40"/>
      <c r="BS1635" s="40"/>
      <c r="BT1635" s="40"/>
      <c r="BU1635" s="40"/>
      <c r="BV1635" s="40"/>
      <c r="BW1635" s="40"/>
      <c r="BX1635" s="40"/>
      <c r="BY1635" s="40"/>
      <c r="BZ1635" s="40"/>
      <c r="CA1635" s="40"/>
      <c r="CB1635" s="40"/>
      <c r="CC1635" s="40"/>
      <c r="CD1635" s="40"/>
      <c r="CE1635" s="40"/>
      <c r="CF1635" s="40"/>
      <c r="CG1635" s="40"/>
      <c r="CH1635" s="40"/>
      <c r="CI1635" s="40"/>
      <c r="CJ1635" s="40"/>
      <c r="CK1635" s="40"/>
      <c r="CL1635" s="40"/>
      <c r="CM1635" s="40"/>
      <c r="CN1635" s="40"/>
      <c r="CO1635" s="40"/>
      <c r="CP1635" s="40"/>
      <c r="CQ1635" s="40"/>
      <c r="CR1635" s="40"/>
      <c r="CS1635" s="40"/>
      <c r="CT1635" s="40"/>
      <c r="CU1635" s="40"/>
      <c r="CV1635" s="40"/>
      <c r="CW1635" s="40"/>
      <c r="CX1635" s="40"/>
      <c r="CY1635" s="40"/>
      <c r="CZ1635" s="40"/>
      <c r="DA1635" s="40"/>
      <c r="DB1635" s="40"/>
      <c r="DC1635" s="40"/>
      <c r="DD1635" s="40"/>
      <c r="DE1635" s="40"/>
      <c r="DF1635" s="40"/>
      <c r="DG1635" s="40"/>
      <c r="DH1635" s="40"/>
      <c r="DI1635" s="40"/>
      <c r="DJ1635" s="40"/>
      <c r="DK1635" s="40"/>
      <c r="DL1635" s="40"/>
      <c r="DM1635" s="40"/>
      <c r="DN1635" s="40"/>
      <c r="DO1635" s="40"/>
      <c r="DP1635" s="40"/>
      <c r="DQ1635" s="40"/>
      <c r="DR1635" s="40"/>
      <c r="DS1635" s="40"/>
      <c r="DT1635" s="40"/>
      <c r="DU1635" s="40"/>
      <c r="DV1635" s="40"/>
      <c r="DW1635" s="40"/>
      <c r="DX1635" s="40"/>
      <c r="DY1635" s="40"/>
      <c r="DZ1635" s="40"/>
      <c r="EA1635" s="40"/>
      <c r="EB1635" s="40"/>
      <c r="EC1635" s="40"/>
      <c r="ED1635" s="40"/>
      <c r="EE1635" s="40"/>
      <c r="EF1635" s="40"/>
      <c r="EG1635" s="40"/>
      <c r="EH1635" s="40"/>
      <c r="EI1635" s="40"/>
      <c r="EJ1635" s="40"/>
      <c r="EK1635" s="40"/>
      <c r="EL1635" s="40"/>
      <c r="EM1635" s="40"/>
      <c r="EN1635" s="40"/>
      <c r="EO1635" s="40"/>
      <c r="EP1635" s="40"/>
      <c r="EQ1635" s="40"/>
      <c r="ER1635" s="40"/>
      <c r="ES1635" s="40"/>
      <c r="ET1635" s="40"/>
      <c r="EU1635" s="40"/>
      <c r="EV1635" s="40"/>
      <c r="EW1635" s="40"/>
      <c r="EX1635" s="40"/>
      <c r="EY1635" s="40"/>
      <c r="EZ1635" s="40"/>
      <c r="FA1635" s="40"/>
      <c r="FB1635" s="40"/>
      <c r="FC1635" s="40"/>
      <c r="FD1635" s="40"/>
      <c r="FE1635" s="40"/>
      <c r="FF1635" s="40"/>
      <c r="FG1635" s="40"/>
      <c r="FH1635" s="40"/>
      <c r="FI1635" s="40"/>
      <c r="FJ1635" s="40"/>
      <c r="FK1635" s="40"/>
      <c r="FL1635" s="40"/>
      <c r="FM1635" s="40"/>
      <c r="FN1635" s="40"/>
      <c r="FO1635" s="40"/>
      <c r="FP1635" s="40"/>
      <c r="FQ1635" s="40"/>
      <c r="FR1635" s="40"/>
      <c r="FS1635" s="40"/>
      <c r="FT1635" s="40"/>
      <c r="FU1635" s="40"/>
      <c r="FV1635" s="40"/>
      <c r="FW1635" s="40"/>
      <c r="FX1635" s="40"/>
      <c r="FY1635" s="40"/>
      <c r="FZ1635" s="40"/>
      <c r="GA1635" s="40"/>
      <c r="GB1635" s="40"/>
      <c r="GC1635" s="40"/>
      <c r="GD1635" s="40"/>
      <c r="GE1635" s="40"/>
      <c r="GF1635" s="40"/>
      <c r="GG1635" s="40"/>
      <c r="GH1635" s="40"/>
      <c r="GI1635" s="40"/>
      <c r="GJ1635" s="40"/>
      <c r="GK1635" s="40"/>
      <c r="GL1635" s="40"/>
      <c r="GM1635" s="40"/>
      <c r="GN1635" s="40"/>
      <c r="GO1635" s="40"/>
      <c r="GP1635" s="40"/>
      <c r="GQ1635" s="40"/>
      <c r="GR1635" s="40"/>
      <c r="GS1635" s="40"/>
    </row>
    <row r="1636" spans="1:201" x14ac:dyDescent="0.2">
      <c r="A1636" s="40"/>
      <c r="B1636" s="40"/>
      <c r="C1636" s="40"/>
      <c r="D1636" s="40"/>
      <c r="E1636" s="40"/>
      <c r="F1636" s="40"/>
      <c r="G1636" s="40"/>
      <c r="H1636" s="40"/>
      <c r="I1636" s="40"/>
      <c r="J1636" s="40"/>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c r="AH1636" s="40"/>
      <c r="AI1636" s="40"/>
      <c r="AJ1636" s="40"/>
      <c r="AK1636" s="40"/>
      <c r="AL1636" s="40"/>
      <c r="AM1636" s="40"/>
      <c r="AN1636" s="40"/>
      <c r="AO1636" s="40"/>
      <c r="AP1636" s="40"/>
      <c r="AQ1636" s="40"/>
      <c r="AR1636" s="40"/>
      <c r="AS1636" s="40"/>
      <c r="AT1636" s="40"/>
      <c r="AU1636" s="40"/>
      <c r="AV1636" s="40"/>
      <c r="AW1636" s="40"/>
      <c r="AX1636" s="40"/>
      <c r="AY1636" s="40"/>
      <c r="AZ1636" s="40"/>
      <c r="BA1636" s="40"/>
      <c r="BB1636" s="40"/>
      <c r="BC1636" s="40"/>
      <c r="BD1636" s="40"/>
      <c r="BE1636" s="40"/>
      <c r="BF1636" s="40"/>
      <c r="BG1636" s="40"/>
      <c r="BH1636" s="40"/>
      <c r="BI1636" s="40"/>
      <c r="BJ1636" s="40"/>
      <c r="BK1636" s="40"/>
      <c r="BL1636" s="40"/>
      <c r="BM1636" s="40"/>
      <c r="BN1636" s="40"/>
      <c r="BO1636" s="40"/>
      <c r="BP1636" s="40"/>
      <c r="BQ1636" s="40"/>
      <c r="BR1636" s="40"/>
      <c r="BS1636" s="40"/>
      <c r="BT1636" s="40"/>
      <c r="BU1636" s="40"/>
      <c r="BV1636" s="40"/>
      <c r="BW1636" s="40"/>
      <c r="BX1636" s="40"/>
      <c r="BY1636" s="40"/>
      <c r="BZ1636" s="40"/>
      <c r="CA1636" s="40"/>
      <c r="CB1636" s="40"/>
      <c r="CC1636" s="40"/>
      <c r="CD1636" s="40"/>
      <c r="CE1636" s="40"/>
      <c r="CF1636" s="40"/>
      <c r="CG1636" s="40"/>
      <c r="CH1636" s="40"/>
      <c r="CI1636" s="40"/>
      <c r="CJ1636" s="40"/>
      <c r="CK1636" s="40"/>
      <c r="CL1636" s="40"/>
      <c r="CM1636" s="40"/>
      <c r="CN1636" s="40"/>
      <c r="CO1636" s="40"/>
      <c r="CP1636" s="40"/>
      <c r="CQ1636" s="40"/>
      <c r="CR1636" s="40"/>
      <c r="CS1636" s="40"/>
      <c r="CT1636" s="40"/>
      <c r="CU1636" s="40"/>
      <c r="CV1636" s="40"/>
      <c r="CW1636" s="40"/>
      <c r="CX1636" s="40"/>
      <c r="CY1636" s="40"/>
      <c r="CZ1636" s="40"/>
      <c r="DA1636" s="40"/>
      <c r="DB1636" s="40"/>
      <c r="DC1636" s="40"/>
      <c r="DD1636" s="40"/>
      <c r="DE1636" s="40"/>
      <c r="DF1636" s="40"/>
      <c r="DG1636" s="40"/>
      <c r="DH1636" s="40"/>
      <c r="DI1636" s="40"/>
      <c r="DJ1636" s="40"/>
      <c r="DK1636" s="40"/>
      <c r="DL1636" s="40"/>
      <c r="DM1636" s="40"/>
      <c r="DN1636" s="40"/>
      <c r="DO1636" s="40"/>
      <c r="DP1636" s="40"/>
      <c r="DQ1636" s="40"/>
      <c r="DR1636" s="40"/>
      <c r="DS1636" s="40"/>
      <c r="DT1636" s="40"/>
      <c r="DU1636" s="40"/>
      <c r="DV1636" s="40"/>
      <c r="DW1636" s="40"/>
      <c r="DX1636" s="40"/>
      <c r="DY1636" s="40"/>
      <c r="DZ1636" s="40"/>
      <c r="EA1636" s="40"/>
      <c r="EB1636" s="40"/>
      <c r="EC1636" s="40"/>
      <c r="ED1636" s="40"/>
      <c r="EE1636" s="40"/>
      <c r="EF1636" s="40"/>
      <c r="EG1636" s="40"/>
      <c r="EH1636" s="40"/>
      <c r="EI1636" s="40"/>
      <c r="EJ1636" s="40"/>
      <c r="EK1636" s="40"/>
      <c r="EL1636" s="40"/>
      <c r="EM1636" s="40"/>
      <c r="EN1636" s="40"/>
      <c r="EO1636" s="40"/>
      <c r="EP1636" s="40"/>
      <c r="EQ1636" s="40"/>
      <c r="ER1636" s="40"/>
      <c r="ES1636" s="40"/>
      <c r="ET1636" s="40"/>
      <c r="EU1636" s="40"/>
      <c r="EV1636" s="40"/>
      <c r="EW1636" s="40"/>
      <c r="EX1636" s="40"/>
      <c r="EY1636" s="40"/>
      <c r="EZ1636" s="40"/>
      <c r="FA1636" s="40"/>
      <c r="FB1636" s="40"/>
      <c r="FC1636" s="40"/>
      <c r="FD1636" s="40"/>
      <c r="FE1636" s="40"/>
      <c r="FF1636" s="40"/>
      <c r="FG1636" s="40"/>
      <c r="FH1636" s="40"/>
      <c r="FI1636" s="40"/>
      <c r="FJ1636" s="40"/>
      <c r="FK1636" s="40"/>
      <c r="FL1636" s="40"/>
      <c r="FM1636" s="40"/>
      <c r="FN1636" s="40"/>
      <c r="FO1636" s="40"/>
      <c r="FP1636" s="40"/>
      <c r="FQ1636" s="40"/>
      <c r="FR1636" s="40"/>
      <c r="FS1636" s="40"/>
      <c r="FT1636" s="40"/>
      <c r="FU1636" s="40"/>
      <c r="FV1636" s="40"/>
      <c r="FW1636" s="40"/>
      <c r="FX1636" s="40"/>
      <c r="FY1636" s="40"/>
      <c r="FZ1636" s="40"/>
      <c r="GA1636" s="40"/>
      <c r="GB1636" s="40"/>
      <c r="GC1636" s="40"/>
      <c r="GD1636" s="40"/>
      <c r="GE1636" s="40"/>
      <c r="GF1636" s="40"/>
      <c r="GG1636" s="40"/>
      <c r="GH1636" s="40"/>
      <c r="GI1636" s="40"/>
      <c r="GJ1636" s="40"/>
      <c r="GK1636" s="40"/>
      <c r="GL1636" s="40"/>
      <c r="GM1636" s="40"/>
      <c r="GN1636" s="40"/>
      <c r="GO1636" s="40"/>
      <c r="GP1636" s="40"/>
      <c r="GQ1636" s="40"/>
      <c r="GR1636" s="40"/>
      <c r="GS1636" s="40"/>
    </row>
    <row r="1637" spans="1:201" x14ac:dyDescent="0.2">
      <c r="A1637" s="40"/>
      <c r="B1637" s="40"/>
      <c r="C1637" s="40"/>
      <c r="D1637" s="40"/>
      <c r="E1637" s="40"/>
      <c r="F1637" s="40"/>
      <c r="G1637" s="40"/>
      <c r="H1637" s="40"/>
      <c r="I1637" s="40"/>
      <c r="J1637" s="40"/>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c r="AH1637" s="40"/>
      <c r="AI1637" s="40"/>
      <c r="AJ1637" s="40"/>
      <c r="AK1637" s="40"/>
      <c r="AL1637" s="40"/>
      <c r="AM1637" s="40"/>
      <c r="AN1637" s="40"/>
      <c r="AO1637" s="40"/>
      <c r="AP1637" s="40"/>
      <c r="AQ1637" s="40"/>
      <c r="AR1637" s="40"/>
      <c r="AS1637" s="40"/>
      <c r="AT1637" s="40"/>
      <c r="AU1637" s="40"/>
      <c r="AV1637" s="40"/>
      <c r="AW1637" s="40"/>
      <c r="AX1637" s="40"/>
      <c r="AY1637" s="40"/>
      <c r="AZ1637" s="40"/>
      <c r="BA1637" s="40"/>
      <c r="BB1637" s="40"/>
      <c r="BC1637" s="40"/>
      <c r="BD1637" s="40"/>
      <c r="BE1637" s="40"/>
      <c r="BF1637" s="40"/>
      <c r="BG1637" s="40"/>
      <c r="BH1637" s="40"/>
      <c r="BI1637" s="40"/>
      <c r="BJ1637" s="40"/>
      <c r="BK1637" s="40"/>
      <c r="BL1637" s="40"/>
      <c r="BM1637" s="40"/>
      <c r="BN1637" s="40"/>
      <c r="BO1637" s="40"/>
      <c r="BP1637" s="40"/>
      <c r="BQ1637" s="40"/>
      <c r="BR1637" s="40"/>
      <c r="BS1637" s="40"/>
      <c r="BT1637" s="40"/>
      <c r="BU1637" s="40"/>
      <c r="BV1637" s="40"/>
      <c r="BW1637" s="40"/>
      <c r="BX1637" s="40"/>
      <c r="BY1637" s="40"/>
      <c r="BZ1637" s="40"/>
      <c r="CA1637" s="40"/>
      <c r="CB1637" s="40"/>
      <c r="CC1637" s="40"/>
      <c r="CD1637" s="40"/>
      <c r="CE1637" s="40"/>
      <c r="CF1637" s="40"/>
      <c r="CG1637" s="40"/>
      <c r="CH1637" s="40"/>
      <c r="CI1637" s="40"/>
      <c r="CJ1637" s="40"/>
      <c r="CK1637" s="40"/>
      <c r="CL1637" s="40"/>
      <c r="CM1637" s="40"/>
      <c r="CN1637" s="40"/>
      <c r="CO1637" s="40"/>
      <c r="CP1637" s="40"/>
      <c r="CQ1637" s="40"/>
      <c r="CR1637" s="40"/>
      <c r="CS1637" s="40"/>
      <c r="CT1637" s="40"/>
      <c r="CU1637" s="40"/>
      <c r="CV1637" s="40"/>
      <c r="CW1637" s="40"/>
      <c r="CX1637" s="40"/>
      <c r="CY1637" s="40"/>
      <c r="CZ1637" s="40"/>
      <c r="DA1637" s="40"/>
      <c r="DB1637" s="40"/>
      <c r="DC1637" s="40"/>
      <c r="DD1637" s="40"/>
      <c r="DE1637" s="40"/>
      <c r="DF1637" s="40"/>
      <c r="DG1637" s="40"/>
      <c r="DH1637" s="40"/>
      <c r="DI1637" s="40"/>
      <c r="DJ1637" s="40"/>
      <c r="DK1637" s="40"/>
      <c r="DL1637" s="40"/>
      <c r="DM1637" s="40"/>
      <c r="DN1637" s="40"/>
      <c r="DO1637" s="40"/>
      <c r="DP1637" s="40"/>
      <c r="DQ1637" s="40"/>
      <c r="DR1637" s="40"/>
      <c r="DS1637" s="40"/>
      <c r="DT1637" s="40"/>
      <c r="DU1637" s="40"/>
      <c r="DV1637" s="40"/>
      <c r="DW1637" s="40"/>
      <c r="DX1637" s="40"/>
      <c r="DY1637" s="40"/>
      <c r="DZ1637" s="40"/>
      <c r="EA1637" s="40"/>
      <c r="EB1637" s="40"/>
      <c r="EC1637" s="40"/>
      <c r="ED1637" s="40"/>
      <c r="EE1637" s="40"/>
      <c r="EF1637" s="40"/>
      <c r="EG1637" s="40"/>
      <c r="EH1637" s="40"/>
      <c r="EI1637" s="40"/>
      <c r="EJ1637" s="40"/>
      <c r="EK1637" s="40"/>
      <c r="EL1637" s="40"/>
      <c r="EM1637" s="40"/>
      <c r="EN1637" s="40"/>
      <c r="EO1637" s="40"/>
      <c r="EP1637" s="40"/>
      <c r="EQ1637" s="40"/>
      <c r="ER1637" s="40"/>
      <c r="ES1637" s="40"/>
      <c r="ET1637" s="40"/>
      <c r="EU1637" s="40"/>
      <c r="EV1637" s="40"/>
      <c r="EW1637" s="40"/>
      <c r="EX1637" s="40"/>
      <c r="EY1637" s="40"/>
      <c r="EZ1637" s="40"/>
      <c r="FA1637" s="40"/>
      <c r="FB1637" s="40"/>
      <c r="FC1637" s="40"/>
      <c r="FD1637" s="40"/>
      <c r="FE1637" s="40"/>
      <c r="FF1637" s="40"/>
      <c r="FG1637" s="40"/>
      <c r="FH1637" s="40"/>
      <c r="FI1637" s="40"/>
      <c r="FJ1637" s="40"/>
      <c r="FK1637" s="40"/>
      <c r="FL1637" s="40"/>
      <c r="FM1637" s="40"/>
      <c r="FN1637" s="40"/>
      <c r="FO1637" s="40"/>
      <c r="FP1637" s="40"/>
      <c r="FQ1637" s="40"/>
      <c r="FR1637" s="40"/>
      <c r="FS1637" s="40"/>
      <c r="FT1637" s="40"/>
      <c r="FU1637" s="40"/>
      <c r="FV1637" s="40"/>
      <c r="FW1637" s="40"/>
      <c r="FX1637" s="40"/>
      <c r="FY1637" s="40"/>
      <c r="FZ1637" s="40"/>
      <c r="GA1637" s="40"/>
      <c r="GB1637" s="40"/>
      <c r="GC1637" s="40"/>
      <c r="GD1637" s="40"/>
      <c r="GE1637" s="40"/>
      <c r="GF1637" s="40"/>
      <c r="GG1637" s="40"/>
      <c r="GH1637" s="40"/>
      <c r="GI1637" s="40"/>
      <c r="GJ1637" s="40"/>
      <c r="GK1637" s="40"/>
      <c r="GL1637" s="40"/>
      <c r="GM1637" s="40"/>
      <c r="GN1637" s="40"/>
      <c r="GO1637" s="40"/>
      <c r="GP1637" s="40"/>
      <c r="GQ1637" s="40"/>
      <c r="GR1637" s="40"/>
      <c r="GS1637" s="40"/>
    </row>
    <row r="1638" spans="1:201" x14ac:dyDescent="0.2">
      <c r="A1638" s="40"/>
      <c r="B1638" s="40"/>
      <c r="C1638" s="40"/>
      <c r="D1638" s="40"/>
      <c r="E1638" s="40"/>
      <c r="F1638" s="40"/>
      <c r="G1638" s="40"/>
      <c r="H1638" s="40"/>
      <c r="I1638" s="40"/>
      <c r="J1638" s="40"/>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c r="AH1638" s="40"/>
      <c r="AI1638" s="40"/>
      <c r="AJ1638" s="40"/>
      <c r="AK1638" s="40"/>
      <c r="AL1638" s="40"/>
      <c r="AM1638" s="40"/>
      <c r="AN1638" s="40"/>
      <c r="AO1638" s="40"/>
      <c r="AP1638" s="40"/>
      <c r="AQ1638" s="40"/>
      <c r="AR1638" s="40"/>
      <c r="AS1638" s="40"/>
      <c r="AT1638" s="40"/>
      <c r="AU1638" s="40"/>
      <c r="AV1638" s="40"/>
      <c r="AW1638" s="40"/>
      <c r="AX1638" s="40"/>
      <c r="AY1638" s="40"/>
      <c r="AZ1638" s="40"/>
      <c r="BA1638" s="40"/>
      <c r="BB1638" s="40"/>
      <c r="BC1638" s="40"/>
      <c r="BD1638" s="40"/>
      <c r="BE1638" s="40"/>
      <c r="BF1638" s="40"/>
      <c r="BG1638" s="40"/>
      <c r="BH1638" s="40"/>
      <c r="BI1638" s="40"/>
      <c r="BJ1638" s="40"/>
      <c r="BK1638" s="40"/>
      <c r="BL1638" s="40"/>
      <c r="BM1638" s="40"/>
      <c r="BN1638" s="40"/>
      <c r="BO1638" s="40"/>
      <c r="BP1638" s="40"/>
      <c r="BQ1638" s="40"/>
      <c r="BR1638" s="40"/>
      <c r="BS1638" s="40"/>
      <c r="BT1638" s="40"/>
      <c r="BU1638" s="40"/>
      <c r="BV1638" s="40"/>
      <c r="BW1638" s="40"/>
      <c r="BX1638" s="40"/>
      <c r="BY1638" s="40"/>
      <c r="BZ1638" s="40"/>
      <c r="CA1638" s="40"/>
      <c r="CB1638" s="40"/>
      <c r="CC1638" s="40"/>
      <c r="CD1638" s="40"/>
      <c r="CE1638" s="40"/>
      <c r="CF1638" s="40"/>
      <c r="CG1638" s="40"/>
      <c r="CH1638" s="40"/>
      <c r="CI1638" s="40"/>
      <c r="CJ1638" s="40"/>
      <c r="CK1638" s="40"/>
      <c r="CL1638" s="40"/>
      <c r="CM1638" s="40"/>
      <c r="CN1638" s="40"/>
      <c r="CO1638" s="40"/>
      <c r="CP1638" s="40"/>
      <c r="CQ1638" s="40"/>
      <c r="CR1638" s="40"/>
      <c r="CS1638" s="40"/>
      <c r="CT1638" s="40"/>
      <c r="CU1638" s="40"/>
      <c r="CV1638" s="40"/>
      <c r="CW1638" s="40"/>
      <c r="CX1638" s="40"/>
      <c r="CY1638" s="40"/>
      <c r="CZ1638" s="40"/>
      <c r="DA1638" s="40"/>
      <c r="DB1638" s="40"/>
      <c r="DC1638" s="40"/>
      <c r="DD1638" s="40"/>
      <c r="DE1638" s="40"/>
      <c r="DF1638" s="40"/>
      <c r="DG1638" s="40"/>
      <c r="DH1638" s="40"/>
      <c r="DI1638" s="40"/>
      <c r="DJ1638" s="40"/>
      <c r="DK1638" s="40"/>
      <c r="DL1638" s="40"/>
      <c r="DM1638" s="40"/>
      <c r="DN1638" s="40"/>
      <c r="DO1638" s="40"/>
      <c r="DP1638" s="40"/>
      <c r="DQ1638" s="40"/>
      <c r="DR1638" s="40"/>
      <c r="DS1638" s="40"/>
      <c r="DT1638" s="40"/>
      <c r="DU1638" s="40"/>
      <c r="DV1638" s="40"/>
      <c r="DW1638" s="40"/>
      <c r="DX1638" s="40"/>
      <c r="DY1638" s="40"/>
      <c r="DZ1638" s="40"/>
      <c r="EA1638" s="40"/>
      <c r="EB1638" s="40"/>
      <c r="EC1638" s="40"/>
      <c r="ED1638" s="40"/>
      <c r="EE1638" s="40"/>
      <c r="EF1638" s="40"/>
      <c r="EG1638" s="40"/>
      <c r="EH1638" s="40"/>
      <c r="EI1638" s="40"/>
      <c r="EJ1638" s="40"/>
      <c r="EK1638" s="40"/>
      <c r="EL1638" s="40"/>
      <c r="EM1638" s="40"/>
      <c r="EN1638" s="40"/>
      <c r="EO1638" s="40"/>
      <c r="EP1638" s="40"/>
      <c r="EQ1638" s="40"/>
      <c r="ER1638" s="40"/>
      <c r="ES1638" s="40"/>
      <c r="ET1638" s="40"/>
      <c r="EU1638" s="40"/>
      <c r="EV1638" s="40"/>
      <c r="EW1638" s="40"/>
      <c r="EX1638" s="40"/>
      <c r="EY1638" s="40"/>
      <c r="EZ1638" s="40"/>
      <c r="FA1638" s="40"/>
      <c r="FB1638" s="40"/>
      <c r="FC1638" s="40"/>
      <c r="FD1638" s="40"/>
      <c r="FE1638" s="40"/>
      <c r="FF1638" s="40"/>
      <c r="FG1638" s="40"/>
      <c r="FH1638" s="40"/>
      <c r="FI1638" s="40"/>
      <c r="FJ1638" s="40"/>
      <c r="FK1638" s="40"/>
      <c r="FL1638" s="40"/>
      <c r="FM1638" s="40"/>
      <c r="FN1638" s="40"/>
      <c r="FO1638" s="40"/>
      <c r="FP1638" s="40"/>
      <c r="FQ1638" s="40"/>
      <c r="FR1638" s="40"/>
      <c r="FS1638" s="40"/>
      <c r="FT1638" s="40"/>
      <c r="FU1638" s="40"/>
      <c r="FV1638" s="40"/>
      <c r="FW1638" s="40"/>
      <c r="FX1638" s="40"/>
      <c r="FY1638" s="40"/>
      <c r="FZ1638" s="40"/>
      <c r="GA1638" s="40"/>
      <c r="GB1638" s="40"/>
      <c r="GC1638" s="40"/>
      <c r="GD1638" s="40"/>
      <c r="GE1638" s="40"/>
      <c r="GF1638" s="40"/>
      <c r="GG1638" s="40"/>
      <c r="GH1638" s="40"/>
      <c r="GI1638" s="40"/>
      <c r="GJ1638" s="40"/>
      <c r="GK1638" s="40"/>
      <c r="GL1638" s="40"/>
      <c r="GM1638" s="40"/>
      <c r="GN1638" s="40"/>
      <c r="GO1638" s="40"/>
      <c r="GP1638" s="40"/>
      <c r="GQ1638" s="40"/>
      <c r="GR1638" s="40"/>
      <c r="GS1638" s="40"/>
    </row>
    <row r="1639" spans="1:201" x14ac:dyDescent="0.2">
      <c r="A1639" s="40"/>
      <c r="B1639" s="40"/>
      <c r="C1639" s="40"/>
      <c r="D1639" s="40"/>
      <c r="E1639" s="40"/>
      <c r="F1639" s="40"/>
      <c r="G1639" s="40"/>
      <c r="H1639" s="40"/>
      <c r="I1639" s="40"/>
      <c r="J1639" s="40"/>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c r="AH1639" s="40"/>
      <c r="AI1639" s="40"/>
      <c r="AJ1639" s="40"/>
      <c r="AK1639" s="40"/>
      <c r="AL1639" s="40"/>
      <c r="AM1639" s="40"/>
      <c r="AN1639" s="40"/>
      <c r="AO1639" s="40"/>
      <c r="AP1639" s="40"/>
      <c r="AQ1639" s="40"/>
      <c r="AR1639" s="40"/>
      <c r="AS1639" s="40"/>
      <c r="AT1639" s="40"/>
      <c r="AU1639" s="40"/>
      <c r="AV1639" s="40"/>
      <c r="AW1639" s="40"/>
      <c r="AX1639" s="40"/>
      <c r="AY1639" s="40"/>
      <c r="AZ1639" s="40"/>
      <c r="BA1639" s="40"/>
      <c r="BB1639" s="40"/>
      <c r="BC1639" s="40"/>
      <c r="BD1639" s="40"/>
      <c r="BE1639" s="40"/>
      <c r="BF1639" s="40"/>
      <c r="BG1639" s="40"/>
      <c r="BH1639" s="40"/>
      <c r="BI1639" s="40"/>
      <c r="BJ1639" s="40"/>
      <c r="BK1639" s="40"/>
      <c r="BL1639" s="40"/>
      <c r="BM1639" s="40"/>
      <c r="BN1639" s="40"/>
      <c r="BO1639" s="40"/>
      <c r="BP1639" s="40"/>
      <c r="BQ1639" s="40"/>
      <c r="BR1639" s="40"/>
      <c r="BS1639" s="40"/>
      <c r="BT1639" s="40"/>
      <c r="BU1639" s="40"/>
      <c r="BV1639" s="40"/>
      <c r="BW1639" s="40"/>
      <c r="BX1639" s="40"/>
      <c r="BY1639" s="40"/>
      <c r="BZ1639" s="40"/>
      <c r="CA1639" s="40"/>
      <c r="CB1639" s="40"/>
      <c r="CC1639" s="40"/>
      <c r="CD1639" s="40"/>
      <c r="CE1639" s="40"/>
      <c r="CF1639" s="40"/>
      <c r="CG1639" s="40"/>
      <c r="CH1639" s="40"/>
      <c r="CI1639" s="40"/>
      <c r="CJ1639" s="40"/>
      <c r="CK1639" s="40"/>
      <c r="CL1639" s="40"/>
      <c r="CM1639" s="40"/>
      <c r="CN1639" s="40"/>
      <c r="CO1639" s="40"/>
      <c r="CP1639" s="40"/>
      <c r="CQ1639" s="40"/>
      <c r="CR1639" s="40"/>
      <c r="CS1639" s="40"/>
      <c r="CT1639" s="40"/>
      <c r="CU1639" s="40"/>
      <c r="CV1639" s="40"/>
      <c r="CW1639" s="40"/>
      <c r="CX1639" s="40"/>
      <c r="CY1639" s="40"/>
      <c r="CZ1639" s="40"/>
      <c r="DA1639" s="40"/>
      <c r="DB1639" s="40"/>
      <c r="DC1639" s="40"/>
      <c r="DD1639" s="40"/>
      <c r="DE1639" s="40"/>
      <c r="DF1639" s="40"/>
      <c r="DG1639" s="40"/>
      <c r="DH1639" s="40"/>
      <c r="DI1639" s="40"/>
      <c r="DJ1639" s="40"/>
      <c r="DK1639" s="40"/>
      <c r="DL1639" s="40"/>
      <c r="DM1639" s="40"/>
      <c r="DN1639" s="40"/>
      <c r="DO1639" s="40"/>
      <c r="DP1639" s="40"/>
      <c r="DQ1639" s="40"/>
      <c r="DR1639" s="40"/>
      <c r="DS1639" s="40"/>
      <c r="DT1639" s="40"/>
      <c r="DU1639" s="40"/>
      <c r="DV1639" s="40"/>
      <c r="DW1639" s="40"/>
      <c r="DX1639" s="40"/>
      <c r="DY1639" s="40"/>
      <c r="DZ1639" s="40"/>
      <c r="EA1639" s="40"/>
      <c r="EB1639" s="40"/>
      <c r="EC1639" s="40"/>
      <c r="ED1639" s="40"/>
      <c r="EE1639" s="40"/>
      <c r="EF1639" s="40"/>
      <c r="EG1639" s="40"/>
      <c r="EH1639" s="40"/>
      <c r="EI1639" s="40"/>
      <c r="EJ1639" s="40"/>
      <c r="EK1639" s="40"/>
      <c r="EL1639" s="40"/>
      <c r="EM1639" s="40"/>
      <c r="EN1639" s="40"/>
      <c r="EO1639" s="40"/>
      <c r="EP1639" s="40"/>
      <c r="EQ1639" s="40"/>
      <c r="ER1639" s="40"/>
      <c r="ES1639" s="40"/>
      <c r="ET1639" s="40"/>
      <c r="EU1639" s="40"/>
      <c r="EV1639" s="40"/>
      <c r="EW1639" s="40"/>
      <c r="EX1639" s="40"/>
      <c r="EY1639" s="40"/>
      <c r="EZ1639" s="40"/>
      <c r="FA1639" s="40"/>
      <c r="FB1639" s="40"/>
      <c r="FC1639" s="40"/>
      <c r="FD1639" s="40"/>
      <c r="FE1639" s="40"/>
      <c r="FF1639" s="40"/>
      <c r="FG1639" s="40"/>
      <c r="FH1639" s="40"/>
      <c r="FI1639" s="40"/>
      <c r="FJ1639" s="40"/>
      <c r="FK1639" s="40"/>
      <c r="FL1639" s="40"/>
      <c r="FM1639" s="40"/>
      <c r="FN1639" s="40"/>
      <c r="FO1639" s="40"/>
      <c r="FP1639" s="40"/>
      <c r="FQ1639" s="40"/>
      <c r="FR1639" s="40"/>
      <c r="FS1639" s="40"/>
      <c r="FT1639" s="40"/>
      <c r="FU1639" s="40"/>
      <c r="FV1639" s="40"/>
      <c r="FW1639" s="40"/>
      <c r="FX1639" s="40"/>
      <c r="FY1639" s="40"/>
      <c r="FZ1639" s="40"/>
      <c r="GA1639" s="40"/>
      <c r="GB1639" s="40"/>
      <c r="GC1639" s="40"/>
      <c r="GD1639" s="40"/>
      <c r="GE1639" s="40"/>
      <c r="GF1639" s="40"/>
      <c r="GG1639" s="40"/>
      <c r="GH1639" s="40"/>
      <c r="GI1639" s="40"/>
      <c r="GJ1639" s="40"/>
      <c r="GK1639" s="40"/>
      <c r="GL1639" s="40"/>
      <c r="GM1639" s="40"/>
      <c r="GN1639" s="40"/>
      <c r="GO1639" s="40"/>
      <c r="GP1639" s="40"/>
      <c r="GQ1639" s="40"/>
      <c r="GR1639" s="40"/>
      <c r="GS1639" s="40"/>
    </row>
    <row r="1640" spans="1:201" x14ac:dyDescent="0.2">
      <c r="A1640" s="40"/>
      <c r="B1640" s="40"/>
      <c r="C1640" s="40"/>
      <c r="D1640" s="40"/>
      <c r="E1640" s="40"/>
      <c r="F1640" s="40"/>
      <c r="G1640" s="40"/>
      <c r="H1640" s="40"/>
      <c r="I1640" s="40"/>
      <c r="J1640" s="40"/>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c r="AH1640" s="40"/>
      <c r="AI1640" s="40"/>
      <c r="AJ1640" s="40"/>
      <c r="AK1640" s="40"/>
      <c r="AL1640" s="40"/>
      <c r="AM1640" s="40"/>
      <c r="AN1640" s="40"/>
      <c r="AO1640" s="40"/>
      <c r="AP1640" s="40"/>
      <c r="AQ1640" s="40"/>
      <c r="AR1640" s="40"/>
      <c r="AS1640" s="40"/>
      <c r="AT1640" s="40"/>
      <c r="AU1640" s="40"/>
      <c r="AV1640" s="40"/>
      <c r="AW1640" s="40"/>
      <c r="AX1640" s="40"/>
      <c r="AY1640" s="40"/>
      <c r="AZ1640" s="40"/>
      <c r="BA1640" s="40"/>
      <c r="BB1640" s="40"/>
      <c r="BC1640" s="40"/>
      <c r="BD1640" s="40"/>
      <c r="BE1640" s="40"/>
      <c r="BF1640" s="40"/>
      <c r="BG1640" s="40"/>
      <c r="BH1640" s="40"/>
      <c r="BI1640" s="40"/>
      <c r="BJ1640" s="40"/>
      <c r="BK1640" s="40"/>
      <c r="BL1640" s="40"/>
      <c r="BM1640" s="40"/>
      <c r="BN1640" s="40"/>
      <c r="BO1640" s="40"/>
      <c r="BP1640" s="40"/>
      <c r="BQ1640" s="40"/>
      <c r="BR1640" s="40"/>
      <c r="BS1640" s="40"/>
      <c r="BT1640" s="40"/>
      <c r="BU1640" s="40"/>
      <c r="BV1640" s="40"/>
      <c r="BW1640" s="40"/>
      <c r="BX1640" s="40"/>
      <c r="BY1640" s="40"/>
      <c r="BZ1640" s="40"/>
      <c r="CA1640" s="40"/>
      <c r="CB1640" s="40"/>
      <c r="CC1640" s="40"/>
      <c r="CD1640" s="40"/>
      <c r="CE1640" s="40"/>
      <c r="CF1640" s="40"/>
      <c r="CG1640" s="40"/>
      <c r="CH1640" s="40"/>
      <c r="CI1640" s="40"/>
      <c r="CJ1640" s="40"/>
      <c r="CK1640" s="40"/>
      <c r="CL1640" s="40"/>
      <c r="CM1640" s="40"/>
      <c r="CN1640" s="40"/>
      <c r="CO1640" s="40"/>
      <c r="CP1640" s="40"/>
      <c r="CQ1640" s="40"/>
      <c r="CR1640" s="40"/>
      <c r="CS1640" s="40"/>
      <c r="CT1640" s="40"/>
      <c r="CU1640" s="40"/>
      <c r="CV1640" s="40"/>
      <c r="CW1640" s="40"/>
      <c r="CX1640" s="40"/>
      <c r="CY1640" s="40"/>
      <c r="CZ1640" s="40"/>
      <c r="DA1640" s="40"/>
      <c r="DB1640" s="40"/>
      <c r="DC1640" s="40"/>
      <c r="DD1640" s="40"/>
      <c r="DE1640" s="40"/>
      <c r="DF1640" s="40"/>
      <c r="DG1640" s="40"/>
      <c r="DH1640" s="40"/>
      <c r="DI1640" s="40"/>
      <c r="DJ1640" s="40"/>
      <c r="DK1640" s="40"/>
      <c r="DL1640" s="40"/>
      <c r="DM1640" s="40"/>
      <c r="DN1640" s="40"/>
      <c r="DO1640" s="40"/>
      <c r="DP1640" s="40"/>
      <c r="DQ1640" s="40"/>
      <c r="DR1640" s="40"/>
      <c r="DS1640" s="40"/>
      <c r="DT1640" s="40"/>
      <c r="DU1640" s="40"/>
      <c r="DV1640" s="40"/>
      <c r="DW1640" s="40"/>
      <c r="DX1640" s="40"/>
      <c r="DY1640" s="40"/>
      <c r="DZ1640" s="40"/>
      <c r="EA1640" s="40"/>
      <c r="EB1640" s="40"/>
      <c r="EC1640" s="40"/>
      <c r="ED1640" s="40"/>
      <c r="EE1640" s="40"/>
      <c r="EF1640" s="40"/>
      <c r="EG1640" s="40"/>
      <c r="EH1640" s="40"/>
      <c r="EI1640" s="40"/>
      <c r="EJ1640" s="40"/>
      <c r="EK1640" s="40"/>
      <c r="EL1640" s="40"/>
      <c r="EM1640" s="40"/>
      <c r="EN1640" s="40"/>
      <c r="EO1640" s="40"/>
      <c r="EP1640" s="40"/>
      <c r="EQ1640" s="40"/>
      <c r="ER1640" s="40"/>
      <c r="ES1640" s="40"/>
      <c r="ET1640" s="40"/>
      <c r="EU1640" s="40"/>
      <c r="EV1640" s="40"/>
      <c r="EW1640" s="40"/>
      <c r="EX1640" s="40"/>
      <c r="EY1640" s="40"/>
      <c r="EZ1640" s="40"/>
      <c r="FA1640" s="40"/>
      <c r="FB1640" s="40"/>
      <c r="FC1640" s="40"/>
      <c r="FD1640" s="40"/>
      <c r="FE1640" s="40"/>
      <c r="FF1640" s="40"/>
      <c r="FG1640" s="40"/>
      <c r="FH1640" s="40"/>
      <c r="FI1640" s="40"/>
      <c r="FJ1640" s="40"/>
      <c r="FK1640" s="40"/>
      <c r="FL1640" s="40"/>
      <c r="FM1640" s="40"/>
      <c r="FN1640" s="40"/>
      <c r="FO1640" s="40"/>
      <c r="FP1640" s="40"/>
      <c r="FQ1640" s="40"/>
      <c r="FR1640" s="40"/>
      <c r="FS1640" s="40"/>
      <c r="FT1640" s="40"/>
      <c r="FU1640" s="40"/>
      <c r="FV1640" s="40"/>
      <c r="FW1640" s="40"/>
      <c r="FX1640" s="40"/>
      <c r="FY1640" s="40"/>
      <c r="FZ1640" s="40"/>
      <c r="GA1640" s="40"/>
      <c r="GB1640" s="40"/>
      <c r="GC1640" s="40"/>
      <c r="GD1640" s="40"/>
      <c r="GE1640" s="40"/>
      <c r="GF1640" s="40"/>
      <c r="GG1640" s="40"/>
      <c r="GH1640" s="40"/>
      <c r="GI1640" s="40"/>
      <c r="GJ1640" s="40"/>
      <c r="GK1640" s="40"/>
      <c r="GL1640" s="40"/>
      <c r="GM1640" s="40"/>
      <c r="GN1640" s="40"/>
      <c r="GO1640" s="40"/>
      <c r="GP1640" s="40"/>
      <c r="GQ1640" s="40"/>
      <c r="GR1640" s="40"/>
      <c r="GS1640" s="40"/>
    </row>
    <row r="1641" spans="1:201" x14ac:dyDescent="0.2">
      <c r="A1641" s="40"/>
      <c r="B1641" s="40"/>
      <c r="C1641" s="40"/>
      <c r="D1641" s="40"/>
      <c r="E1641" s="40"/>
      <c r="F1641" s="40"/>
      <c r="G1641" s="40"/>
      <c r="H1641" s="40"/>
      <c r="I1641" s="40"/>
      <c r="J1641" s="40"/>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c r="AH1641" s="40"/>
      <c r="AI1641" s="40"/>
      <c r="AJ1641" s="40"/>
      <c r="AK1641" s="40"/>
      <c r="AL1641" s="40"/>
      <c r="AM1641" s="40"/>
      <c r="AN1641" s="40"/>
      <c r="AO1641" s="40"/>
      <c r="AP1641" s="40"/>
      <c r="AQ1641" s="40"/>
      <c r="AR1641" s="40"/>
      <c r="AS1641" s="40"/>
      <c r="AT1641" s="40"/>
      <c r="AU1641" s="40"/>
      <c r="AV1641" s="40"/>
      <c r="AW1641" s="40"/>
      <c r="AX1641" s="40"/>
      <c r="AY1641" s="40"/>
      <c r="AZ1641" s="40"/>
      <c r="BA1641" s="40"/>
      <c r="BB1641" s="40"/>
      <c r="BC1641" s="40"/>
      <c r="BD1641" s="40"/>
      <c r="BE1641" s="40"/>
      <c r="BF1641" s="40"/>
      <c r="BG1641" s="40"/>
      <c r="BH1641" s="40"/>
      <c r="BI1641" s="40"/>
      <c r="BJ1641" s="40"/>
      <c r="BK1641" s="40"/>
      <c r="BL1641" s="40"/>
      <c r="BM1641" s="40"/>
      <c r="BN1641" s="40"/>
      <c r="BO1641" s="40"/>
      <c r="BP1641" s="40"/>
      <c r="BQ1641" s="40"/>
      <c r="BR1641" s="40"/>
      <c r="BS1641" s="40"/>
      <c r="BT1641" s="40"/>
      <c r="BU1641" s="40"/>
      <c r="BV1641" s="40"/>
      <c r="BW1641" s="40"/>
      <c r="BX1641" s="40"/>
      <c r="BY1641" s="40"/>
      <c r="BZ1641" s="40"/>
      <c r="CA1641" s="40"/>
      <c r="CB1641" s="40"/>
      <c r="CC1641" s="40"/>
      <c r="CD1641" s="40"/>
      <c r="CE1641" s="40"/>
      <c r="CF1641" s="40"/>
      <c r="CG1641" s="40"/>
      <c r="CH1641" s="40"/>
      <c r="CI1641" s="40"/>
      <c r="CJ1641" s="40"/>
      <c r="CK1641" s="40"/>
      <c r="CL1641" s="40"/>
      <c r="CM1641" s="40"/>
      <c r="CN1641" s="40"/>
      <c r="CO1641" s="40"/>
      <c r="CP1641" s="40"/>
      <c r="CQ1641" s="40"/>
      <c r="CR1641" s="40"/>
      <c r="CS1641" s="40"/>
      <c r="CT1641" s="40"/>
      <c r="CU1641" s="40"/>
      <c r="CV1641" s="40"/>
      <c r="CW1641" s="40"/>
      <c r="CX1641" s="40"/>
      <c r="CY1641" s="40"/>
      <c r="CZ1641" s="40"/>
      <c r="DA1641" s="40"/>
      <c r="DB1641" s="40"/>
      <c r="DC1641" s="40"/>
      <c r="DD1641" s="40"/>
      <c r="DE1641" s="40"/>
      <c r="DF1641" s="40"/>
      <c r="DG1641" s="40"/>
      <c r="DH1641" s="40"/>
      <c r="DI1641" s="40"/>
      <c r="DJ1641" s="40"/>
      <c r="DK1641" s="40"/>
      <c r="DL1641" s="40"/>
      <c r="DM1641" s="40"/>
      <c r="DN1641" s="40"/>
      <c r="DO1641" s="40"/>
      <c r="DP1641" s="40"/>
      <c r="DQ1641" s="40"/>
      <c r="DR1641" s="40"/>
      <c r="DS1641" s="40"/>
      <c r="DT1641" s="40"/>
      <c r="DU1641" s="40"/>
      <c r="DV1641" s="40"/>
      <c r="DW1641" s="40"/>
      <c r="DX1641" s="40"/>
      <c r="DY1641" s="40"/>
      <c r="DZ1641" s="40"/>
      <c r="EA1641" s="40"/>
      <c r="EB1641" s="40"/>
      <c r="EC1641" s="40"/>
      <c r="ED1641" s="40"/>
      <c r="EE1641" s="40"/>
      <c r="EF1641" s="40"/>
      <c r="EG1641" s="40"/>
      <c r="EH1641" s="40"/>
      <c r="EI1641" s="40"/>
      <c r="EJ1641" s="40"/>
      <c r="EK1641" s="40"/>
      <c r="EL1641" s="40"/>
      <c r="EM1641" s="40"/>
      <c r="EN1641" s="40"/>
      <c r="EO1641" s="40"/>
      <c r="EP1641" s="40"/>
      <c r="EQ1641" s="40"/>
      <c r="ER1641" s="40"/>
      <c r="ES1641" s="40"/>
      <c r="ET1641" s="40"/>
      <c r="EU1641" s="40"/>
      <c r="EV1641" s="40"/>
      <c r="EW1641" s="40"/>
      <c r="EX1641" s="40"/>
      <c r="EY1641" s="40"/>
      <c r="EZ1641" s="40"/>
      <c r="FA1641" s="40"/>
      <c r="FB1641" s="40"/>
      <c r="FC1641" s="40"/>
      <c r="FD1641" s="40"/>
      <c r="FE1641" s="40"/>
      <c r="FF1641" s="40"/>
      <c r="FG1641" s="40"/>
      <c r="FH1641" s="40"/>
      <c r="FI1641" s="40"/>
      <c r="FJ1641" s="40"/>
      <c r="FK1641" s="40"/>
      <c r="FL1641" s="40"/>
      <c r="FM1641" s="40"/>
      <c r="FN1641" s="40"/>
      <c r="FO1641" s="40"/>
      <c r="FP1641" s="40"/>
      <c r="FQ1641" s="40"/>
      <c r="FR1641" s="40"/>
      <c r="FS1641" s="40"/>
      <c r="FT1641" s="40"/>
      <c r="FU1641" s="40"/>
      <c r="FV1641" s="40"/>
      <c r="FW1641" s="40"/>
      <c r="FX1641" s="40"/>
      <c r="FY1641" s="40"/>
      <c r="FZ1641" s="40"/>
      <c r="GA1641" s="40"/>
      <c r="GB1641" s="40"/>
      <c r="GC1641" s="40"/>
      <c r="GD1641" s="40"/>
      <c r="GE1641" s="40"/>
      <c r="GF1641" s="40"/>
      <c r="GG1641" s="40"/>
      <c r="GH1641" s="40"/>
      <c r="GI1641" s="40"/>
      <c r="GJ1641" s="40"/>
      <c r="GK1641" s="40"/>
      <c r="GL1641" s="40"/>
      <c r="GM1641" s="40"/>
      <c r="GN1641" s="40"/>
      <c r="GO1641" s="40"/>
      <c r="GP1641" s="40"/>
      <c r="GQ1641" s="40"/>
      <c r="GR1641" s="40"/>
      <c r="GS1641" s="40"/>
    </row>
    <row r="1642" spans="1:201" x14ac:dyDescent="0.2">
      <c r="A1642" s="40"/>
      <c r="B1642" s="40"/>
      <c r="C1642" s="40"/>
      <c r="D1642" s="40"/>
      <c r="E1642" s="40"/>
      <c r="F1642" s="40"/>
      <c r="G1642" s="40"/>
      <c r="H1642" s="40"/>
      <c r="I1642" s="40"/>
      <c r="J1642" s="40"/>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c r="AH1642" s="40"/>
      <c r="AI1642" s="40"/>
      <c r="AJ1642" s="40"/>
      <c r="AK1642" s="40"/>
      <c r="AL1642" s="40"/>
      <c r="AM1642" s="40"/>
      <c r="AN1642" s="40"/>
      <c r="AO1642" s="40"/>
      <c r="AP1642" s="40"/>
      <c r="AQ1642" s="40"/>
      <c r="AR1642" s="40"/>
      <c r="AS1642" s="40"/>
      <c r="AT1642" s="40"/>
      <c r="AU1642" s="40"/>
      <c r="AV1642" s="40"/>
      <c r="AW1642" s="40"/>
      <c r="AX1642" s="40"/>
      <c r="AY1642" s="40"/>
      <c r="AZ1642" s="40"/>
      <c r="BA1642" s="40"/>
      <c r="BB1642" s="40"/>
      <c r="BC1642" s="40"/>
      <c r="BD1642" s="40"/>
      <c r="BE1642" s="40"/>
      <c r="BF1642" s="40"/>
      <c r="BG1642" s="40"/>
      <c r="BH1642" s="40"/>
      <c r="BI1642" s="40"/>
      <c r="BJ1642" s="40"/>
      <c r="BK1642" s="40"/>
      <c r="BL1642" s="40"/>
      <c r="BM1642" s="40"/>
      <c r="BN1642" s="40"/>
      <c r="BO1642" s="40"/>
      <c r="BP1642" s="40"/>
      <c r="BQ1642" s="40"/>
      <c r="BR1642" s="40"/>
      <c r="BS1642" s="40"/>
      <c r="BT1642" s="40"/>
      <c r="BU1642" s="40"/>
      <c r="BV1642" s="40"/>
      <c r="BW1642" s="40"/>
      <c r="BX1642" s="40"/>
      <c r="BY1642" s="40"/>
      <c r="BZ1642" s="40"/>
      <c r="CA1642" s="40"/>
      <c r="CB1642" s="40"/>
      <c r="CC1642" s="40"/>
      <c r="CD1642" s="40"/>
      <c r="CE1642" s="40"/>
      <c r="CF1642" s="40"/>
      <c r="CG1642" s="40"/>
      <c r="CH1642" s="40"/>
      <c r="CI1642" s="40"/>
      <c r="CJ1642" s="40"/>
      <c r="CK1642" s="40"/>
      <c r="CL1642" s="40"/>
      <c r="CM1642" s="40"/>
      <c r="CN1642" s="40"/>
      <c r="CO1642" s="40"/>
      <c r="CP1642" s="40"/>
      <c r="CQ1642" s="40"/>
      <c r="CR1642" s="40"/>
      <c r="CS1642" s="40"/>
      <c r="CT1642" s="40"/>
      <c r="CU1642" s="40"/>
      <c r="CV1642" s="40"/>
      <c r="CW1642" s="40"/>
      <c r="CX1642" s="40"/>
      <c r="CY1642" s="40"/>
      <c r="CZ1642" s="40"/>
      <c r="DA1642" s="40"/>
      <c r="DB1642" s="40"/>
      <c r="DC1642" s="40"/>
      <c r="DD1642" s="40"/>
      <c r="DE1642" s="40"/>
      <c r="DF1642" s="40"/>
      <c r="DG1642" s="40"/>
      <c r="DH1642" s="40"/>
      <c r="DI1642" s="40"/>
      <c r="DJ1642" s="40"/>
      <c r="DK1642" s="40"/>
      <c r="DL1642" s="40"/>
      <c r="DM1642" s="40"/>
      <c r="DN1642" s="40"/>
      <c r="DO1642" s="40"/>
      <c r="DP1642" s="40"/>
      <c r="DQ1642" s="40"/>
      <c r="DR1642" s="40"/>
      <c r="DS1642" s="40"/>
      <c r="DT1642" s="40"/>
      <c r="DU1642" s="40"/>
      <c r="DV1642" s="40"/>
      <c r="DW1642" s="40"/>
      <c r="DX1642" s="40"/>
      <c r="DY1642" s="40"/>
      <c r="DZ1642" s="40"/>
      <c r="EA1642" s="40"/>
      <c r="EB1642" s="40"/>
      <c r="EC1642" s="40"/>
      <c r="ED1642" s="40"/>
      <c r="EE1642" s="40"/>
      <c r="EF1642" s="40"/>
      <c r="EG1642" s="40"/>
      <c r="EH1642" s="40"/>
      <c r="EI1642" s="40"/>
      <c r="EJ1642" s="40"/>
      <c r="EK1642" s="40"/>
      <c r="EL1642" s="40"/>
      <c r="EM1642" s="40"/>
      <c r="EN1642" s="40"/>
      <c r="EO1642" s="40"/>
      <c r="EP1642" s="40"/>
      <c r="EQ1642" s="40"/>
      <c r="ER1642" s="40"/>
      <c r="ES1642" s="40"/>
      <c r="ET1642" s="40"/>
      <c r="EU1642" s="40"/>
      <c r="EV1642" s="40"/>
      <c r="EW1642" s="40"/>
      <c r="EX1642" s="40"/>
      <c r="EY1642" s="40"/>
      <c r="EZ1642" s="40"/>
      <c r="FA1642" s="40"/>
      <c r="FB1642" s="40"/>
      <c r="FC1642" s="40"/>
      <c r="FD1642" s="40"/>
      <c r="FE1642" s="40"/>
      <c r="FF1642" s="40"/>
      <c r="FG1642" s="40"/>
      <c r="FH1642" s="40"/>
      <c r="FI1642" s="40"/>
      <c r="FJ1642" s="40"/>
      <c r="FK1642" s="40"/>
      <c r="FL1642" s="40"/>
      <c r="FM1642" s="40"/>
      <c r="FN1642" s="40"/>
      <c r="FO1642" s="40"/>
      <c r="FP1642" s="40"/>
      <c r="FQ1642" s="40"/>
      <c r="FR1642" s="40"/>
      <c r="FS1642" s="40"/>
      <c r="FT1642" s="40"/>
      <c r="FU1642" s="40"/>
      <c r="FV1642" s="40"/>
      <c r="FW1642" s="40"/>
      <c r="FX1642" s="40"/>
      <c r="FY1642" s="40"/>
      <c r="FZ1642" s="40"/>
      <c r="GA1642" s="40"/>
      <c r="GB1642" s="40"/>
      <c r="GC1642" s="40"/>
      <c r="GD1642" s="40"/>
      <c r="GE1642" s="40"/>
      <c r="GF1642" s="40"/>
      <c r="GG1642" s="40"/>
      <c r="GH1642" s="40"/>
      <c r="GI1642" s="40"/>
      <c r="GJ1642" s="40"/>
      <c r="GK1642" s="40"/>
      <c r="GL1642" s="40"/>
      <c r="GM1642" s="40"/>
      <c r="GN1642" s="40"/>
      <c r="GO1642" s="40"/>
      <c r="GP1642" s="40"/>
      <c r="GQ1642" s="40"/>
      <c r="GR1642" s="40"/>
      <c r="GS1642" s="40"/>
    </row>
    <row r="1643" spans="1:201" x14ac:dyDescent="0.2">
      <c r="A1643" s="40"/>
      <c r="B1643" s="40"/>
      <c r="C1643" s="40"/>
      <c r="D1643" s="40"/>
      <c r="E1643" s="40"/>
      <c r="F1643" s="40"/>
      <c r="G1643" s="40"/>
      <c r="H1643" s="40"/>
      <c r="I1643" s="40"/>
      <c r="J1643" s="40"/>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c r="AH1643" s="40"/>
      <c r="AI1643" s="40"/>
      <c r="AJ1643" s="40"/>
      <c r="AK1643" s="40"/>
      <c r="AL1643" s="40"/>
      <c r="AM1643" s="40"/>
      <c r="AN1643" s="40"/>
      <c r="AO1643" s="40"/>
      <c r="AP1643" s="40"/>
      <c r="AQ1643" s="40"/>
      <c r="AR1643" s="40"/>
      <c r="AS1643" s="40"/>
      <c r="AT1643" s="40"/>
      <c r="AU1643" s="40"/>
      <c r="AV1643" s="40"/>
      <c r="AW1643" s="40"/>
      <c r="AX1643" s="40"/>
      <c r="AY1643" s="40"/>
      <c r="AZ1643" s="40"/>
      <c r="BA1643" s="40"/>
      <c r="BB1643" s="40"/>
      <c r="BC1643" s="40"/>
      <c r="BD1643" s="40"/>
      <c r="BE1643" s="40"/>
      <c r="BF1643" s="40"/>
      <c r="BG1643" s="40"/>
      <c r="BH1643" s="40"/>
      <c r="BI1643" s="40"/>
      <c r="BJ1643" s="40"/>
      <c r="BK1643" s="40"/>
      <c r="BL1643" s="40"/>
      <c r="BM1643" s="40"/>
      <c r="BN1643" s="40"/>
      <c r="BO1643" s="40"/>
      <c r="BP1643" s="40"/>
      <c r="BQ1643" s="40"/>
      <c r="BR1643" s="40"/>
      <c r="BS1643" s="40"/>
      <c r="BT1643" s="40"/>
      <c r="BU1643" s="40"/>
      <c r="BV1643" s="40"/>
      <c r="BW1643" s="40"/>
      <c r="BX1643" s="40"/>
      <c r="BY1643" s="40"/>
      <c r="BZ1643" s="40"/>
      <c r="CA1643" s="40"/>
      <c r="CB1643" s="40"/>
      <c r="CC1643" s="40"/>
      <c r="CD1643" s="40"/>
      <c r="CE1643" s="40"/>
      <c r="CF1643" s="40"/>
      <c r="CG1643" s="40"/>
      <c r="CH1643" s="40"/>
      <c r="CI1643" s="40"/>
      <c r="CJ1643" s="40"/>
      <c r="CK1643" s="40"/>
      <c r="CL1643" s="40"/>
      <c r="CM1643" s="40"/>
      <c r="CN1643" s="40"/>
      <c r="CO1643" s="40"/>
      <c r="CP1643" s="40"/>
      <c r="CQ1643" s="40"/>
      <c r="CR1643" s="40"/>
      <c r="CS1643" s="40"/>
      <c r="CT1643" s="40"/>
      <c r="CU1643" s="40"/>
      <c r="CV1643" s="40"/>
      <c r="CW1643" s="40"/>
      <c r="CX1643" s="40"/>
      <c r="CY1643" s="40"/>
      <c r="CZ1643" s="40"/>
      <c r="DA1643" s="40"/>
      <c r="DB1643" s="40"/>
      <c r="DC1643" s="40"/>
      <c r="DD1643" s="40"/>
      <c r="DE1643" s="40"/>
      <c r="DF1643" s="40"/>
      <c r="DG1643" s="40"/>
      <c r="DH1643" s="40"/>
      <c r="DI1643" s="40"/>
      <c r="DJ1643" s="40"/>
      <c r="DK1643" s="40"/>
      <c r="DL1643" s="40"/>
      <c r="DM1643" s="40"/>
      <c r="DN1643" s="40"/>
      <c r="DO1643" s="40"/>
      <c r="DP1643" s="40"/>
      <c r="DQ1643" s="40"/>
      <c r="DR1643" s="40"/>
      <c r="DS1643" s="40"/>
      <c r="DT1643" s="40"/>
      <c r="DU1643" s="40"/>
      <c r="DV1643" s="40"/>
      <c r="DW1643" s="40"/>
      <c r="DX1643" s="40"/>
      <c r="DY1643" s="40"/>
      <c r="DZ1643" s="40"/>
      <c r="EA1643" s="40"/>
      <c r="EB1643" s="40"/>
      <c r="EC1643" s="40"/>
      <c r="ED1643" s="40"/>
      <c r="EE1643" s="40"/>
      <c r="EF1643" s="40"/>
      <c r="EG1643" s="40"/>
      <c r="EH1643" s="40"/>
      <c r="EI1643" s="40"/>
      <c r="EJ1643" s="40"/>
      <c r="EK1643" s="40"/>
      <c r="EL1643" s="40"/>
      <c r="EM1643" s="40"/>
      <c r="EN1643" s="40"/>
      <c r="EO1643" s="40"/>
      <c r="EP1643" s="40"/>
      <c r="EQ1643" s="40"/>
      <c r="ER1643" s="40"/>
      <c r="ES1643" s="40"/>
      <c r="ET1643" s="40"/>
      <c r="EU1643" s="40"/>
      <c r="EV1643" s="40"/>
      <c r="EW1643" s="40"/>
      <c r="EX1643" s="40"/>
      <c r="EY1643" s="40"/>
      <c r="EZ1643" s="40"/>
      <c r="FA1643" s="40"/>
      <c r="FB1643" s="40"/>
      <c r="FC1643" s="40"/>
      <c r="FD1643" s="40"/>
      <c r="FE1643" s="40"/>
      <c r="FF1643" s="40"/>
      <c r="FG1643" s="40"/>
      <c r="FH1643" s="40"/>
      <c r="FI1643" s="40"/>
      <c r="FJ1643" s="40"/>
      <c r="FK1643" s="40"/>
      <c r="FL1643" s="40"/>
      <c r="FM1643" s="40"/>
      <c r="FN1643" s="40"/>
      <c r="FO1643" s="40"/>
      <c r="FP1643" s="40"/>
      <c r="FQ1643" s="40"/>
      <c r="FR1643" s="40"/>
      <c r="FS1643" s="40"/>
      <c r="FT1643" s="40"/>
      <c r="FU1643" s="40"/>
      <c r="FV1643" s="40"/>
      <c r="FW1643" s="40"/>
      <c r="FX1643" s="40"/>
      <c r="FY1643" s="40"/>
      <c r="FZ1643" s="40"/>
      <c r="GA1643" s="40"/>
      <c r="GB1643" s="40"/>
      <c r="GC1643" s="40"/>
      <c r="GD1643" s="40"/>
      <c r="GE1643" s="40"/>
      <c r="GF1643" s="40"/>
      <c r="GG1643" s="40"/>
      <c r="GH1643" s="40"/>
      <c r="GI1643" s="40"/>
      <c r="GJ1643" s="40"/>
      <c r="GK1643" s="40"/>
      <c r="GL1643" s="40"/>
      <c r="GM1643" s="40"/>
      <c r="GN1643" s="40"/>
      <c r="GO1643" s="40"/>
      <c r="GP1643" s="40"/>
      <c r="GQ1643" s="40"/>
      <c r="GR1643" s="40"/>
      <c r="GS1643" s="40"/>
    </row>
    <row r="1644" spans="1:201" x14ac:dyDescent="0.2">
      <c r="A1644" s="40"/>
      <c r="B1644" s="40"/>
      <c r="C1644" s="40"/>
      <c r="D1644" s="40"/>
      <c r="E1644" s="40"/>
      <c r="F1644" s="40"/>
      <c r="G1644" s="40"/>
      <c r="H1644" s="40"/>
      <c r="I1644" s="40"/>
      <c r="J1644" s="40"/>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c r="AH1644" s="40"/>
      <c r="AI1644" s="40"/>
      <c r="AJ1644" s="40"/>
      <c r="AK1644" s="40"/>
      <c r="AL1644" s="40"/>
      <c r="AM1644" s="40"/>
      <c r="AN1644" s="40"/>
      <c r="AO1644" s="40"/>
      <c r="AP1644" s="40"/>
      <c r="AQ1644" s="40"/>
      <c r="AR1644" s="40"/>
      <c r="AS1644" s="40"/>
      <c r="AT1644" s="40"/>
      <c r="AU1644" s="40"/>
      <c r="AV1644" s="40"/>
      <c r="AW1644" s="40"/>
      <c r="AX1644" s="40"/>
      <c r="AY1644" s="40"/>
      <c r="AZ1644" s="40"/>
      <c r="BA1644" s="40"/>
      <c r="BB1644" s="40"/>
      <c r="BC1644" s="40"/>
      <c r="BD1644" s="40"/>
      <c r="BE1644" s="40"/>
      <c r="BF1644" s="40"/>
      <c r="BG1644" s="40"/>
      <c r="BH1644" s="40"/>
      <c r="BI1644" s="40"/>
      <c r="BJ1644" s="40"/>
      <c r="BK1644" s="40"/>
      <c r="BL1644" s="40"/>
      <c r="BM1644" s="40"/>
      <c r="BN1644" s="40"/>
      <c r="BO1644" s="40"/>
      <c r="BP1644" s="40"/>
      <c r="BQ1644" s="40"/>
      <c r="BR1644" s="40"/>
      <c r="BS1644" s="40"/>
      <c r="BT1644" s="40"/>
      <c r="BU1644" s="40"/>
      <c r="BV1644" s="40"/>
      <c r="BW1644" s="40"/>
      <c r="BX1644" s="40"/>
      <c r="BY1644" s="40"/>
      <c r="BZ1644" s="40"/>
      <c r="CA1644" s="40"/>
      <c r="CB1644" s="40"/>
      <c r="CC1644" s="40"/>
      <c r="CD1644" s="40"/>
      <c r="CE1644" s="40"/>
      <c r="CF1644" s="40"/>
      <c r="CG1644" s="40"/>
      <c r="CH1644" s="40"/>
      <c r="CI1644" s="40"/>
      <c r="CJ1644" s="40"/>
      <c r="CK1644" s="40"/>
      <c r="CL1644" s="40"/>
      <c r="CM1644" s="40"/>
      <c r="CN1644" s="40"/>
      <c r="CO1644" s="40"/>
      <c r="CP1644" s="40"/>
      <c r="CQ1644" s="40"/>
      <c r="CR1644" s="40"/>
      <c r="CS1644" s="40"/>
      <c r="CT1644" s="40"/>
      <c r="CU1644" s="40"/>
      <c r="CV1644" s="40"/>
      <c r="CW1644" s="40"/>
      <c r="CX1644" s="40"/>
      <c r="CY1644" s="40"/>
      <c r="CZ1644" s="40"/>
      <c r="DA1644" s="40"/>
      <c r="DB1644" s="40"/>
      <c r="DC1644" s="40"/>
      <c r="DD1644" s="40"/>
      <c r="DE1644" s="40"/>
      <c r="DF1644" s="40"/>
      <c r="DG1644" s="40"/>
      <c r="DH1644" s="40"/>
      <c r="DI1644" s="40"/>
      <c r="DJ1644" s="40"/>
      <c r="DK1644" s="40"/>
      <c r="DL1644" s="40"/>
      <c r="DM1644" s="40"/>
      <c r="DN1644" s="40"/>
      <c r="DO1644" s="40"/>
      <c r="DP1644" s="40"/>
      <c r="DQ1644" s="40"/>
      <c r="DR1644" s="40"/>
      <c r="DS1644" s="40"/>
      <c r="DT1644" s="40"/>
      <c r="DU1644" s="40"/>
      <c r="DV1644" s="40"/>
      <c r="DW1644" s="40"/>
      <c r="DX1644" s="40"/>
      <c r="DY1644" s="40"/>
      <c r="DZ1644" s="40"/>
      <c r="EA1644" s="40"/>
      <c r="EB1644" s="40"/>
      <c r="EC1644" s="40"/>
      <c r="ED1644" s="40"/>
      <c r="EE1644" s="40"/>
      <c r="EF1644" s="40"/>
      <c r="EG1644" s="40"/>
      <c r="EH1644" s="40"/>
      <c r="EI1644" s="40"/>
      <c r="EJ1644" s="40"/>
      <c r="EK1644" s="40"/>
      <c r="EL1644" s="40"/>
      <c r="EM1644" s="40"/>
      <c r="EN1644" s="40"/>
      <c r="EO1644" s="40"/>
      <c r="EP1644" s="40"/>
      <c r="EQ1644" s="40"/>
      <c r="ER1644" s="40"/>
      <c r="ES1644" s="40"/>
      <c r="ET1644" s="40"/>
      <c r="EU1644" s="40"/>
      <c r="EV1644" s="40"/>
      <c r="EW1644" s="40"/>
      <c r="EX1644" s="40"/>
      <c r="EY1644" s="40"/>
      <c r="EZ1644" s="40"/>
      <c r="FA1644" s="40"/>
      <c r="FB1644" s="40"/>
      <c r="FC1644" s="40"/>
      <c r="FD1644" s="40"/>
      <c r="FE1644" s="40"/>
      <c r="FF1644" s="40"/>
      <c r="FG1644" s="40"/>
      <c r="FH1644" s="40"/>
      <c r="FI1644" s="40"/>
      <c r="FJ1644" s="40"/>
      <c r="FK1644" s="40"/>
      <c r="FL1644" s="40"/>
      <c r="FM1644" s="40"/>
      <c r="FN1644" s="40"/>
      <c r="FO1644" s="40"/>
      <c r="FP1644" s="40"/>
      <c r="FQ1644" s="40"/>
      <c r="FR1644" s="40"/>
      <c r="FS1644" s="40"/>
      <c r="FT1644" s="40"/>
      <c r="FU1644" s="40"/>
      <c r="FV1644" s="40"/>
      <c r="FW1644" s="40"/>
      <c r="FX1644" s="40"/>
      <c r="FY1644" s="40"/>
      <c r="FZ1644" s="40"/>
      <c r="GA1644" s="40"/>
      <c r="GB1644" s="40"/>
      <c r="GC1644" s="40"/>
      <c r="GD1644" s="40"/>
      <c r="GE1644" s="40"/>
      <c r="GF1644" s="40"/>
      <c r="GG1644" s="40"/>
      <c r="GH1644" s="40"/>
      <c r="GI1644" s="40"/>
      <c r="GJ1644" s="40"/>
      <c r="GK1644" s="40"/>
      <c r="GL1644" s="40"/>
      <c r="GM1644" s="40"/>
      <c r="GN1644" s="40"/>
      <c r="GO1644" s="40"/>
      <c r="GP1644" s="40"/>
      <c r="GQ1644" s="40"/>
      <c r="GR1644" s="40"/>
      <c r="GS1644" s="40"/>
    </row>
    <row r="1645" spans="1:201" x14ac:dyDescent="0.2">
      <c r="A1645" s="40"/>
      <c r="B1645" s="40"/>
      <c r="C1645" s="40"/>
      <c r="D1645" s="40"/>
      <c r="E1645" s="40"/>
      <c r="F1645" s="40"/>
      <c r="G1645" s="40"/>
      <c r="H1645" s="40"/>
      <c r="I1645" s="40"/>
      <c r="J1645" s="40"/>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c r="AH1645" s="40"/>
      <c r="AI1645" s="40"/>
      <c r="AJ1645" s="40"/>
      <c r="AK1645" s="40"/>
      <c r="AL1645" s="40"/>
      <c r="AM1645" s="40"/>
      <c r="AN1645" s="40"/>
      <c r="AO1645" s="40"/>
      <c r="AP1645" s="40"/>
      <c r="AQ1645" s="40"/>
      <c r="AR1645" s="40"/>
      <c r="AS1645" s="40"/>
      <c r="AT1645" s="40"/>
      <c r="AU1645" s="40"/>
      <c r="AV1645" s="40"/>
      <c r="AW1645" s="40"/>
      <c r="AX1645" s="40"/>
      <c r="AY1645" s="40"/>
      <c r="AZ1645" s="40"/>
      <c r="BA1645" s="40"/>
      <c r="BB1645" s="40"/>
      <c r="BC1645" s="40"/>
      <c r="BD1645" s="40"/>
      <c r="BE1645" s="40"/>
      <c r="BF1645" s="40"/>
      <c r="BG1645" s="40"/>
      <c r="BH1645" s="40"/>
      <c r="BI1645" s="40"/>
      <c r="BJ1645" s="40"/>
      <c r="BK1645" s="40"/>
      <c r="BL1645" s="40"/>
      <c r="BM1645" s="40"/>
      <c r="BN1645" s="40"/>
      <c r="BO1645" s="40"/>
      <c r="BP1645" s="40"/>
      <c r="BQ1645" s="40"/>
      <c r="BR1645" s="40"/>
      <c r="BS1645" s="40"/>
      <c r="BT1645" s="40"/>
      <c r="BU1645" s="40"/>
      <c r="BV1645" s="40"/>
      <c r="BW1645" s="40"/>
      <c r="BX1645" s="40"/>
      <c r="BY1645" s="40"/>
      <c r="BZ1645" s="40"/>
      <c r="CA1645" s="40"/>
      <c r="CB1645" s="40"/>
      <c r="CC1645" s="40"/>
      <c r="CD1645" s="40"/>
      <c r="CE1645" s="40"/>
      <c r="CF1645" s="40"/>
      <c r="CG1645" s="40"/>
      <c r="CH1645" s="40"/>
      <c r="CI1645" s="40"/>
      <c r="CJ1645" s="40"/>
      <c r="CK1645" s="40"/>
      <c r="CL1645" s="40"/>
      <c r="CM1645" s="40"/>
      <c r="CN1645" s="40"/>
      <c r="CO1645" s="40"/>
      <c r="CP1645" s="40"/>
      <c r="CQ1645" s="40"/>
      <c r="CR1645" s="40"/>
      <c r="CS1645" s="40"/>
      <c r="CT1645" s="40"/>
      <c r="CU1645" s="40"/>
      <c r="CV1645" s="40"/>
      <c r="CW1645" s="40"/>
      <c r="CX1645" s="40"/>
      <c r="CY1645" s="40"/>
      <c r="CZ1645" s="40"/>
      <c r="DA1645" s="40"/>
      <c r="DB1645" s="40"/>
      <c r="DC1645" s="40"/>
      <c r="DD1645" s="40"/>
      <c r="DE1645" s="40"/>
      <c r="DF1645" s="40"/>
      <c r="DG1645" s="40"/>
      <c r="DH1645" s="40"/>
      <c r="DI1645" s="40"/>
      <c r="DJ1645" s="40"/>
      <c r="DK1645" s="40"/>
      <c r="DL1645" s="40"/>
      <c r="DM1645" s="40"/>
      <c r="DN1645" s="40"/>
      <c r="DO1645" s="40"/>
      <c r="DP1645" s="40"/>
      <c r="DQ1645" s="40"/>
      <c r="DR1645" s="40"/>
      <c r="DS1645" s="40"/>
      <c r="DT1645" s="40"/>
      <c r="DU1645" s="40"/>
      <c r="DV1645" s="40"/>
      <c r="DW1645" s="40"/>
      <c r="DX1645" s="40"/>
      <c r="DY1645" s="40"/>
      <c r="DZ1645" s="40"/>
      <c r="EA1645" s="40"/>
      <c r="EB1645" s="40"/>
      <c r="EC1645" s="40"/>
      <c r="ED1645" s="40"/>
      <c r="EE1645" s="40"/>
      <c r="EF1645" s="40"/>
      <c r="EG1645" s="40"/>
      <c r="EH1645" s="40"/>
      <c r="EI1645" s="40"/>
      <c r="EJ1645" s="40"/>
      <c r="EK1645" s="40"/>
      <c r="EL1645" s="40"/>
      <c r="EM1645" s="40"/>
      <c r="EN1645" s="40"/>
      <c r="EO1645" s="40"/>
      <c r="EP1645" s="40"/>
      <c r="EQ1645" s="40"/>
      <c r="ER1645" s="40"/>
      <c r="ES1645" s="40"/>
      <c r="ET1645" s="40"/>
      <c r="EU1645" s="40"/>
      <c r="EV1645" s="40"/>
      <c r="EW1645" s="40"/>
      <c r="EX1645" s="40"/>
      <c r="EY1645" s="40"/>
      <c r="EZ1645" s="40"/>
      <c r="FA1645" s="40"/>
      <c r="FB1645" s="40"/>
      <c r="FC1645" s="40"/>
      <c r="FD1645" s="40"/>
      <c r="FE1645" s="40"/>
      <c r="FF1645" s="40"/>
      <c r="FG1645" s="40"/>
      <c r="FH1645" s="40"/>
      <c r="FI1645" s="40"/>
      <c r="FJ1645" s="40"/>
      <c r="FK1645" s="40"/>
      <c r="FL1645" s="40"/>
      <c r="FM1645" s="40"/>
      <c r="FN1645" s="40"/>
      <c r="FO1645" s="40"/>
      <c r="FP1645" s="40"/>
      <c r="FQ1645" s="40"/>
      <c r="FR1645" s="40"/>
      <c r="FS1645" s="40"/>
      <c r="FT1645" s="40"/>
      <c r="FU1645" s="40"/>
      <c r="FV1645" s="40"/>
      <c r="FW1645" s="40"/>
      <c r="FX1645" s="40"/>
      <c r="FY1645" s="40"/>
      <c r="FZ1645" s="40"/>
      <c r="GA1645" s="40"/>
      <c r="GB1645" s="40"/>
      <c r="GC1645" s="40"/>
      <c r="GD1645" s="40"/>
      <c r="GE1645" s="40"/>
      <c r="GF1645" s="40"/>
      <c r="GG1645" s="40"/>
      <c r="GH1645" s="40"/>
      <c r="GI1645" s="40"/>
      <c r="GJ1645" s="40"/>
      <c r="GK1645" s="40"/>
      <c r="GL1645" s="40"/>
      <c r="GM1645" s="40"/>
      <c r="GN1645" s="40"/>
      <c r="GO1645" s="40"/>
      <c r="GP1645" s="40"/>
      <c r="GQ1645" s="40"/>
      <c r="GR1645" s="40"/>
      <c r="GS1645" s="40"/>
    </row>
    <row r="1646" spans="1:201" x14ac:dyDescent="0.2">
      <c r="A1646" s="40"/>
      <c r="B1646" s="40"/>
      <c r="C1646" s="40"/>
      <c r="D1646" s="40"/>
      <c r="E1646" s="40"/>
      <c r="F1646" s="40"/>
      <c r="G1646" s="40"/>
      <c r="H1646" s="40"/>
      <c r="I1646" s="40"/>
      <c r="J1646" s="40"/>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c r="AH1646" s="40"/>
      <c r="AI1646" s="40"/>
      <c r="AJ1646" s="40"/>
      <c r="AK1646" s="40"/>
      <c r="AL1646" s="40"/>
      <c r="AM1646" s="40"/>
      <c r="AN1646" s="40"/>
      <c r="AO1646" s="40"/>
      <c r="AP1646" s="40"/>
      <c r="AQ1646" s="40"/>
      <c r="AR1646" s="40"/>
      <c r="AS1646" s="40"/>
      <c r="AT1646" s="40"/>
      <c r="AU1646" s="40"/>
      <c r="AV1646" s="40"/>
      <c r="AW1646" s="40"/>
      <c r="AX1646" s="40"/>
      <c r="AY1646" s="40"/>
      <c r="AZ1646" s="40"/>
      <c r="BA1646" s="40"/>
      <c r="BB1646" s="40"/>
      <c r="BC1646" s="40"/>
      <c r="BD1646" s="40"/>
      <c r="BE1646" s="40"/>
      <c r="BF1646" s="40"/>
      <c r="BG1646" s="40"/>
      <c r="BH1646" s="40"/>
      <c r="BI1646" s="40"/>
      <c r="BJ1646" s="40"/>
      <c r="BK1646" s="40"/>
      <c r="BL1646" s="40"/>
      <c r="BM1646" s="40"/>
      <c r="BN1646" s="40"/>
      <c r="BO1646" s="40"/>
      <c r="BP1646" s="40"/>
      <c r="BQ1646" s="40"/>
      <c r="BR1646" s="40"/>
      <c r="BS1646" s="40"/>
      <c r="BT1646" s="40"/>
      <c r="BU1646" s="40"/>
      <c r="BV1646" s="40"/>
      <c r="BW1646" s="40"/>
      <c r="BX1646" s="40"/>
      <c r="BY1646" s="40"/>
      <c r="BZ1646" s="40"/>
      <c r="CA1646" s="40"/>
      <c r="CB1646" s="40"/>
      <c r="CC1646" s="40"/>
      <c r="CD1646" s="40"/>
      <c r="CE1646" s="40"/>
      <c r="CF1646" s="40"/>
      <c r="CG1646" s="40"/>
      <c r="CH1646" s="40"/>
      <c r="CI1646" s="40"/>
      <c r="CJ1646" s="40"/>
      <c r="CK1646" s="40"/>
      <c r="CL1646" s="40"/>
      <c r="CM1646" s="40"/>
      <c r="CN1646" s="40"/>
      <c r="CO1646" s="40"/>
      <c r="CP1646" s="40"/>
      <c r="CQ1646" s="40"/>
      <c r="CR1646" s="40"/>
      <c r="CS1646" s="40"/>
      <c r="CT1646" s="40"/>
      <c r="CU1646" s="40"/>
      <c r="CV1646" s="40"/>
      <c r="CW1646" s="40"/>
      <c r="CX1646" s="40"/>
      <c r="CY1646" s="40"/>
      <c r="CZ1646" s="40"/>
      <c r="DA1646" s="40"/>
      <c r="DB1646" s="40"/>
      <c r="DC1646" s="40"/>
      <c r="DD1646" s="40"/>
      <c r="DE1646" s="40"/>
      <c r="DF1646" s="40"/>
      <c r="DG1646" s="40"/>
      <c r="DH1646" s="40"/>
      <c r="DI1646" s="40"/>
      <c r="DJ1646" s="40"/>
      <c r="DK1646" s="40"/>
      <c r="DL1646" s="40"/>
      <c r="DM1646" s="40"/>
      <c r="DN1646" s="40"/>
      <c r="DO1646" s="40"/>
      <c r="DP1646" s="40"/>
      <c r="DQ1646" s="40"/>
      <c r="DR1646" s="40"/>
      <c r="DS1646" s="40"/>
      <c r="DT1646" s="40"/>
      <c r="DU1646" s="40"/>
      <c r="DV1646" s="40"/>
      <c r="DW1646" s="40"/>
      <c r="DX1646" s="40"/>
      <c r="DY1646" s="40"/>
      <c r="DZ1646" s="40"/>
      <c r="EA1646" s="40"/>
      <c r="EB1646" s="40"/>
      <c r="EC1646" s="40"/>
      <c r="ED1646" s="40"/>
      <c r="EE1646" s="40"/>
      <c r="EF1646" s="40"/>
      <c r="EG1646" s="40"/>
      <c r="EH1646" s="40"/>
      <c r="EI1646" s="40"/>
      <c r="EJ1646" s="40"/>
      <c r="EK1646" s="40"/>
      <c r="EL1646" s="40"/>
      <c r="EM1646" s="40"/>
      <c r="EN1646" s="40"/>
      <c r="EO1646" s="40"/>
      <c r="EP1646" s="40"/>
      <c r="EQ1646" s="40"/>
      <c r="ER1646" s="40"/>
      <c r="ES1646" s="40"/>
      <c r="ET1646" s="40"/>
      <c r="EU1646" s="40"/>
      <c r="EV1646" s="40"/>
      <c r="EW1646" s="40"/>
      <c r="EX1646" s="40"/>
      <c r="EY1646" s="40"/>
      <c r="EZ1646" s="40"/>
      <c r="FA1646" s="40"/>
      <c r="FB1646" s="40"/>
      <c r="FC1646" s="40"/>
      <c r="FD1646" s="40"/>
      <c r="FE1646" s="40"/>
      <c r="FF1646" s="40"/>
      <c r="FG1646" s="40"/>
      <c r="FH1646" s="40"/>
      <c r="FI1646" s="40"/>
      <c r="FJ1646" s="40"/>
      <c r="FK1646" s="40"/>
      <c r="FL1646" s="40"/>
      <c r="FM1646" s="40"/>
      <c r="FN1646" s="40"/>
      <c r="FO1646" s="40"/>
      <c r="FP1646" s="40"/>
      <c r="FQ1646" s="40"/>
      <c r="FR1646" s="40"/>
      <c r="FS1646" s="40"/>
      <c r="FT1646" s="40"/>
      <c r="FU1646" s="40"/>
      <c r="FV1646" s="40"/>
      <c r="FW1646" s="40"/>
      <c r="FX1646" s="40"/>
      <c r="FY1646" s="40"/>
      <c r="FZ1646" s="40"/>
      <c r="GA1646" s="40"/>
      <c r="GB1646" s="40"/>
      <c r="GC1646" s="40"/>
      <c r="GD1646" s="40"/>
      <c r="GE1646" s="40"/>
      <c r="GF1646" s="40"/>
      <c r="GG1646" s="40"/>
      <c r="GH1646" s="40"/>
      <c r="GI1646" s="40"/>
      <c r="GJ1646" s="40"/>
      <c r="GK1646" s="40"/>
      <c r="GL1646" s="40"/>
      <c r="GM1646" s="40"/>
      <c r="GN1646" s="40"/>
      <c r="GO1646" s="40"/>
      <c r="GP1646" s="40"/>
      <c r="GQ1646" s="40"/>
      <c r="GR1646" s="40"/>
      <c r="GS1646" s="40"/>
    </row>
    <row r="1647" spans="1:201" x14ac:dyDescent="0.2">
      <c r="A1647" s="40"/>
      <c r="B1647" s="40"/>
      <c r="C1647" s="40"/>
      <c r="D1647" s="40"/>
      <c r="E1647" s="40"/>
      <c r="F1647" s="40"/>
      <c r="G1647" s="40"/>
      <c r="H1647" s="40"/>
      <c r="I1647" s="40"/>
      <c r="J1647" s="40"/>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c r="AH1647" s="40"/>
      <c r="AI1647" s="40"/>
      <c r="AJ1647" s="40"/>
      <c r="AK1647" s="40"/>
      <c r="AL1647" s="40"/>
      <c r="AM1647" s="40"/>
      <c r="AN1647" s="40"/>
      <c r="AO1647" s="40"/>
      <c r="AP1647" s="40"/>
      <c r="AQ1647" s="40"/>
      <c r="AR1647" s="40"/>
      <c r="AS1647" s="40"/>
      <c r="AT1647" s="40"/>
      <c r="AU1647" s="40"/>
      <c r="AV1647" s="40"/>
      <c r="AW1647" s="40"/>
      <c r="AX1647" s="40"/>
      <c r="AY1647" s="40"/>
      <c r="AZ1647" s="40"/>
      <c r="BA1647" s="40"/>
      <c r="BB1647" s="40"/>
      <c r="BC1647" s="40"/>
      <c r="BD1647" s="40"/>
      <c r="BE1647" s="40"/>
      <c r="BF1647" s="40"/>
      <c r="BG1647" s="40"/>
      <c r="BH1647" s="40"/>
      <c r="BI1647" s="40"/>
      <c r="BJ1647" s="40"/>
      <c r="BK1647" s="40"/>
      <c r="BL1647" s="40"/>
      <c r="BM1647" s="40"/>
      <c r="BN1647" s="40"/>
      <c r="BO1647" s="40"/>
      <c r="BP1647" s="40"/>
      <c r="BQ1647" s="40"/>
      <c r="BR1647" s="40"/>
      <c r="BS1647" s="40"/>
      <c r="BT1647" s="40"/>
      <c r="BU1647" s="40"/>
      <c r="BV1647" s="40"/>
      <c r="BW1647" s="40"/>
      <c r="BX1647" s="40"/>
      <c r="BY1647" s="40"/>
      <c r="BZ1647" s="40"/>
      <c r="CA1647" s="40"/>
      <c r="CB1647" s="40"/>
      <c r="CC1647" s="40"/>
      <c r="CD1647" s="40"/>
      <c r="CE1647" s="40"/>
      <c r="CF1647" s="40"/>
      <c r="CG1647" s="40"/>
      <c r="CH1647" s="40"/>
      <c r="CI1647" s="40"/>
      <c r="CJ1647" s="40"/>
      <c r="CK1647" s="40"/>
      <c r="CL1647" s="40"/>
      <c r="CM1647" s="40"/>
      <c r="CN1647" s="40"/>
      <c r="CO1647" s="40"/>
      <c r="CP1647" s="40"/>
      <c r="CQ1647" s="40"/>
      <c r="CR1647" s="40"/>
      <c r="CS1647" s="40"/>
      <c r="CT1647" s="40"/>
      <c r="CU1647" s="40"/>
      <c r="CV1647" s="40"/>
      <c r="CW1647" s="40"/>
      <c r="CX1647" s="40"/>
      <c r="CY1647" s="40"/>
      <c r="CZ1647" s="40"/>
      <c r="DA1647" s="40"/>
      <c r="DB1647" s="40"/>
      <c r="DC1647" s="40"/>
      <c r="DD1647" s="40"/>
      <c r="DE1647" s="40"/>
      <c r="DF1647" s="40"/>
      <c r="DG1647" s="40"/>
      <c r="DH1647" s="40"/>
      <c r="DI1647" s="40"/>
      <c r="DJ1647" s="40"/>
      <c r="DK1647" s="40"/>
      <c r="DL1647" s="40"/>
      <c r="DM1647" s="40"/>
      <c r="DN1647" s="40"/>
      <c r="DO1647" s="40"/>
      <c r="DP1647" s="40"/>
      <c r="DQ1647" s="40"/>
      <c r="DR1647" s="40"/>
      <c r="DS1647" s="40"/>
      <c r="DT1647" s="40"/>
      <c r="DU1647" s="40"/>
      <c r="DV1647" s="40"/>
      <c r="DW1647" s="40"/>
      <c r="DX1647" s="40"/>
      <c r="DY1647" s="40"/>
      <c r="DZ1647" s="40"/>
      <c r="EA1647" s="40"/>
      <c r="EB1647" s="40"/>
      <c r="EC1647" s="40"/>
      <c r="ED1647" s="40"/>
      <c r="EE1647" s="40"/>
      <c r="EF1647" s="40"/>
      <c r="EG1647" s="40"/>
      <c r="EH1647" s="40"/>
      <c r="EI1647" s="40"/>
      <c r="EJ1647" s="40"/>
      <c r="EK1647" s="40"/>
      <c r="EL1647" s="40"/>
      <c r="EM1647" s="40"/>
      <c r="EN1647" s="40"/>
      <c r="EO1647" s="40"/>
      <c r="EP1647" s="40"/>
      <c r="EQ1647" s="40"/>
      <c r="ER1647" s="40"/>
      <c r="ES1647" s="40"/>
      <c r="ET1647" s="40"/>
      <c r="EU1647" s="40"/>
      <c r="EV1647" s="40"/>
      <c r="EW1647" s="40"/>
      <c r="EX1647" s="40"/>
      <c r="EY1647" s="40"/>
      <c r="EZ1647" s="40"/>
      <c r="FA1647" s="40"/>
      <c r="FB1647" s="40"/>
      <c r="FC1647" s="40"/>
      <c r="FD1647" s="40"/>
      <c r="FE1647" s="40"/>
      <c r="FF1647" s="40"/>
      <c r="FG1647" s="40"/>
      <c r="FH1647" s="40"/>
      <c r="FI1647" s="40"/>
      <c r="FJ1647" s="40"/>
      <c r="FK1647" s="40"/>
      <c r="FL1647" s="40"/>
      <c r="FM1647" s="40"/>
      <c r="FN1647" s="40"/>
      <c r="FO1647" s="40"/>
      <c r="FP1647" s="40"/>
      <c r="FQ1647" s="40"/>
      <c r="FR1647" s="40"/>
      <c r="FS1647" s="40"/>
      <c r="FT1647" s="40"/>
      <c r="FU1647" s="40"/>
      <c r="FV1647" s="40"/>
      <c r="FW1647" s="40"/>
      <c r="FX1647" s="40"/>
      <c r="FY1647" s="40"/>
      <c r="FZ1647" s="40"/>
      <c r="GA1647" s="40"/>
      <c r="GB1647" s="40"/>
      <c r="GC1647" s="40"/>
      <c r="GD1647" s="40"/>
      <c r="GE1647" s="40"/>
      <c r="GF1647" s="40"/>
      <c r="GG1647" s="40"/>
      <c r="GH1647" s="40"/>
      <c r="GI1647" s="40"/>
      <c r="GJ1647" s="40"/>
      <c r="GK1647" s="40"/>
      <c r="GL1647" s="40"/>
      <c r="GM1647" s="40"/>
      <c r="GN1647" s="40"/>
      <c r="GO1647" s="40"/>
      <c r="GP1647" s="40"/>
      <c r="GQ1647" s="40"/>
      <c r="GR1647" s="40"/>
      <c r="GS1647" s="40"/>
    </row>
    <row r="1648" spans="1:201" x14ac:dyDescent="0.2">
      <c r="A1648" s="40"/>
      <c r="B1648" s="40"/>
      <c r="C1648" s="40"/>
      <c r="D1648" s="40"/>
      <c r="E1648" s="40"/>
      <c r="F1648" s="40"/>
      <c r="G1648" s="40"/>
      <c r="H1648" s="40"/>
      <c r="I1648" s="40"/>
      <c r="J1648" s="40"/>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c r="AH1648" s="40"/>
      <c r="AI1648" s="40"/>
      <c r="AJ1648" s="40"/>
      <c r="AK1648" s="40"/>
      <c r="AL1648" s="40"/>
      <c r="AM1648" s="40"/>
      <c r="AN1648" s="40"/>
      <c r="AO1648" s="40"/>
      <c r="AP1648" s="40"/>
      <c r="AQ1648" s="40"/>
      <c r="AR1648" s="40"/>
      <c r="AS1648" s="40"/>
      <c r="AT1648" s="40"/>
      <c r="AU1648" s="40"/>
      <c r="AV1648" s="40"/>
      <c r="AW1648" s="40"/>
      <c r="AX1648" s="40"/>
      <c r="AY1648" s="40"/>
      <c r="AZ1648" s="40"/>
      <c r="BA1648" s="40"/>
      <c r="BB1648" s="40"/>
      <c r="BC1648" s="40"/>
      <c r="BD1648" s="40"/>
      <c r="BE1648" s="40"/>
      <c r="BF1648" s="40"/>
      <c r="BG1648" s="40"/>
      <c r="BH1648" s="40"/>
      <c r="BI1648" s="40"/>
      <c r="BJ1648" s="40"/>
      <c r="BK1648" s="40"/>
      <c r="BL1648" s="40"/>
      <c r="BM1648" s="40"/>
      <c r="BN1648" s="40"/>
      <c r="BO1648" s="40"/>
      <c r="BP1648" s="40"/>
      <c r="BQ1648" s="40"/>
      <c r="BR1648" s="40"/>
      <c r="BS1648" s="40"/>
      <c r="BT1648" s="40"/>
      <c r="BU1648" s="40"/>
      <c r="BV1648" s="40"/>
      <c r="BW1648" s="40"/>
      <c r="BX1648" s="40"/>
      <c r="BY1648" s="40"/>
      <c r="BZ1648" s="40"/>
      <c r="CA1648" s="40"/>
      <c r="CB1648" s="40"/>
      <c r="CC1648" s="40"/>
      <c r="CD1648" s="40"/>
      <c r="CE1648" s="40"/>
      <c r="CF1648" s="40"/>
      <c r="CG1648" s="40"/>
      <c r="CH1648" s="40"/>
      <c r="CI1648" s="40"/>
      <c r="CJ1648" s="40"/>
      <c r="CK1648" s="40"/>
      <c r="CL1648" s="40"/>
      <c r="CM1648" s="40"/>
      <c r="CN1648" s="40"/>
      <c r="CO1648" s="40"/>
      <c r="CP1648" s="40"/>
      <c r="CQ1648" s="40"/>
      <c r="CR1648" s="40"/>
      <c r="CS1648" s="40"/>
      <c r="CT1648" s="40"/>
      <c r="CU1648" s="40"/>
      <c r="CV1648" s="40"/>
      <c r="CW1648" s="40"/>
      <c r="CX1648" s="40"/>
      <c r="CY1648" s="40"/>
      <c r="CZ1648" s="40"/>
      <c r="DA1648" s="40"/>
      <c r="DB1648" s="40"/>
      <c r="DC1648" s="40"/>
      <c r="DD1648" s="40"/>
      <c r="DE1648" s="40"/>
      <c r="DF1648" s="40"/>
      <c r="DG1648" s="40"/>
      <c r="DH1648" s="40"/>
      <c r="DI1648" s="40"/>
      <c r="DJ1648" s="40"/>
      <c r="DK1648" s="40"/>
      <c r="DL1648" s="40"/>
      <c r="DM1648" s="40"/>
      <c r="DN1648" s="40"/>
      <c r="DO1648" s="40"/>
      <c r="DP1648" s="40"/>
      <c r="DQ1648" s="40"/>
      <c r="DR1648" s="40"/>
      <c r="DS1648" s="40"/>
      <c r="DT1648" s="40"/>
      <c r="DU1648" s="40"/>
      <c r="DV1648" s="40"/>
      <c r="DW1648" s="40"/>
      <c r="DX1648" s="40"/>
      <c r="DY1648" s="40"/>
      <c r="DZ1648" s="40"/>
      <c r="EA1648" s="40"/>
      <c r="EB1648" s="40"/>
      <c r="EC1648" s="40"/>
      <c r="ED1648" s="40"/>
      <c r="EE1648" s="40"/>
      <c r="EF1648" s="40"/>
      <c r="EG1648" s="40"/>
      <c r="EH1648" s="40"/>
      <c r="EI1648" s="40"/>
      <c r="EJ1648" s="40"/>
      <c r="EK1648" s="40"/>
      <c r="EL1648" s="40"/>
      <c r="EM1648" s="40"/>
      <c r="EN1648" s="40"/>
      <c r="EO1648" s="40"/>
      <c r="EP1648" s="40"/>
      <c r="EQ1648" s="40"/>
      <c r="ER1648" s="40"/>
      <c r="ES1648" s="40"/>
      <c r="ET1648" s="40"/>
      <c r="EU1648" s="40"/>
      <c r="EV1648" s="40"/>
      <c r="EW1648" s="40"/>
      <c r="EX1648" s="40"/>
      <c r="EY1648" s="40"/>
      <c r="EZ1648" s="40"/>
      <c r="FA1648" s="40"/>
      <c r="FB1648" s="40"/>
      <c r="FC1648" s="40"/>
      <c r="FD1648" s="40"/>
      <c r="FE1648" s="40"/>
      <c r="FF1648" s="40"/>
      <c r="FG1648" s="40"/>
      <c r="FH1648" s="40"/>
      <c r="FI1648" s="40"/>
      <c r="FJ1648" s="40"/>
      <c r="FK1648" s="40"/>
      <c r="FL1648" s="40"/>
      <c r="FM1648" s="40"/>
      <c r="FN1648" s="40"/>
      <c r="FO1648" s="40"/>
      <c r="FP1648" s="40"/>
      <c r="FQ1648" s="40"/>
      <c r="FR1648" s="40"/>
      <c r="FS1648" s="40"/>
      <c r="FT1648" s="40"/>
      <c r="FU1648" s="40"/>
      <c r="FV1648" s="40"/>
      <c r="FW1648" s="40"/>
      <c r="FX1648" s="40"/>
      <c r="FY1648" s="40"/>
      <c r="FZ1648" s="40"/>
      <c r="GA1648" s="40"/>
      <c r="GB1648" s="40"/>
      <c r="GC1648" s="40"/>
      <c r="GD1648" s="40"/>
      <c r="GE1648" s="40"/>
      <c r="GF1648" s="40"/>
      <c r="GG1648" s="40"/>
      <c r="GH1648" s="40"/>
      <c r="GI1648" s="40"/>
      <c r="GJ1648" s="40"/>
      <c r="GK1648" s="40"/>
      <c r="GL1648" s="40"/>
      <c r="GM1648" s="40"/>
      <c r="GN1648" s="40"/>
      <c r="GO1648" s="40"/>
      <c r="GP1648" s="40"/>
      <c r="GQ1648" s="40"/>
      <c r="GR1648" s="40"/>
      <c r="GS1648" s="40"/>
    </row>
    <row r="1649" spans="1:201" x14ac:dyDescent="0.2">
      <c r="A1649" s="40"/>
      <c r="B1649" s="40"/>
      <c r="C1649" s="40"/>
      <c r="D1649" s="40"/>
      <c r="E1649" s="40"/>
      <c r="F1649" s="40"/>
      <c r="G1649" s="40"/>
      <c r="H1649" s="40"/>
      <c r="I1649" s="40"/>
      <c r="J1649" s="40"/>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c r="AH1649" s="40"/>
      <c r="AI1649" s="40"/>
      <c r="AJ1649" s="40"/>
      <c r="AK1649" s="40"/>
      <c r="AL1649" s="40"/>
      <c r="AM1649" s="40"/>
      <c r="AN1649" s="40"/>
      <c r="AO1649" s="40"/>
      <c r="AP1649" s="40"/>
      <c r="AQ1649" s="40"/>
      <c r="AR1649" s="40"/>
      <c r="AS1649" s="40"/>
      <c r="AT1649" s="40"/>
      <c r="AU1649" s="40"/>
      <c r="AV1649" s="40"/>
      <c r="AW1649" s="40"/>
      <c r="AX1649" s="40"/>
      <c r="AY1649" s="40"/>
      <c r="AZ1649" s="40"/>
      <c r="BA1649" s="40"/>
      <c r="BB1649" s="40"/>
      <c r="BC1649" s="40"/>
      <c r="BD1649" s="40"/>
      <c r="BE1649" s="40"/>
      <c r="BF1649" s="40"/>
      <c r="BG1649" s="40"/>
      <c r="BH1649" s="40"/>
      <c r="BI1649" s="40"/>
      <c r="BJ1649" s="40"/>
      <c r="BK1649" s="40"/>
      <c r="BL1649" s="40"/>
      <c r="BM1649" s="40"/>
      <c r="BN1649" s="40"/>
      <c r="BO1649" s="40"/>
      <c r="BP1649" s="40"/>
      <c r="BQ1649" s="40"/>
      <c r="BR1649" s="40"/>
      <c r="BS1649" s="40"/>
      <c r="BT1649" s="40"/>
      <c r="BU1649" s="40"/>
      <c r="BV1649" s="40"/>
      <c r="BW1649" s="40"/>
      <c r="BX1649" s="40"/>
      <c r="BY1649" s="40"/>
      <c r="BZ1649" s="40"/>
      <c r="CA1649" s="40"/>
      <c r="CB1649" s="40"/>
      <c r="CC1649" s="40"/>
      <c r="CD1649" s="40"/>
      <c r="CE1649" s="40"/>
      <c r="CF1649" s="40"/>
      <c r="CG1649" s="40"/>
      <c r="CH1649" s="40"/>
      <c r="CI1649" s="40"/>
      <c r="CJ1649" s="40"/>
      <c r="CK1649" s="40"/>
      <c r="CL1649" s="40"/>
      <c r="CM1649" s="40"/>
      <c r="CN1649" s="40"/>
      <c r="CO1649" s="40"/>
      <c r="CP1649" s="40"/>
      <c r="CQ1649" s="40"/>
      <c r="CR1649" s="40"/>
      <c r="CS1649" s="40"/>
      <c r="CT1649" s="40"/>
      <c r="CU1649" s="40"/>
      <c r="CV1649" s="40"/>
      <c r="CW1649" s="40"/>
      <c r="CX1649" s="40"/>
      <c r="CY1649" s="40"/>
      <c r="CZ1649" s="40"/>
      <c r="DA1649" s="40"/>
      <c r="DB1649" s="40"/>
      <c r="DC1649" s="40"/>
      <c r="DD1649" s="40"/>
      <c r="DE1649" s="40"/>
      <c r="DF1649" s="40"/>
      <c r="DG1649" s="40"/>
      <c r="DH1649" s="40"/>
      <c r="DI1649" s="40"/>
      <c r="DJ1649" s="40"/>
      <c r="DK1649" s="40"/>
      <c r="DL1649" s="40"/>
      <c r="DM1649" s="40"/>
      <c r="DN1649" s="40"/>
      <c r="DO1649" s="40"/>
      <c r="DP1649" s="40"/>
      <c r="DQ1649" s="40"/>
      <c r="DR1649" s="40"/>
      <c r="DS1649" s="40"/>
      <c r="DT1649" s="40"/>
      <c r="DU1649" s="40"/>
      <c r="DV1649" s="40"/>
      <c r="DW1649" s="40"/>
      <c r="DX1649" s="40"/>
      <c r="DY1649" s="40"/>
      <c r="DZ1649" s="40"/>
      <c r="EA1649" s="40"/>
      <c r="EB1649" s="40"/>
      <c r="EC1649" s="40"/>
      <c r="ED1649" s="40"/>
      <c r="EE1649" s="40"/>
      <c r="EF1649" s="40"/>
      <c r="EG1649" s="40"/>
      <c r="EH1649" s="40"/>
      <c r="EI1649" s="40"/>
      <c r="EJ1649" s="40"/>
      <c r="EK1649" s="40"/>
      <c r="EL1649" s="40"/>
      <c r="EM1649" s="40"/>
      <c r="EN1649" s="40"/>
      <c r="EO1649" s="40"/>
      <c r="EP1649" s="40"/>
      <c r="EQ1649" s="40"/>
      <c r="ER1649" s="40"/>
      <c r="ES1649" s="40"/>
      <c r="ET1649" s="40"/>
      <c r="EU1649" s="40"/>
      <c r="EV1649" s="40"/>
      <c r="EW1649" s="40"/>
      <c r="EX1649" s="40"/>
      <c r="EY1649" s="40"/>
      <c r="EZ1649" s="40"/>
      <c r="FA1649" s="40"/>
      <c r="FB1649" s="40"/>
      <c r="FC1649" s="40"/>
      <c r="FD1649" s="40"/>
      <c r="FE1649" s="40"/>
      <c r="FF1649" s="40"/>
      <c r="FG1649" s="40"/>
      <c r="FH1649" s="40"/>
      <c r="FI1649" s="40"/>
      <c r="FJ1649" s="40"/>
      <c r="FK1649" s="40"/>
      <c r="FL1649" s="40"/>
      <c r="FM1649" s="40"/>
      <c r="FN1649" s="40"/>
      <c r="FO1649" s="40"/>
      <c r="FP1649" s="40"/>
      <c r="FQ1649" s="40"/>
      <c r="FR1649" s="40"/>
      <c r="FS1649" s="40"/>
      <c r="FT1649" s="40"/>
      <c r="FU1649" s="40"/>
      <c r="FV1649" s="40"/>
      <c r="FW1649" s="40"/>
      <c r="FX1649" s="40"/>
      <c r="FY1649" s="40"/>
      <c r="FZ1649" s="40"/>
      <c r="GA1649" s="40"/>
      <c r="GB1649" s="40"/>
      <c r="GC1649" s="40"/>
      <c r="GD1649" s="40"/>
      <c r="GE1649" s="40"/>
      <c r="GF1649" s="40"/>
      <c r="GG1649" s="40"/>
      <c r="GH1649" s="40"/>
      <c r="GI1649" s="40"/>
      <c r="GJ1649" s="40"/>
      <c r="GK1649" s="40"/>
      <c r="GL1649" s="40"/>
      <c r="GM1649" s="40"/>
      <c r="GN1649" s="40"/>
      <c r="GO1649" s="40"/>
      <c r="GP1649" s="40"/>
      <c r="GQ1649" s="40"/>
      <c r="GR1649" s="40"/>
      <c r="GS1649" s="40"/>
    </row>
    <row r="1650" spans="1:201" x14ac:dyDescent="0.2">
      <c r="A1650" s="40"/>
      <c r="B1650" s="40"/>
      <c r="C1650" s="40"/>
      <c r="D1650" s="40"/>
      <c r="E1650" s="40"/>
      <c r="F1650" s="40"/>
      <c r="G1650" s="40"/>
      <c r="H1650" s="40"/>
      <c r="I1650" s="40"/>
      <c r="J1650" s="40"/>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c r="AH1650" s="40"/>
      <c r="AI1650" s="40"/>
      <c r="AJ1650" s="40"/>
      <c r="AK1650" s="40"/>
      <c r="AL1650" s="40"/>
      <c r="AM1650" s="40"/>
      <c r="AN1650" s="40"/>
      <c r="AO1650" s="40"/>
      <c r="AP1650" s="40"/>
      <c r="AQ1650" s="40"/>
      <c r="AR1650" s="40"/>
      <c r="AS1650" s="40"/>
      <c r="AT1650" s="40"/>
      <c r="AU1650" s="40"/>
      <c r="AV1650" s="40"/>
      <c r="AW1650" s="40"/>
      <c r="AX1650" s="40"/>
      <c r="AY1650" s="40"/>
      <c r="AZ1650" s="40"/>
      <c r="BA1650" s="40"/>
      <c r="BB1650" s="40"/>
      <c r="BC1650" s="40"/>
      <c r="BD1650" s="40"/>
      <c r="BE1650" s="40"/>
      <c r="BF1650" s="40"/>
      <c r="BG1650" s="40"/>
      <c r="BH1650" s="40"/>
      <c r="BI1650" s="40"/>
      <c r="BJ1650" s="40"/>
      <c r="BK1650" s="40"/>
      <c r="BL1650" s="40"/>
      <c r="BM1650" s="40"/>
      <c r="BN1650" s="40"/>
      <c r="BO1650" s="40"/>
      <c r="BP1650" s="40"/>
      <c r="BQ1650" s="40"/>
      <c r="BR1650" s="40"/>
      <c r="BS1650" s="40"/>
      <c r="BT1650" s="40"/>
      <c r="BU1650" s="40"/>
      <c r="BV1650" s="40"/>
      <c r="BW1650" s="40"/>
      <c r="BX1650" s="40"/>
      <c r="BY1650" s="40"/>
      <c r="BZ1650" s="40"/>
      <c r="CA1650" s="40"/>
      <c r="CB1650" s="40"/>
      <c r="CC1650" s="40"/>
      <c r="CD1650" s="40"/>
      <c r="CE1650" s="40"/>
      <c r="CF1650" s="40"/>
      <c r="CG1650" s="40"/>
      <c r="CH1650" s="40"/>
      <c r="CI1650" s="40"/>
      <c r="CJ1650" s="40"/>
      <c r="CK1650" s="40"/>
      <c r="CL1650" s="40"/>
      <c r="CM1650" s="40"/>
      <c r="CN1650" s="40"/>
      <c r="CO1650" s="40"/>
      <c r="CP1650" s="40"/>
      <c r="CQ1650" s="40"/>
      <c r="CR1650" s="40"/>
      <c r="CS1650" s="40"/>
      <c r="CT1650" s="40"/>
      <c r="CU1650" s="40"/>
      <c r="CV1650" s="40"/>
      <c r="CW1650" s="40"/>
      <c r="CX1650" s="40"/>
      <c r="CY1650" s="40"/>
      <c r="CZ1650" s="40"/>
      <c r="DA1650" s="40"/>
      <c r="DB1650" s="40"/>
      <c r="DC1650" s="40"/>
      <c r="DD1650" s="40"/>
      <c r="DE1650" s="40"/>
      <c r="DF1650" s="40"/>
      <c r="DG1650" s="40"/>
      <c r="DH1650" s="40"/>
      <c r="DI1650" s="40"/>
      <c r="DJ1650" s="40"/>
      <c r="DK1650" s="40"/>
      <c r="DL1650" s="40"/>
      <c r="DM1650" s="40"/>
      <c r="DN1650" s="40"/>
      <c r="DO1650" s="40"/>
      <c r="DP1650" s="40"/>
      <c r="DQ1650" s="40"/>
      <c r="DR1650" s="40"/>
      <c r="DS1650" s="40"/>
      <c r="DT1650" s="40"/>
      <c r="DU1650" s="40"/>
      <c r="DV1650" s="40"/>
      <c r="DW1650" s="40"/>
      <c r="DX1650" s="40"/>
      <c r="DY1650" s="40"/>
      <c r="DZ1650" s="40"/>
      <c r="EA1650" s="40"/>
      <c r="EB1650" s="40"/>
      <c r="EC1650" s="40"/>
      <c r="ED1650" s="40"/>
      <c r="EE1650" s="40"/>
      <c r="EF1650" s="40"/>
      <c r="EG1650" s="40"/>
      <c r="EH1650" s="40"/>
      <c r="EI1650" s="40"/>
      <c r="EJ1650" s="40"/>
      <c r="EK1650" s="40"/>
      <c r="EL1650" s="40"/>
      <c r="EM1650" s="40"/>
      <c r="EN1650" s="40"/>
      <c r="EO1650" s="40"/>
      <c r="EP1650" s="40"/>
      <c r="EQ1650" s="40"/>
      <c r="ER1650" s="40"/>
      <c r="ES1650" s="40"/>
      <c r="ET1650" s="40"/>
      <c r="EU1650" s="40"/>
      <c r="EV1650" s="40"/>
      <c r="EW1650" s="40"/>
      <c r="EX1650" s="40"/>
      <c r="EY1650" s="40"/>
      <c r="EZ1650" s="40"/>
      <c r="FA1650" s="40"/>
      <c r="FB1650" s="40"/>
      <c r="FC1650" s="40"/>
      <c r="FD1650" s="40"/>
      <c r="FE1650" s="40"/>
      <c r="FF1650" s="40"/>
      <c r="FG1650" s="40"/>
      <c r="FH1650" s="40"/>
      <c r="FI1650" s="40"/>
      <c r="FJ1650" s="40"/>
      <c r="FK1650" s="40"/>
      <c r="FL1650" s="40"/>
      <c r="FM1650" s="40"/>
      <c r="FN1650" s="40"/>
      <c r="FO1650" s="40"/>
      <c r="FP1650" s="40"/>
      <c r="FQ1650" s="40"/>
      <c r="FR1650" s="40"/>
      <c r="FS1650" s="40"/>
      <c r="FT1650" s="40"/>
      <c r="FU1650" s="40"/>
      <c r="FV1650" s="40"/>
      <c r="FW1650" s="40"/>
      <c r="FX1650" s="40"/>
      <c r="FY1650" s="40"/>
      <c r="FZ1650" s="40"/>
      <c r="GA1650" s="40"/>
      <c r="GB1650" s="40"/>
      <c r="GC1650" s="40"/>
      <c r="GD1650" s="40"/>
      <c r="GE1650" s="40"/>
      <c r="GF1650" s="40"/>
      <c r="GG1650" s="40"/>
      <c r="GH1650" s="40"/>
      <c r="GI1650" s="40"/>
      <c r="GJ1650" s="40"/>
      <c r="GK1650" s="40"/>
      <c r="GL1650" s="40"/>
      <c r="GM1650" s="40"/>
      <c r="GN1650" s="40"/>
      <c r="GO1650" s="40"/>
      <c r="GP1650" s="40"/>
      <c r="GQ1650" s="40"/>
      <c r="GR1650" s="40"/>
      <c r="GS1650" s="40"/>
    </row>
    <row r="1651" spans="1:201" x14ac:dyDescent="0.2">
      <c r="A1651" s="40"/>
      <c r="B1651" s="40"/>
      <c r="C1651" s="40"/>
      <c r="D1651" s="40"/>
      <c r="E1651" s="40"/>
      <c r="F1651" s="40"/>
      <c r="G1651" s="40"/>
      <c r="H1651" s="40"/>
      <c r="I1651" s="40"/>
      <c r="J1651" s="40"/>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c r="AH1651" s="40"/>
      <c r="AI1651" s="40"/>
      <c r="AJ1651" s="40"/>
      <c r="AK1651" s="40"/>
      <c r="AL1651" s="40"/>
      <c r="AM1651" s="40"/>
      <c r="AN1651" s="40"/>
      <c r="AO1651" s="40"/>
      <c r="AP1651" s="40"/>
      <c r="AQ1651" s="40"/>
      <c r="AR1651" s="40"/>
      <c r="AS1651" s="40"/>
      <c r="AT1651" s="40"/>
      <c r="AU1651" s="40"/>
      <c r="AV1651" s="40"/>
      <c r="AW1651" s="40"/>
      <c r="AX1651" s="40"/>
      <c r="AY1651" s="40"/>
      <c r="AZ1651" s="40"/>
      <c r="BA1651" s="40"/>
      <c r="BB1651" s="40"/>
      <c r="BC1651" s="40"/>
      <c r="BD1651" s="40"/>
      <c r="BE1651" s="40"/>
      <c r="BF1651" s="40"/>
      <c r="BG1651" s="40"/>
      <c r="BH1651" s="40"/>
      <c r="BI1651" s="40"/>
      <c r="BJ1651" s="40"/>
      <c r="BK1651" s="40"/>
      <c r="BL1651" s="40"/>
      <c r="BM1651" s="40"/>
      <c r="BN1651" s="40"/>
      <c r="BO1651" s="40"/>
      <c r="BP1651" s="40"/>
      <c r="BQ1651" s="40"/>
      <c r="BR1651" s="40"/>
      <c r="BS1651" s="40"/>
      <c r="BT1651" s="40"/>
      <c r="BU1651" s="40"/>
      <c r="BV1651" s="40"/>
      <c r="BW1651" s="40"/>
      <c r="BX1651" s="40"/>
      <c r="BY1651" s="40"/>
      <c r="BZ1651" s="40"/>
      <c r="CA1651" s="40"/>
      <c r="CB1651" s="40"/>
      <c r="CC1651" s="40"/>
      <c r="CD1651" s="40"/>
      <c r="CE1651" s="40"/>
      <c r="CF1651" s="40"/>
      <c r="CG1651" s="40"/>
      <c r="CH1651" s="40"/>
      <c r="CI1651" s="40"/>
      <c r="CJ1651" s="40"/>
      <c r="CK1651" s="40"/>
      <c r="CL1651" s="40"/>
      <c r="CM1651" s="40"/>
      <c r="CN1651" s="40"/>
      <c r="CO1651" s="40"/>
      <c r="CP1651" s="40"/>
      <c r="CQ1651" s="40"/>
      <c r="CR1651" s="40"/>
      <c r="CS1651" s="40"/>
      <c r="CT1651" s="40"/>
      <c r="CU1651" s="40"/>
      <c r="CV1651" s="40"/>
      <c r="CW1651" s="40"/>
      <c r="CX1651" s="40"/>
      <c r="CY1651" s="40"/>
      <c r="CZ1651" s="40"/>
      <c r="DA1651" s="40"/>
      <c r="DB1651" s="40"/>
      <c r="DC1651" s="40"/>
      <c r="DD1651" s="40"/>
      <c r="DE1651" s="40"/>
      <c r="DF1651" s="40"/>
      <c r="DG1651" s="40"/>
      <c r="DH1651" s="40"/>
      <c r="DI1651" s="40"/>
      <c r="DJ1651" s="40"/>
      <c r="DK1651" s="40"/>
      <c r="DL1651" s="40"/>
      <c r="DM1651" s="40"/>
      <c r="DN1651" s="40"/>
      <c r="DO1651" s="40"/>
      <c r="DP1651" s="40"/>
      <c r="DQ1651" s="40"/>
      <c r="DR1651" s="40"/>
      <c r="DS1651" s="40"/>
      <c r="DT1651" s="40"/>
      <c r="DU1651" s="40"/>
      <c r="DV1651" s="40"/>
      <c r="DW1651" s="40"/>
      <c r="DX1651" s="40"/>
      <c r="DY1651" s="40"/>
      <c r="DZ1651" s="40"/>
      <c r="EA1651" s="40"/>
      <c r="EB1651" s="40"/>
      <c r="EC1651" s="40"/>
      <c r="ED1651" s="40"/>
      <c r="EE1651" s="40"/>
      <c r="EF1651" s="40"/>
      <c r="EG1651" s="40"/>
      <c r="EH1651" s="40"/>
      <c r="EI1651" s="40"/>
      <c r="EJ1651" s="40"/>
      <c r="EK1651" s="40"/>
      <c r="EL1651" s="40"/>
      <c r="EM1651" s="40"/>
      <c r="EN1651" s="40"/>
      <c r="EO1651" s="40"/>
      <c r="EP1651" s="40"/>
      <c r="EQ1651" s="40"/>
      <c r="ER1651" s="40"/>
      <c r="ES1651" s="40"/>
      <c r="ET1651" s="40"/>
      <c r="EU1651" s="40"/>
      <c r="EV1651" s="40"/>
      <c r="EW1651" s="40"/>
      <c r="EX1651" s="40"/>
      <c r="EY1651" s="40"/>
      <c r="EZ1651" s="40"/>
      <c r="FA1651" s="40"/>
      <c r="FB1651" s="40"/>
      <c r="FC1651" s="40"/>
      <c r="FD1651" s="40"/>
      <c r="FE1651" s="40"/>
      <c r="FF1651" s="40"/>
      <c r="FG1651" s="40"/>
      <c r="FH1651" s="40"/>
      <c r="FI1651" s="40"/>
      <c r="FJ1651" s="40"/>
      <c r="FK1651" s="40"/>
      <c r="FL1651" s="40"/>
      <c r="FM1651" s="40"/>
      <c r="FN1651" s="40"/>
      <c r="FO1651" s="40"/>
      <c r="FP1651" s="40"/>
      <c r="FQ1651" s="40"/>
      <c r="FR1651" s="40"/>
      <c r="FS1651" s="40"/>
      <c r="FT1651" s="40"/>
      <c r="FU1651" s="40"/>
      <c r="FV1651" s="40"/>
      <c r="FW1651" s="40"/>
      <c r="FX1651" s="40"/>
      <c r="FY1651" s="40"/>
      <c r="FZ1651" s="40"/>
      <c r="GA1651" s="40"/>
      <c r="GB1651" s="40"/>
      <c r="GC1651" s="40"/>
      <c r="GD1651" s="40"/>
      <c r="GE1651" s="40"/>
      <c r="GF1651" s="40"/>
      <c r="GG1651" s="40"/>
      <c r="GH1651" s="40"/>
      <c r="GI1651" s="40"/>
      <c r="GJ1651" s="40"/>
      <c r="GK1651" s="40"/>
      <c r="GL1651" s="40"/>
      <c r="GM1651" s="40"/>
      <c r="GN1651" s="40"/>
      <c r="GO1651" s="40"/>
      <c r="GP1651" s="40"/>
      <c r="GQ1651" s="40"/>
      <c r="GR1651" s="40"/>
      <c r="GS1651" s="40"/>
    </row>
    <row r="1652" spans="1:201" x14ac:dyDescent="0.2">
      <c r="A1652" s="40"/>
      <c r="B1652" s="40"/>
      <c r="C1652" s="40"/>
      <c r="D1652" s="40"/>
      <c r="E1652" s="40"/>
      <c r="F1652" s="40"/>
      <c r="G1652" s="40"/>
      <c r="H1652" s="40"/>
      <c r="I1652" s="40"/>
      <c r="J1652" s="40"/>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c r="AH1652" s="40"/>
      <c r="AI1652" s="40"/>
      <c r="AJ1652" s="40"/>
      <c r="AK1652" s="40"/>
      <c r="AL1652" s="40"/>
      <c r="AM1652" s="40"/>
      <c r="AN1652" s="40"/>
      <c r="AO1652" s="40"/>
      <c r="AP1652" s="40"/>
      <c r="AQ1652" s="40"/>
      <c r="AR1652" s="40"/>
      <c r="AS1652" s="40"/>
      <c r="AT1652" s="40"/>
      <c r="AU1652" s="40"/>
      <c r="AV1652" s="40"/>
      <c r="AW1652" s="40"/>
      <c r="AX1652" s="40"/>
      <c r="AY1652" s="40"/>
      <c r="AZ1652" s="40"/>
      <c r="BA1652" s="40"/>
      <c r="BB1652" s="40"/>
      <c r="BC1652" s="40"/>
      <c r="BD1652" s="40"/>
      <c r="BE1652" s="40"/>
      <c r="BF1652" s="40"/>
      <c r="BG1652" s="40"/>
      <c r="BH1652" s="40"/>
      <c r="BI1652" s="40"/>
      <c r="BJ1652" s="40"/>
      <c r="BK1652" s="40"/>
      <c r="BL1652" s="40"/>
      <c r="BM1652" s="40"/>
      <c r="BN1652" s="40"/>
      <c r="BO1652" s="40"/>
      <c r="BP1652" s="40"/>
      <c r="BQ1652" s="40"/>
      <c r="BR1652" s="40"/>
      <c r="BS1652" s="40"/>
      <c r="BT1652" s="40"/>
      <c r="BU1652" s="40"/>
      <c r="BV1652" s="40"/>
      <c r="BW1652" s="40"/>
      <c r="BX1652" s="40"/>
      <c r="BY1652" s="40"/>
      <c r="BZ1652" s="40"/>
      <c r="CA1652" s="40"/>
      <c r="CB1652" s="40"/>
      <c r="CC1652" s="40"/>
      <c r="CD1652" s="40"/>
      <c r="CE1652" s="40"/>
      <c r="CF1652" s="40"/>
      <c r="CG1652" s="40"/>
      <c r="CH1652" s="40"/>
      <c r="CI1652" s="40"/>
      <c r="CJ1652" s="40"/>
      <c r="CK1652" s="40"/>
      <c r="CL1652" s="40"/>
      <c r="CM1652" s="40"/>
      <c r="CN1652" s="40"/>
      <c r="CO1652" s="40"/>
      <c r="CP1652" s="40"/>
      <c r="CQ1652" s="40"/>
      <c r="CR1652" s="40"/>
      <c r="CS1652" s="40"/>
      <c r="CT1652" s="40"/>
      <c r="CU1652" s="40"/>
      <c r="CV1652" s="40"/>
      <c r="CW1652" s="40"/>
      <c r="CX1652" s="40"/>
      <c r="CY1652" s="40"/>
      <c r="CZ1652" s="40"/>
      <c r="DA1652" s="40"/>
      <c r="DB1652" s="40"/>
      <c r="DC1652" s="40"/>
      <c r="DD1652" s="40"/>
      <c r="DE1652" s="40"/>
      <c r="DF1652" s="40"/>
      <c r="DG1652" s="40"/>
      <c r="DH1652" s="40"/>
      <c r="DI1652" s="40"/>
      <c r="DJ1652" s="40"/>
      <c r="DK1652" s="40"/>
      <c r="DL1652" s="40"/>
      <c r="DM1652" s="40"/>
      <c r="DN1652" s="40"/>
      <c r="DO1652" s="40"/>
      <c r="DP1652" s="40"/>
      <c r="DQ1652" s="40"/>
      <c r="DR1652" s="40"/>
      <c r="DS1652" s="40"/>
      <c r="DT1652" s="40"/>
      <c r="DU1652" s="40"/>
      <c r="DV1652" s="40"/>
      <c r="DW1652" s="40"/>
      <c r="DX1652" s="40"/>
      <c r="DY1652" s="40"/>
      <c r="DZ1652" s="40"/>
      <c r="EA1652" s="40"/>
      <c r="EB1652" s="40"/>
      <c r="EC1652" s="40"/>
      <c r="ED1652" s="40"/>
      <c r="EE1652" s="40"/>
      <c r="EF1652" s="40"/>
      <c r="EG1652" s="40"/>
      <c r="EH1652" s="40"/>
      <c r="EI1652" s="40"/>
      <c r="EJ1652" s="40"/>
      <c r="EK1652" s="40"/>
      <c r="EL1652" s="40"/>
      <c r="EM1652" s="40"/>
      <c r="EN1652" s="40"/>
      <c r="EO1652" s="40"/>
      <c r="EP1652" s="40"/>
      <c r="EQ1652" s="40"/>
      <c r="ER1652" s="40"/>
      <c r="ES1652" s="40"/>
      <c r="ET1652" s="40"/>
      <c r="EU1652" s="40"/>
      <c r="EV1652" s="40"/>
      <c r="EW1652" s="40"/>
      <c r="EX1652" s="40"/>
      <c r="EY1652" s="40"/>
      <c r="EZ1652" s="40"/>
      <c r="FA1652" s="40"/>
      <c r="FB1652" s="40"/>
      <c r="FC1652" s="40"/>
      <c r="FD1652" s="40"/>
      <c r="FE1652" s="40"/>
      <c r="FF1652" s="40"/>
      <c r="FG1652" s="40"/>
      <c r="FH1652" s="40"/>
      <c r="FI1652" s="40"/>
      <c r="FJ1652" s="40"/>
      <c r="FK1652" s="40"/>
      <c r="FL1652" s="40"/>
      <c r="FM1652" s="40"/>
      <c r="FN1652" s="40"/>
      <c r="FO1652" s="40"/>
      <c r="FP1652" s="40"/>
      <c r="FQ1652" s="40"/>
      <c r="FR1652" s="40"/>
      <c r="FS1652" s="40"/>
      <c r="FT1652" s="40"/>
      <c r="FU1652" s="40"/>
      <c r="FV1652" s="40"/>
      <c r="FW1652" s="40"/>
      <c r="FX1652" s="40"/>
      <c r="FY1652" s="40"/>
      <c r="FZ1652" s="40"/>
      <c r="GA1652" s="40"/>
      <c r="GB1652" s="40"/>
      <c r="GC1652" s="40"/>
      <c r="GD1652" s="40"/>
      <c r="GE1652" s="40"/>
      <c r="GF1652" s="40"/>
      <c r="GG1652" s="40"/>
      <c r="GH1652" s="40"/>
      <c r="GI1652" s="40"/>
      <c r="GJ1652" s="40"/>
      <c r="GK1652" s="40"/>
      <c r="GL1652" s="40"/>
      <c r="GM1652" s="40"/>
      <c r="GN1652" s="40"/>
      <c r="GO1652" s="40"/>
      <c r="GP1652" s="40"/>
      <c r="GQ1652" s="40"/>
      <c r="GR1652" s="40"/>
      <c r="GS1652" s="40"/>
    </row>
    <row r="1653" spans="1:201" x14ac:dyDescent="0.2">
      <c r="A1653" s="40"/>
      <c r="B1653" s="40"/>
      <c r="C1653" s="40"/>
      <c r="D1653" s="40"/>
      <c r="E1653" s="40"/>
      <c r="F1653" s="40"/>
      <c r="G1653" s="40"/>
      <c r="H1653" s="40"/>
      <c r="I1653" s="40"/>
      <c r="J1653" s="40"/>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c r="AH1653" s="40"/>
      <c r="AI1653" s="40"/>
      <c r="AJ1653" s="40"/>
      <c r="AK1653" s="40"/>
      <c r="AL1653" s="40"/>
      <c r="AM1653" s="40"/>
      <c r="AN1653" s="40"/>
      <c r="AO1653" s="40"/>
      <c r="AP1653" s="40"/>
      <c r="AQ1653" s="40"/>
      <c r="AR1653" s="40"/>
      <c r="AS1653" s="40"/>
      <c r="AT1653" s="40"/>
      <c r="AU1653" s="40"/>
      <c r="AV1653" s="40"/>
      <c r="AW1653" s="40"/>
      <c r="AX1653" s="40"/>
      <c r="AY1653" s="40"/>
      <c r="AZ1653" s="40"/>
      <c r="BA1653" s="40"/>
      <c r="BB1653" s="40"/>
      <c r="BC1653" s="40"/>
      <c r="BD1653" s="40"/>
      <c r="BE1653" s="40"/>
      <c r="BF1653" s="40"/>
      <c r="BG1653" s="40"/>
      <c r="BH1653" s="40"/>
      <c r="BI1653" s="40"/>
      <c r="BJ1653" s="40"/>
      <c r="BK1653" s="40"/>
      <c r="BL1653" s="40"/>
      <c r="BM1653" s="40"/>
      <c r="BN1653" s="40"/>
      <c r="BO1653" s="40"/>
      <c r="BP1653" s="40"/>
      <c r="BQ1653" s="40"/>
      <c r="BR1653" s="40"/>
      <c r="BS1653" s="40"/>
      <c r="BT1653" s="40"/>
      <c r="BU1653" s="40"/>
      <c r="BV1653" s="40"/>
      <c r="BW1653" s="40"/>
      <c r="BX1653" s="40"/>
      <c r="BY1653" s="40"/>
      <c r="BZ1653" s="40"/>
      <c r="CA1653" s="40"/>
      <c r="CB1653" s="40"/>
      <c r="CC1653" s="40"/>
      <c r="CD1653" s="40"/>
      <c r="CE1653" s="40"/>
      <c r="CF1653" s="40"/>
      <c r="CG1653" s="40"/>
      <c r="CH1653" s="40"/>
      <c r="CI1653" s="40"/>
      <c r="CJ1653" s="40"/>
      <c r="CK1653" s="40"/>
      <c r="CL1653" s="40"/>
      <c r="CM1653" s="40"/>
      <c r="CN1653" s="40"/>
      <c r="CO1653" s="40"/>
      <c r="CP1653" s="40"/>
      <c r="CQ1653" s="40"/>
      <c r="CR1653" s="40"/>
      <c r="CS1653" s="40"/>
      <c r="CT1653" s="40"/>
      <c r="CU1653" s="40"/>
      <c r="CV1653" s="40"/>
      <c r="CW1653" s="40"/>
      <c r="CX1653" s="40"/>
      <c r="CY1653" s="40"/>
      <c r="CZ1653" s="40"/>
      <c r="DA1653" s="40"/>
      <c r="DB1653" s="40"/>
      <c r="DC1653" s="40"/>
      <c r="DD1653" s="40"/>
      <c r="DE1653" s="40"/>
      <c r="DF1653" s="40"/>
      <c r="DG1653" s="40"/>
      <c r="DH1653" s="40"/>
      <c r="DI1653" s="40"/>
      <c r="DJ1653" s="40"/>
      <c r="DK1653" s="40"/>
      <c r="DL1653" s="40"/>
      <c r="DM1653" s="40"/>
      <c r="DN1653" s="40"/>
      <c r="DO1653" s="40"/>
      <c r="DP1653" s="40"/>
      <c r="DQ1653" s="40"/>
      <c r="DR1653" s="40"/>
      <c r="DS1653" s="40"/>
      <c r="DT1653" s="40"/>
      <c r="DU1653" s="40"/>
      <c r="DV1653" s="40"/>
      <c r="DW1653" s="40"/>
      <c r="DX1653" s="40"/>
      <c r="DY1653" s="40"/>
      <c r="DZ1653" s="40"/>
      <c r="EA1653" s="40"/>
      <c r="EB1653" s="40"/>
      <c r="EC1653" s="40"/>
      <c r="ED1653" s="40"/>
      <c r="EE1653" s="40"/>
      <c r="EF1653" s="40"/>
      <c r="EG1653" s="40"/>
      <c r="EH1653" s="40"/>
      <c r="EI1653" s="40"/>
      <c r="EJ1653" s="40"/>
      <c r="EK1653" s="40"/>
      <c r="EL1653" s="40"/>
      <c r="EM1653" s="40"/>
      <c r="EN1653" s="40"/>
      <c r="EO1653" s="40"/>
      <c r="EP1653" s="40"/>
      <c r="EQ1653" s="40"/>
      <c r="ER1653" s="40"/>
      <c r="ES1653" s="40"/>
      <c r="ET1653" s="40"/>
      <c r="EU1653" s="40"/>
      <c r="EV1653" s="40"/>
      <c r="EW1653" s="40"/>
      <c r="EX1653" s="40"/>
      <c r="EY1653" s="40"/>
      <c r="EZ1653" s="40"/>
      <c r="FA1653" s="40"/>
      <c r="FB1653" s="40"/>
      <c r="FC1653" s="40"/>
      <c r="FD1653" s="40"/>
      <c r="FE1653" s="40"/>
      <c r="FF1653" s="40"/>
      <c r="FG1653" s="40"/>
      <c r="FH1653" s="40"/>
      <c r="FI1653" s="40"/>
      <c r="FJ1653" s="40"/>
      <c r="FK1653" s="40"/>
      <c r="FL1653" s="40"/>
      <c r="FM1653" s="40"/>
      <c r="FN1653" s="40"/>
      <c r="FO1653" s="40"/>
      <c r="FP1653" s="40"/>
      <c r="FQ1653" s="40"/>
      <c r="FR1653" s="40"/>
      <c r="FS1653" s="40"/>
      <c r="FT1653" s="40"/>
      <c r="FU1653" s="40"/>
      <c r="FV1653" s="40"/>
      <c r="FW1653" s="40"/>
      <c r="FX1653" s="40"/>
      <c r="FY1653" s="40"/>
      <c r="FZ1653" s="40"/>
      <c r="GA1653" s="40"/>
      <c r="GB1653" s="40"/>
      <c r="GC1653" s="40"/>
      <c r="GD1653" s="40"/>
      <c r="GE1653" s="40"/>
      <c r="GF1653" s="40"/>
      <c r="GG1653" s="40"/>
      <c r="GH1653" s="40"/>
      <c r="GI1653" s="40"/>
      <c r="GJ1653" s="40"/>
      <c r="GK1653" s="40"/>
      <c r="GL1653" s="40"/>
      <c r="GM1653" s="40"/>
      <c r="GN1653" s="40"/>
      <c r="GO1653" s="40"/>
      <c r="GP1653" s="40"/>
      <c r="GQ1653" s="40"/>
      <c r="GR1653" s="40"/>
      <c r="GS1653" s="40"/>
    </row>
    <row r="1654" spans="1:201" x14ac:dyDescent="0.2">
      <c r="A1654" s="40"/>
      <c r="B1654" s="40"/>
      <c r="C1654" s="40"/>
      <c r="D1654" s="40"/>
      <c r="E1654" s="40"/>
      <c r="F1654" s="40"/>
      <c r="G1654" s="40"/>
      <c r="H1654" s="40"/>
      <c r="I1654" s="40"/>
      <c r="J1654" s="40"/>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c r="AH1654" s="40"/>
      <c r="AI1654" s="40"/>
      <c r="AJ1654" s="40"/>
      <c r="AK1654" s="40"/>
      <c r="AL1654" s="40"/>
      <c r="AM1654" s="40"/>
      <c r="AN1654" s="40"/>
      <c r="AO1654" s="40"/>
      <c r="AP1654" s="40"/>
      <c r="AQ1654" s="40"/>
      <c r="AR1654" s="40"/>
      <c r="AS1654" s="40"/>
      <c r="AT1654" s="40"/>
      <c r="AU1654" s="40"/>
      <c r="AV1654" s="40"/>
      <c r="AW1654" s="40"/>
      <c r="AX1654" s="40"/>
      <c r="AY1654" s="40"/>
      <c r="AZ1654" s="40"/>
      <c r="BA1654" s="40"/>
      <c r="BB1654" s="40"/>
      <c r="BC1654" s="40"/>
      <c r="BD1654" s="40"/>
      <c r="BE1654" s="40"/>
      <c r="BF1654" s="40"/>
      <c r="BG1654" s="40"/>
      <c r="BH1654" s="40"/>
      <c r="BI1654" s="40"/>
      <c r="BJ1654" s="40"/>
      <c r="BK1654" s="40"/>
      <c r="BL1654" s="40"/>
      <c r="BM1654" s="40"/>
      <c r="BN1654" s="40"/>
      <c r="BO1654" s="40"/>
      <c r="BP1654" s="40"/>
      <c r="BQ1654" s="40"/>
      <c r="BR1654" s="40"/>
      <c r="BS1654" s="40"/>
      <c r="BT1654" s="40"/>
      <c r="BU1654" s="40"/>
      <c r="BV1654" s="40"/>
      <c r="BW1654" s="40"/>
      <c r="BX1654" s="40"/>
      <c r="BY1654" s="40"/>
      <c r="BZ1654" s="40"/>
      <c r="CA1654" s="40"/>
      <c r="CB1654" s="40"/>
      <c r="CC1654" s="40"/>
      <c r="CD1654" s="40"/>
      <c r="CE1654" s="40"/>
      <c r="CF1654" s="40"/>
      <c r="CG1654" s="40"/>
      <c r="CH1654" s="40"/>
      <c r="CI1654" s="40"/>
      <c r="CJ1654" s="40"/>
      <c r="CK1654" s="40"/>
      <c r="CL1654" s="40"/>
      <c r="CM1654" s="40"/>
      <c r="CN1654" s="40"/>
      <c r="CO1654" s="40"/>
      <c r="CP1654" s="40"/>
      <c r="CQ1654" s="40"/>
      <c r="CR1654" s="40"/>
      <c r="CS1654" s="40"/>
      <c r="CT1654" s="40"/>
      <c r="CU1654" s="40"/>
      <c r="CV1654" s="40"/>
      <c r="CW1654" s="40"/>
      <c r="CX1654" s="40"/>
      <c r="CY1654" s="40"/>
      <c r="CZ1654" s="40"/>
      <c r="DA1654" s="40"/>
      <c r="DB1654" s="40"/>
      <c r="DC1654" s="40"/>
      <c r="DD1654" s="40"/>
      <c r="DE1654" s="40"/>
      <c r="DF1654" s="40"/>
      <c r="DG1654" s="40"/>
      <c r="DH1654" s="40"/>
      <c r="DI1654" s="40"/>
      <c r="DJ1654" s="40"/>
      <c r="DK1654" s="40"/>
      <c r="DL1654" s="40"/>
      <c r="DM1654" s="40"/>
      <c r="DN1654" s="40"/>
      <c r="DO1654" s="40"/>
      <c r="DP1654" s="40"/>
      <c r="DQ1654" s="40"/>
      <c r="DR1654" s="40"/>
      <c r="DS1654" s="40"/>
      <c r="DT1654" s="40"/>
      <c r="DU1654" s="40"/>
      <c r="DV1654" s="40"/>
      <c r="DW1654" s="40"/>
      <c r="DX1654" s="40"/>
      <c r="DY1654" s="40"/>
      <c r="DZ1654" s="40"/>
      <c r="EA1654" s="40"/>
      <c r="EB1654" s="40"/>
      <c r="EC1654" s="40"/>
      <c r="ED1654" s="40"/>
      <c r="EE1654" s="40"/>
      <c r="EF1654" s="40"/>
      <c r="EG1654" s="40"/>
      <c r="EH1654" s="40"/>
      <c r="EI1654" s="40"/>
      <c r="EJ1654" s="40"/>
      <c r="EK1654" s="40"/>
      <c r="EL1654" s="40"/>
      <c r="EM1654" s="40"/>
      <c r="EN1654" s="40"/>
      <c r="EO1654" s="40"/>
      <c r="EP1654" s="40"/>
      <c r="EQ1654" s="40"/>
      <c r="ER1654" s="40"/>
      <c r="ES1654" s="40"/>
      <c r="ET1654" s="40"/>
      <c r="EU1654" s="40"/>
      <c r="EV1654" s="40"/>
      <c r="EW1654" s="40"/>
      <c r="EX1654" s="40"/>
      <c r="EY1654" s="40"/>
      <c r="EZ1654" s="40"/>
      <c r="FA1654" s="40"/>
      <c r="FB1654" s="40"/>
      <c r="FC1654" s="40"/>
      <c r="FD1654" s="40"/>
      <c r="FE1654" s="40"/>
      <c r="FF1654" s="40"/>
      <c r="FG1654" s="40"/>
      <c r="FH1654" s="40"/>
      <c r="FI1654" s="40"/>
      <c r="FJ1654" s="40"/>
      <c r="FK1654" s="40"/>
      <c r="FL1654" s="40"/>
      <c r="FM1654" s="40"/>
      <c r="FN1654" s="40"/>
      <c r="FO1654" s="40"/>
      <c r="FP1654" s="40"/>
      <c r="FQ1654" s="40"/>
      <c r="FR1654" s="40"/>
      <c r="FS1654" s="40"/>
      <c r="FT1654" s="40"/>
      <c r="FU1654" s="40"/>
      <c r="FV1654" s="40"/>
      <c r="FW1654" s="40"/>
      <c r="FX1654" s="40"/>
      <c r="FY1654" s="40"/>
      <c r="FZ1654" s="40"/>
      <c r="GA1654" s="40"/>
      <c r="GB1654" s="40"/>
      <c r="GC1654" s="40"/>
      <c r="GD1654" s="40"/>
      <c r="GE1654" s="40"/>
      <c r="GF1654" s="40"/>
      <c r="GG1654" s="40"/>
      <c r="GH1654" s="40"/>
      <c r="GI1654" s="40"/>
      <c r="GJ1654" s="40"/>
      <c r="GK1654" s="40"/>
      <c r="GL1654" s="40"/>
      <c r="GM1654" s="40"/>
      <c r="GN1654" s="40"/>
      <c r="GO1654" s="40"/>
      <c r="GP1654" s="40"/>
      <c r="GQ1654" s="40"/>
      <c r="GR1654" s="40"/>
      <c r="GS1654" s="40"/>
    </row>
    <row r="1655" spans="1:201" x14ac:dyDescent="0.2">
      <c r="A1655" s="40"/>
      <c r="B1655" s="40"/>
      <c r="C1655" s="40"/>
      <c r="D1655" s="40"/>
      <c r="E1655" s="40"/>
      <c r="F1655" s="40"/>
      <c r="G1655" s="40"/>
      <c r="H1655" s="40"/>
      <c r="I1655" s="40"/>
      <c r="J1655" s="40"/>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c r="AH1655" s="40"/>
      <c r="AI1655" s="40"/>
      <c r="AJ1655" s="40"/>
      <c r="AK1655" s="40"/>
      <c r="AL1655" s="40"/>
      <c r="AM1655" s="40"/>
      <c r="AN1655" s="40"/>
      <c r="AO1655" s="40"/>
      <c r="AP1655" s="40"/>
      <c r="AQ1655" s="40"/>
      <c r="AR1655" s="40"/>
      <c r="AS1655" s="40"/>
      <c r="AT1655" s="40"/>
      <c r="AU1655" s="40"/>
      <c r="AV1655" s="40"/>
      <c r="AW1655" s="40"/>
      <c r="AX1655" s="40"/>
      <c r="AY1655" s="40"/>
      <c r="AZ1655" s="40"/>
      <c r="BA1655" s="40"/>
      <c r="BB1655" s="40"/>
      <c r="BC1655" s="40"/>
      <c r="BD1655" s="40"/>
      <c r="BE1655" s="40"/>
      <c r="BF1655" s="40"/>
      <c r="BG1655" s="40"/>
      <c r="BH1655" s="40"/>
      <c r="BI1655" s="40"/>
      <c r="BJ1655" s="40"/>
      <c r="BK1655" s="40"/>
      <c r="BL1655" s="40"/>
      <c r="BM1655" s="40"/>
      <c r="BN1655" s="40"/>
      <c r="BO1655" s="40"/>
      <c r="BP1655" s="40"/>
      <c r="BQ1655" s="40"/>
      <c r="BR1655" s="40"/>
      <c r="BS1655" s="40"/>
      <c r="BT1655" s="40"/>
      <c r="BU1655" s="40"/>
      <c r="BV1655" s="40"/>
      <c r="BW1655" s="40"/>
      <c r="BX1655" s="40"/>
      <c r="BY1655" s="40"/>
      <c r="BZ1655" s="40"/>
      <c r="CA1655" s="40"/>
      <c r="CB1655" s="40"/>
      <c r="CC1655" s="40"/>
      <c r="CD1655" s="40"/>
      <c r="CE1655" s="40"/>
      <c r="CF1655" s="40"/>
      <c r="CG1655" s="40"/>
      <c r="CH1655" s="40"/>
      <c r="CI1655" s="40"/>
      <c r="CJ1655" s="40"/>
      <c r="CK1655" s="40"/>
      <c r="CL1655" s="40"/>
      <c r="CM1655" s="40"/>
      <c r="CN1655" s="40"/>
      <c r="CO1655" s="40"/>
      <c r="CP1655" s="40"/>
      <c r="CQ1655" s="40"/>
      <c r="CR1655" s="40"/>
      <c r="CS1655" s="40"/>
      <c r="CT1655" s="40"/>
      <c r="CU1655" s="40"/>
      <c r="CV1655" s="40"/>
      <c r="CW1655" s="40"/>
      <c r="CX1655" s="40"/>
      <c r="CY1655" s="40"/>
      <c r="CZ1655" s="40"/>
      <c r="DA1655" s="40"/>
      <c r="DB1655" s="40"/>
      <c r="DC1655" s="40"/>
      <c r="DD1655" s="40"/>
      <c r="DE1655" s="40"/>
      <c r="DF1655" s="40"/>
      <c r="DG1655" s="40"/>
      <c r="DH1655" s="40"/>
      <c r="DI1655" s="40"/>
      <c r="DJ1655" s="40"/>
      <c r="DK1655" s="40"/>
      <c r="DL1655" s="40"/>
      <c r="DM1655" s="40"/>
      <c r="DN1655" s="40"/>
      <c r="DO1655" s="40"/>
      <c r="DP1655" s="40"/>
      <c r="DQ1655" s="40"/>
      <c r="DR1655" s="40"/>
      <c r="DS1655" s="40"/>
      <c r="DT1655" s="40"/>
      <c r="DU1655" s="40"/>
      <c r="DV1655" s="40"/>
      <c r="DW1655" s="40"/>
      <c r="DX1655" s="40"/>
      <c r="DY1655" s="40"/>
      <c r="DZ1655" s="40"/>
      <c r="EA1655" s="40"/>
      <c r="EB1655" s="40"/>
      <c r="EC1655" s="40"/>
      <c r="ED1655" s="40"/>
      <c r="EE1655" s="40"/>
      <c r="EF1655" s="40"/>
      <c r="EG1655" s="40"/>
      <c r="EH1655" s="40"/>
      <c r="EI1655" s="40"/>
      <c r="EJ1655" s="40"/>
      <c r="EK1655" s="40"/>
      <c r="EL1655" s="40"/>
      <c r="EM1655" s="40"/>
      <c r="EN1655" s="40"/>
      <c r="EO1655" s="40"/>
      <c r="EP1655" s="40"/>
      <c r="EQ1655" s="40"/>
      <c r="ER1655" s="40"/>
      <c r="ES1655" s="40"/>
      <c r="ET1655" s="40"/>
      <c r="EU1655" s="40"/>
      <c r="EV1655" s="40"/>
      <c r="EW1655" s="40"/>
      <c r="EX1655" s="40"/>
      <c r="EY1655" s="40"/>
      <c r="EZ1655" s="40"/>
      <c r="FA1655" s="40"/>
      <c r="FB1655" s="40"/>
      <c r="FC1655" s="40"/>
      <c r="FD1655" s="40"/>
      <c r="FE1655" s="40"/>
      <c r="FF1655" s="40"/>
      <c r="FG1655" s="40"/>
      <c r="FH1655" s="40"/>
      <c r="FI1655" s="40"/>
      <c r="FJ1655" s="40"/>
      <c r="FK1655" s="40"/>
      <c r="FL1655" s="40"/>
      <c r="FM1655" s="40"/>
      <c r="FN1655" s="40"/>
      <c r="FO1655" s="40"/>
      <c r="FP1655" s="40"/>
      <c r="FQ1655" s="40"/>
      <c r="FR1655" s="40"/>
      <c r="FS1655" s="40"/>
      <c r="FT1655" s="40"/>
      <c r="FU1655" s="40"/>
      <c r="FV1655" s="40"/>
      <c r="FW1655" s="40"/>
      <c r="FX1655" s="40"/>
      <c r="FY1655" s="40"/>
      <c r="FZ1655" s="40"/>
      <c r="GA1655" s="40"/>
      <c r="GB1655" s="40"/>
      <c r="GC1655" s="40"/>
      <c r="GD1655" s="40"/>
      <c r="GE1655" s="40"/>
      <c r="GF1655" s="40"/>
      <c r="GG1655" s="40"/>
      <c r="GH1655" s="40"/>
      <c r="GI1655" s="40"/>
      <c r="GJ1655" s="40"/>
      <c r="GK1655" s="40"/>
      <c r="GL1655" s="40"/>
      <c r="GM1655" s="40"/>
      <c r="GN1655" s="40"/>
      <c r="GO1655" s="40"/>
      <c r="GP1655" s="40"/>
      <c r="GQ1655" s="40"/>
      <c r="GR1655" s="40"/>
      <c r="GS1655" s="40"/>
    </row>
    <row r="1656" spans="1:201" x14ac:dyDescent="0.2">
      <c r="A1656" s="40"/>
      <c r="B1656" s="40"/>
      <c r="C1656" s="40"/>
      <c r="D1656" s="40"/>
      <c r="E1656" s="40"/>
      <c r="F1656" s="40"/>
      <c r="G1656" s="40"/>
      <c r="H1656" s="40"/>
      <c r="I1656" s="40"/>
      <c r="J1656" s="40"/>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c r="AH1656" s="40"/>
      <c r="AI1656" s="40"/>
      <c r="AJ1656" s="40"/>
      <c r="AK1656" s="40"/>
      <c r="AL1656" s="40"/>
      <c r="AM1656" s="40"/>
      <c r="AN1656" s="40"/>
      <c r="AO1656" s="40"/>
      <c r="AP1656" s="40"/>
      <c r="AQ1656" s="40"/>
      <c r="AR1656" s="40"/>
      <c r="AS1656" s="40"/>
      <c r="AT1656" s="40"/>
      <c r="AU1656" s="40"/>
      <c r="AV1656" s="40"/>
      <c r="AW1656" s="40"/>
      <c r="AX1656" s="40"/>
      <c r="AY1656" s="40"/>
      <c r="AZ1656" s="40"/>
      <c r="BA1656" s="40"/>
      <c r="BB1656" s="40"/>
      <c r="BC1656" s="40"/>
      <c r="BD1656" s="40"/>
      <c r="BE1656" s="40"/>
      <c r="BF1656" s="40"/>
      <c r="BG1656" s="40"/>
      <c r="BH1656" s="40"/>
      <c r="BI1656" s="40"/>
      <c r="BJ1656" s="40"/>
      <c r="BK1656" s="40"/>
      <c r="BL1656" s="40"/>
      <c r="BM1656" s="40"/>
      <c r="BN1656" s="40"/>
      <c r="BO1656" s="40"/>
      <c r="BP1656" s="40"/>
      <c r="BQ1656" s="40"/>
      <c r="BR1656" s="40"/>
      <c r="BS1656" s="40"/>
      <c r="BT1656" s="40"/>
      <c r="BU1656" s="40"/>
      <c r="BV1656" s="40"/>
      <c r="BW1656" s="40"/>
      <c r="BX1656" s="40"/>
      <c r="BY1656" s="40"/>
      <c r="BZ1656" s="40"/>
      <c r="CA1656" s="40"/>
      <c r="CB1656" s="40"/>
      <c r="CC1656" s="40"/>
      <c r="CD1656" s="40"/>
      <c r="CE1656" s="40"/>
      <c r="CF1656" s="40"/>
      <c r="CG1656" s="40"/>
      <c r="CH1656" s="40"/>
      <c r="CI1656" s="40"/>
      <c r="CJ1656" s="40"/>
      <c r="CK1656" s="40"/>
      <c r="CL1656" s="40"/>
      <c r="CM1656" s="40"/>
      <c r="CN1656" s="40"/>
      <c r="CO1656" s="40"/>
      <c r="CP1656" s="40"/>
      <c r="CQ1656" s="40"/>
      <c r="CR1656" s="40"/>
      <c r="CS1656" s="40"/>
      <c r="CT1656" s="40"/>
      <c r="CU1656" s="40"/>
      <c r="CV1656" s="40"/>
      <c r="CW1656" s="40"/>
      <c r="CX1656" s="40"/>
      <c r="CY1656" s="40"/>
      <c r="CZ1656" s="40"/>
      <c r="DA1656" s="40"/>
      <c r="DB1656" s="40"/>
      <c r="DC1656" s="40"/>
      <c r="DD1656" s="40"/>
      <c r="DE1656" s="40"/>
      <c r="DF1656" s="40"/>
      <c r="DG1656" s="40"/>
      <c r="DH1656" s="40"/>
      <c r="DI1656" s="40"/>
      <c r="DJ1656" s="40"/>
      <c r="DK1656" s="40"/>
      <c r="DL1656" s="40"/>
      <c r="DM1656" s="40"/>
      <c r="DN1656" s="40"/>
      <c r="DO1656" s="40"/>
      <c r="DP1656" s="40"/>
      <c r="DQ1656" s="40"/>
      <c r="DR1656" s="40"/>
      <c r="DS1656" s="40"/>
      <c r="DT1656" s="40"/>
      <c r="DU1656" s="40"/>
      <c r="DV1656" s="40"/>
      <c r="DW1656" s="40"/>
      <c r="DX1656" s="40"/>
      <c r="DY1656" s="40"/>
      <c r="DZ1656" s="40"/>
      <c r="EA1656" s="40"/>
      <c r="EB1656" s="40"/>
      <c r="EC1656" s="40"/>
      <c r="ED1656" s="40"/>
      <c r="EE1656" s="40"/>
      <c r="EF1656" s="40"/>
      <c r="EG1656" s="40"/>
      <c r="EH1656" s="40"/>
      <c r="EI1656" s="40"/>
      <c r="EJ1656" s="40"/>
      <c r="EK1656" s="40"/>
      <c r="EL1656" s="40"/>
      <c r="EM1656" s="40"/>
      <c r="EN1656" s="40"/>
      <c r="EO1656" s="40"/>
      <c r="EP1656" s="40"/>
      <c r="EQ1656" s="40"/>
      <c r="ER1656" s="40"/>
      <c r="ES1656" s="40"/>
      <c r="ET1656" s="40"/>
      <c r="EU1656" s="40"/>
      <c r="EV1656" s="40"/>
      <c r="EW1656" s="40"/>
      <c r="EX1656" s="40"/>
      <c r="EY1656" s="40"/>
      <c r="EZ1656" s="40"/>
      <c r="FA1656" s="40"/>
      <c r="FB1656" s="40"/>
      <c r="FC1656" s="40"/>
      <c r="FD1656" s="40"/>
      <c r="FE1656" s="40"/>
      <c r="FF1656" s="40"/>
      <c r="FG1656" s="40"/>
      <c r="FH1656" s="40"/>
      <c r="FI1656" s="40"/>
      <c r="FJ1656" s="40"/>
      <c r="FK1656" s="40"/>
      <c r="FL1656" s="40"/>
      <c r="FM1656" s="40"/>
      <c r="FN1656" s="40"/>
      <c r="FO1656" s="40"/>
      <c r="FP1656" s="40"/>
      <c r="FQ1656" s="40"/>
      <c r="FR1656" s="40"/>
      <c r="FS1656" s="40"/>
      <c r="FT1656" s="40"/>
      <c r="FU1656" s="40"/>
      <c r="FV1656" s="40"/>
      <c r="FW1656" s="40"/>
      <c r="FX1656" s="40"/>
      <c r="FY1656" s="40"/>
      <c r="FZ1656" s="40"/>
      <c r="GA1656" s="40"/>
      <c r="GB1656" s="40"/>
      <c r="GC1656" s="40"/>
      <c r="GD1656" s="40"/>
      <c r="GE1656" s="40"/>
      <c r="GF1656" s="40"/>
      <c r="GG1656" s="40"/>
      <c r="GH1656" s="40"/>
      <c r="GI1656" s="40"/>
      <c r="GJ1656" s="40"/>
      <c r="GK1656" s="40"/>
      <c r="GL1656" s="40"/>
      <c r="GM1656" s="40"/>
      <c r="GN1656" s="40"/>
      <c r="GO1656" s="40"/>
      <c r="GP1656" s="40"/>
      <c r="GQ1656" s="40"/>
      <c r="GR1656" s="40"/>
      <c r="GS1656" s="40"/>
    </row>
    <row r="1657" spans="1:201" x14ac:dyDescent="0.2">
      <c r="A1657" s="40"/>
      <c r="B1657" s="40"/>
      <c r="C1657" s="40"/>
      <c r="D1657" s="40"/>
      <c r="E1657" s="40"/>
      <c r="F1657" s="40"/>
      <c r="G1657" s="40"/>
      <c r="H1657" s="40"/>
      <c r="I1657" s="40"/>
      <c r="J1657" s="40"/>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c r="AH1657" s="40"/>
      <c r="AI1657" s="40"/>
      <c r="AJ1657" s="40"/>
      <c r="AK1657" s="40"/>
      <c r="AL1657" s="40"/>
      <c r="AM1657" s="40"/>
      <c r="AN1657" s="40"/>
      <c r="AO1657" s="40"/>
      <c r="AP1657" s="40"/>
      <c r="AQ1657" s="40"/>
      <c r="AR1657" s="40"/>
      <c r="AS1657" s="40"/>
      <c r="AT1657" s="40"/>
      <c r="AU1657" s="40"/>
      <c r="AV1657" s="40"/>
      <c r="AW1657" s="40"/>
      <c r="AX1657" s="40"/>
      <c r="AY1657" s="40"/>
      <c r="AZ1657" s="40"/>
      <c r="BA1657" s="40"/>
      <c r="BB1657" s="40"/>
      <c r="BC1657" s="40"/>
      <c r="BD1657" s="40"/>
      <c r="BE1657" s="40"/>
      <c r="BF1657" s="40"/>
      <c r="BG1657" s="40"/>
      <c r="BH1657" s="40"/>
      <c r="BI1657" s="40"/>
      <c r="BJ1657" s="40"/>
      <c r="BK1657" s="40"/>
      <c r="BL1657" s="40"/>
      <c r="BM1657" s="40"/>
      <c r="BN1657" s="40"/>
      <c r="BO1657" s="40"/>
      <c r="BP1657" s="40"/>
      <c r="BQ1657" s="40"/>
      <c r="BR1657" s="40"/>
      <c r="BS1657" s="40"/>
      <c r="BT1657" s="40"/>
      <c r="BU1657" s="40"/>
      <c r="BV1657" s="40"/>
      <c r="BW1657" s="40"/>
      <c r="BX1657" s="40"/>
      <c r="BY1657" s="40"/>
      <c r="BZ1657" s="40"/>
      <c r="CA1657" s="40"/>
      <c r="CB1657" s="40"/>
      <c r="CC1657" s="40"/>
      <c r="CD1657" s="40"/>
      <c r="CE1657" s="40"/>
      <c r="CF1657" s="40"/>
      <c r="CG1657" s="40"/>
      <c r="CH1657" s="40"/>
      <c r="CI1657" s="40"/>
      <c r="CJ1657" s="40"/>
      <c r="CK1657" s="40"/>
      <c r="CL1657" s="40"/>
      <c r="CM1657" s="40"/>
      <c r="CN1657" s="40"/>
      <c r="CO1657" s="40"/>
      <c r="CP1657" s="40"/>
      <c r="CQ1657" s="40"/>
      <c r="CR1657" s="40"/>
      <c r="CS1657" s="40"/>
      <c r="CT1657" s="40"/>
      <c r="CU1657" s="40"/>
      <c r="CV1657" s="40"/>
      <c r="CW1657" s="40"/>
      <c r="CX1657" s="40"/>
      <c r="CY1657" s="40"/>
      <c r="CZ1657" s="40"/>
      <c r="DA1657" s="40"/>
      <c r="DB1657" s="40"/>
      <c r="DC1657" s="40"/>
      <c r="DD1657" s="40"/>
      <c r="DE1657" s="40"/>
      <c r="DF1657" s="40"/>
      <c r="DG1657" s="40"/>
      <c r="DH1657" s="40"/>
      <c r="DI1657" s="40"/>
      <c r="DJ1657" s="40"/>
      <c r="DK1657" s="40"/>
      <c r="DL1657" s="40"/>
      <c r="DM1657" s="40"/>
      <c r="DN1657" s="40"/>
      <c r="DO1657" s="40"/>
      <c r="DP1657" s="40"/>
      <c r="DQ1657" s="40"/>
      <c r="DR1657" s="40"/>
      <c r="DS1657" s="40"/>
      <c r="DT1657" s="40"/>
      <c r="DU1657" s="40"/>
      <c r="DV1657" s="40"/>
      <c r="DW1657" s="40"/>
      <c r="DX1657" s="40"/>
      <c r="DY1657" s="40"/>
      <c r="DZ1657" s="40"/>
      <c r="EA1657" s="40"/>
      <c r="EB1657" s="40"/>
      <c r="EC1657" s="40"/>
      <c r="ED1657" s="40"/>
      <c r="EE1657" s="40"/>
      <c r="EF1657" s="40"/>
      <c r="EG1657" s="40"/>
      <c r="EH1657" s="40"/>
      <c r="EI1657" s="40"/>
      <c r="EJ1657" s="40"/>
      <c r="EK1657" s="40"/>
      <c r="EL1657" s="40"/>
      <c r="EM1657" s="40"/>
      <c r="EN1657" s="40"/>
      <c r="EO1657" s="40"/>
      <c r="EP1657" s="40"/>
      <c r="EQ1657" s="40"/>
      <c r="ER1657" s="40"/>
      <c r="ES1657" s="40"/>
      <c r="ET1657" s="40"/>
      <c r="EU1657" s="40"/>
      <c r="EV1657" s="40"/>
      <c r="EW1657" s="40"/>
      <c r="EX1657" s="40"/>
      <c r="EY1657" s="40"/>
      <c r="EZ1657" s="40"/>
      <c r="FA1657" s="40"/>
      <c r="FB1657" s="40"/>
      <c r="FC1657" s="40"/>
      <c r="FD1657" s="40"/>
      <c r="FE1657" s="40"/>
      <c r="FF1657" s="40"/>
      <c r="FG1657" s="40"/>
      <c r="FH1657" s="40"/>
      <c r="FI1657" s="40"/>
      <c r="FJ1657" s="40"/>
      <c r="FK1657" s="40"/>
      <c r="FL1657" s="40"/>
      <c r="FM1657" s="40"/>
      <c r="FN1657" s="40"/>
      <c r="FO1657" s="40"/>
      <c r="FP1657" s="40"/>
      <c r="FQ1657" s="40"/>
      <c r="FR1657" s="40"/>
      <c r="FS1657" s="40"/>
      <c r="FT1657" s="40"/>
      <c r="FU1657" s="40"/>
      <c r="FV1657" s="40"/>
      <c r="FW1657" s="40"/>
      <c r="FX1657" s="40"/>
      <c r="FY1657" s="40"/>
      <c r="FZ1657" s="40"/>
      <c r="GA1657" s="40"/>
      <c r="GB1657" s="40"/>
      <c r="GC1657" s="40"/>
      <c r="GD1657" s="40"/>
      <c r="GE1657" s="40"/>
      <c r="GF1657" s="40"/>
      <c r="GG1657" s="40"/>
      <c r="GH1657" s="40"/>
      <c r="GI1657" s="40"/>
      <c r="GJ1657" s="40"/>
      <c r="GK1657" s="40"/>
      <c r="GL1657" s="40"/>
      <c r="GM1657" s="40"/>
      <c r="GN1657" s="40"/>
      <c r="GO1657" s="40"/>
      <c r="GP1657" s="40"/>
      <c r="GQ1657" s="40"/>
      <c r="GR1657" s="40"/>
      <c r="GS1657" s="40"/>
    </row>
    <row r="1658" spans="1:201" x14ac:dyDescent="0.2">
      <c r="A1658" s="40"/>
      <c r="B1658" s="40"/>
      <c r="C1658" s="40"/>
      <c r="D1658" s="40"/>
      <c r="E1658" s="40"/>
      <c r="F1658" s="40"/>
      <c r="G1658" s="40"/>
      <c r="H1658" s="40"/>
      <c r="I1658" s="40"/>
      <c r="J1658" s="40"/>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c r="AH1658" s="40"/>
      <c r="AI1658" s="40"/>
      <c r="AJ1658" s="40"/>
      <c r="AK1658" s="40"/>
      <c r="AL1658" s="40"/>
      <c r="AM1658" s="40"/>
      <c r="AN1658" s="40"/>
      <c r="AO1658" s="40"/>
      <c r="AP1658" s="40"/>
      <c r="AQ1658" s="40"/>
      <c r="AR1658" s="40"/>
      <c r="AS1658" s="40"/>
      <c r="AT1658" s="40"/>
      <c r="AU1658" s="40"/>
      <c r="AV1658" s="40"/>
      <c r="AW1658" s="40"/>
      <c r="AX1658" s="40"/>
      <c r="AY1658" s="40"/>
      <c r="AZ1658" s="40"/>
      <c r="BA1658" s="40"/>
      <c r="BB1658" s="40"/>
      <c r="BC1658" s="40"/>
      <c r="BD1658" s="40"/>
      <c r="BE1658" s="40"/>
      <c r="BF1658" s="40"/>
      <c r="BG1658" s="40"/>
      <c r="BH1658" s="40"/>
      <c r="BI1658" s="40"/>
      <c r="BJ1658" s="40"/>
      <c r="BK1658" s="40"/>
      <c r="BL1658" s="40"/>
      <c r="BM1658" s="40"/>
      <c r="BN1658" s="40"/>
      <c r="BO1658" s="40"/>
      <c r="BP1658" s="40"/>
      <c r="BQ1658" s="40"/>
      <c r="BR1658" s="40"/>
      <c r="BS1658" s="40"/>
      <c r="BT1658" s="40"/>
      <c r="BU1658" s="40"/>
      <c r="BV1658" s="40"/>
      <c r="BW1658" s="40"/>
      <c r="BX1658" s="40"/>
      <c r="BY1658" s="40"/>
      <c r="BZ1658" s="40"/>
      <c r="CA1658" s="40"/>
      <c r="CB1658" s="40"/>
      <c r="CC1658" s="40"/>
      <c r="CD1658" s="40"/>
      <c r="CE1658" s="40"/>
      <c r="CF1658" s="40"/>
      <c r="CG1658" s="40"/>
      <c r="CH1658" s="40"/>
      <c r="CI1658" s="40"/>
      <c r="CJ1658" s="40"/>
      <c r="CK1658" s="40"/>
      <c r="CL1658" s="40"/>
      <c r="CM1658" s="40"/>
      <c r="CN1658" s="40"/>
      <c r="CO1658" s="40"/>
      <c r="CP1658" s="40"/>
      <c r="CQ1658" s="40"/>
      <c r="CR1658" s="40"/>
      <c r="CS1658" s="40"/>
      <c r="CT1658" s="40"/>
      <c r="CU1658" s="40"/>
      <c r="CV1658" s="40"/>
      <c r="CW1658" s="40"/>
      <c r="CX1658" s="40"/>
      <c r="CY1658" s="40"/>
      <c r="CZ1658" s="40"/>
      <c r="DA1658" s="40"/>
      <c r="DB1658" s="40"/>
      <c r="DC1658" s="40"/>
      <c r="DD1658" s="40"/>
      <c r="DE1658" s="40"/>
      <c r="DF1658" s="40"/>
      <c r="DG1658" s="40"/>
      <c r="DH1658" s="40"/>
      <c r="DI1658" s="40"/>
      <c r="DJ1658" s="40"/>
      <c r="DK1658" s="40"/>
      <c r="DL1658" s="40"/>
      <c r="DM1658" s="40"/>
      <c r="DN1658" s="40"/>
      <c r="DO1658" s="40"/>
      <c r="DP1658" s="40"/>
      <c r="DQ1658" s="40"/>
      <c r="DR1658" s="40"/>
      <c r="DS1658" s="40"/>
      <c r="DT1658" s="40"/>
      <c r="DU1658" s="40"/>
      <c r="DV1658" s="40"/>
      <c r="DW1658" s="40"/>
      <c r="DX1658" s="40"/>
      <c r="DY1658" s="40"/>
      <c r="DZ1658" s="40"/>
      <c r="EA1658" s="40"/>
      <c r="EB1658" s="40"/>
      <c r="EC1658" s="40"/>
      <c r="ED1658" s="40"/>
      <c r="EE1658" s="40"/>
      <c r="EF1658" s="40"/>
      <c r="EG1658" s="40"/>
      <c r="EH1658" s="40"/>
      <c r="EI1658" s="40"/>
      <c r="EJ1658" s="40"/>
      <c r="EK1658" s="40"/>
      <c r="EL1658" s="40"/>
      <c r="EM1658" s="40"/>
      <c r="EN1658" s="40"/>
      <c r="EO1658" s="40"/>
      <c r="EP1658" s="40"/>
      <c r="EQ1658" s="40"/>
      <c r="ER1658" s="40"/>
      <c r="ES1658" s="40"/>
      <c r="ET1658" s="40"/>
      <c r="EU1658" s="40"/>
      <c r="EV1658" s="40"/>
      <c r="EW1658" s="40"/>
      <c r="EX1658" s="40"/>
      <c r="EY1658" s="40"/>
      <c r="EZ1658" s="40"/>
      <c r="FA1658" s="40"/>
      <c r="FB1658" s="40"/>
      <c r="FC1658" s="40"/>
      <c r="FD1658" s="40"/>
      <c r="FE1658" s="40"/>
      <c r="FF1658" s="40"/>
      <c r="FG1658" s="40"/>
      <c r="FH1658" s="40"/>
      <c r="FI1658" s="40"/>
      <c r="FJ1658" s="40"/>
      <c r="FK1658" s="40"/>
      <c r="FL1658" s="40"/>
      <c r="FM1658" s="40"/>
      <c r="FN1658" s="40"/>
      <c r="FO1658" s="40"/>
      <c r="FP1658" s="40"/>
      <c r="FQ1658" s="40"/>
      <c r="FR1658" s="40"/>
      <c r="FS1658" s="40"/>
      <c r="FT1658" s="40"/>
      <c r="FU1658" s="40"/>
      <c r="FV1658" s="40"/>
      <c r="FW1658" s="40"/>
      <c r="FX1658" s="40"/>
      <c r="FY1658" s="40"/>
      <c r="FZ1658" s="40"/>
      <c r="GA1658" s="40"/>
      <c r="GB1658" s="40"/>
      <c r="GC1658" s="40"/>
      <c r="GD1658" s="40"/>
      <c r="GE1658" s="40"/>
      <c r="GF1658" s="40"/>
      <c r="GG1658" s="40"/>
      <c r="GH1658" s="40"/>
      <c r="GI1658" s="40"/>
      <c r="GJ1658" s="40"/>
      <c r="GK1658" s="40"/>
      <c r="GL1658" s="40"/>
      <c r="GM1658" s="40"/>
      <c r="GN1658" s="40"/>
      <c r="GO1658" s="40"/>
      <c r="GP1658" s="40"/>
      <c r="GQ1658" s="40"/>
      <c r="GR1658" s="40"/>
      <c r="GS1658" s="40"/>
    </row>
    <row r="1659" spans="1:201" x14ac:dyDescent="0.2">
      <c r="A1659" s="40"/>
      <c r="B1659" s="40"/>
      <c r="C1659" s="40"/>
      <c r="D1659" s="40"/>
      <c r="E1659" s="40"/>
      <c r="F1659" s="40"/>
      <c r="G1659" s="40"/>
      <c r="H1659" s="40"/>
      <c r="I1659" s="40"/>
      <c r="J1659" s="40"/>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c r="AH1659" s="40"/>
      <c r="AI1659" s="40"/>
      <c r="AJ1659" s="40"/>
      <c r="AK1659" s="40"/>
      <c r="AL1659" s="40"/>
      <c r="AM1659" s="40"/>
      <c r="AN1659" s="40"/>
      <c r="AO1659" s="40"/>
      <c r="AP1659" s="40"/>
      <c r="AQ1659" s="40"/>
      <c r="AR1659" s="40"/>
      <c r="AS1659" s="40"/>
      <c r="AT1659" s="40"/>
      <c r="AU1659" s="40"/>
      <c r="AV1659" s="40"/>
      <c r="AW1659" s="40"/>
      <c r="AX1659" s="40"/>
      <c r="AY1659" s="40"/>
      <c r="AZ1659" s="40"/>
      <c r="BA1659" s="40"/>
      <c r="BB1659" s="40"/>
      <c r="BC1659" s="40"/>
      <c r="BD1659" s="40"/>
      <c r="BE1659" s="40"/>
      <c r="BF1659" s="40"/>
      <c r="BG1659" s="40"/>
      <c r="BH1659" s="40"/>
      <c r="BI1659" s="40"/>
      <c r="BJ1659" s="40"/>
      <c r="BK1659" s="40"/>
      <c r="BL1659" s="40"/>
      <c r="BM1659" s="40"/>
      <c r="BN1659" s="40"/>
      <c r="BO1659" s="40"/>
      <c r="BP1659" s="40"/>
      <c r="BQ1659" s="40"/>
      <c r="BR1659" s="40"/>
      <c r="BS1659" s="40"/>
      <c r="BT1659" s="40"/>
      <c r="BU1659" s="40"/>
      <c r="BV1659" s="40"/>
      <c r="BW1659" s="40"/>
      <c r="BX1659" s="40"/>
      <c r="BY1659" s="40"/>
      <c r="BZ1659" s="40"/>
      <c r="CA1659" s="40"/>
      <c r="CB1659" s="40"/>
      <c r="CC1659" s="40"/>
      <c r="CD1659" s="40"/>
      <c r="CE1659" s="40"/>
      <c r="CF1659" s="40"/>
      <c r="CG1659" s="40"/>
      <c r="CH1659" s="40"/>
      <c r="CI1659" s="40"/>
      <c r="CJ1659" s="40"/>
      <c r="CK1659" s="40"/>
      <c r="CL1659" s="40"/>
      <c r="CM1659" s="40"/>
      <c r="CN1659" s="40"/>
      <c r="CO1659" s="40"/>
      <c r="CP1659" s="40"/>
      <c r="CQ1659" s="40"/>
      <c r="CR1659" s="40"/>
      <c r="CS1659" s="40"/>
      <c r="CT1659" s="40"/>
      <c r="CU1659" s="40"/>
      <c r="CV1659" s="40"/>
      <c r="CW1659" s="40"/>
      <c r="CX1659" s="40"/>
      <c r="CY1659" s="40"/>
      <c r="CZ1659" s="40"/>
      <c r="DA1659" s="40"/>
      <c r="DB1659" s="40"/>
      <c r="DC1659" s="40"/>
      <c r="DD1659" s="40"/>
      <c r="DE1659" s="40"/>
      <c r="DF1659" s="40"/>
      <c r="DG1659" s="40"/>
      <c r="DH1659" s="40"/>
      <c r="DI1659" s="40"/>
      <c r="DJ1659" s="40"/>
      <c r="DK1659" s="40"/>
      <c r="DL1659" s="40"/>
      <c r="DM1659" s="40"/>
      <c r="DN1659" s="40"/>
      <c r="DO1659" s="40"/>
      <c r="DP1659" s="40"/>
      <c r="DQ1659" s="40"/>
      <c r="DR1659" s="40"/>
      <c r="DS1659" s="40"/>
      <c r="DT1659" s="40"/>
      <c r="DU1659" s="40"/>
      <c r="DV1659" s="40"/>
      <c r="DW1659" s="40"/>
      <c r="DX1659" s="40"/>
      <c r="DY1659" s="40"/>
      <c r="DZ1659" s="40"/>
      <c r="EA1659" s="40"/>
      <c r="EB1659" s="40"/>
      <c r="EC1659" s="40"/>
      <c r="ED1659" s="40"/>
      <c r="EE1659" s="40"/>
      <c r="EF1659" s="40"/>
      <c r="EG1659" s="40"/>
      <c r="EH1659" s="40"/>
      <c r="EI1659" s="40"/>
      <c r="EJ1659" s="40"/>
      <c r="EK1659" s="40"/>
      <c r="EL1659" s="40"/>
      <c r="EM1659" s="40"/>
      <c r="EN1659" s="40"/>
      <c r="EO1659" s="40"/>
      <c r="EP1659" s="40"/>
      <c r="EQ1659" s="40"/>
      <c r="ER1659" s="40"/>
      <c r="ES1659" s="40"/>
      <c r="ET1659" s="40"/>
      <c r="EU1659" s="40"/>
      <c r="EV1659" s="40"/>
      <c r="EW1659" s="40"/>
      <c r="EX1659" s="40"/>
      <c r="EY1659" s="40"/>
      <c r="EZ1659" s="40"/>
      <c r="FA1659" s="40"/>
      <c r="FB1659" s="40"/>
      <c r="FC1659" s="40"/>
      <c r="FD1659" s="40"/>
      <c r="FE1659" s="40"/>
      <c r="FF1659" s="40"/>
      <c r="FG1659" s="40"/>
      <c r="FH1659" s="40"/>
      <c r="FI1659" s="40"/>
      <c r="FJ1659" s="40"/>
      <c r="FK1659" s="40"/>
      <c r="FL1659" s="40"/>
      <c r="FM1659" s="40"/>
      <c r="FN1659" s="40"/>
      <c r="FO1659" s="40"/>
      <c r="FP1659" s="40"/>
      <c r="FQ1659" s="40"/>
      <c r="FR1659" s="40"/>
      <c r="FS1659" s="40"/>
      <c r="FT1659" s="40"/>
      <c r="FU1659" s="40"/>
      <c r="FV1659" s="40"/>
      <c r="FW1659" s="40"/>
      <c r="FX1659" s="40"/>
      <c r="FY1659" s="40"/>
      <c r="FZ1659" s="40"/>
      <c r="GA1659" s="40"/>
      <c r="GB1659" s="40"/>
      <c r="GC1659" s="40"/>
      <c r="GD1659" s="40"/>
      <c r="GE1659" s="40"/>
      <c r="GF1659" s="40"/>
      <c r="GG1659" s="40"/>
      <c r="GH1659" s="40"/>
      <c r="GI1659" s="40"/>
      <c r="GJ1659" s="40"/>
      <c r="GK1659" s="40"/>
      <c r="GL1659" s="40"/>
      <c r="GM1659" s="40"/>
      <c r="GN1659" s="40"/>
      <c r="GO1659" s="40"/>
      <c r="GP1659" s="40"/>
      <c r="GQ1659" s="40"/>
      <c r="GR1659" s="40"/>
      <c r="GS1659" s="40"/>
    </row>
    <row r="1660" spans="1:201" x14ac:dyDescent="0.2">
      <c r="A1660" s="40"/>
      <c r="B1660" s="40"/>
      <c r="C1660" s="40"/>
      <c r="D1660" s="40"/>
      <c r="E1660" s="40"/>
      <c r="F1660" s="40"/>
      <c r="G1660" s="40"/>
      <c r="H1660" s="40"/>
      <c r="I1660" s="40"/>
      <c r="J1660" s="40"/>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c r="AH1660" s="40"/>
      <c r="AI1660" s="40"/>
      <c r="AJ1660" s="40"/>
      <c r="AK1660" s="40"/>
      <c r="AL1660" s="40"/>
      <c r="AM1660" s="40"/>
      <c r="AN1660" s="40"/>
      <c r="AO1660" s="40"/>
      <c r="AP1660" s="40"/>
      <c r="AQ1660" s="40"/>
      <c r="AR1660" s="40"/>
      <c r="AS1660" s="40"/>
      <c r="AT1660" s="40"/>
      <c r="AU1660" s="40"/>
      <c r="AV1660" s="40"/>
      <c r="AW1660" s="40"/>
      <c r="AX1660" s="40"/>
      <c r="AY1660" s="40"/>
      <c r="AZ1660" s="40"/>
      <c r="BA1660" s="40"/>
      <c r="BB1660" s="40"/>
      <c r="BC1660" s="40"/>
      <c r="BD1660" s="40"/>
      <c r="BE1660" s="40"/>
      <c r="BF1660" s="40"/>
      <c r="BG1660" s="40"/>
      <c r="BH1660" s="40"/>
      <c r="BI1660" s="40"/>
      <c r="BJ1660" s="40"/>
      <c r="BK1660" s="40"/>
      <c r="BL1660" s="40"/>
      <c r="BM1660" s="40"/>
      <c r="BN1660" s="40"/>
      <c r="BO1660" s="40"/>
      <c r="BP1660" s="40"/>
      <c r="BQ1660" s="40"/>
      <c r="BR1660" s="40"/>
      <c r="BS1660" s="40"/>
      <c r="BT1660" s="40"/>
      <c r="BU1660" s="40"/>
      <c r="BV1660" s="40"/>
      <c r="BW1660" s="40"/>
      <c r="BX1660" s="40"/>
      <c r="BY1660" s="40"/>
      <c r="BZ1660" s="40"/>
      <c r="CA1660" s="40"/>
      <c r="CB1660" s="40"/>
      <c r="CC1660" s="40"/>
      <c r="CD1660" s="40"/>
      <c r="CE1660" s="40"/>
      <c r="CF1660" s="40"/>
      <c r="CG1660" s="40"/>
      <c r="CH1660" s="40"/>
      <c r="CI1660" s="40"/>
      <c r="CJ1660" s="40"/>
      <c r="CK1660" s="40"/>
      <c r="CL1660" s="40"/>
      <c r="CM1660" s="40"/>
      <c r="CN1660" s="40"/>
      <c r="CO1660" s="40"/>
      <c r="CP1660" s="40"/>
      <c r="CQ1660" s="40"/>
      <c r="CR1660" s="40"/>
      <c r="CS1660" s="40"/>
      <c r="CT1660" s="40"/>
      <c r="CU1660" s="40"/>
      <c r="CV1660" s="40"/>
      <c r="CW1660" s="40"/>
      <c r="CX1660" s="40"/>
      <c r="CY1660" s="40"/>
      <c r="CZ1660" s="40"/>
      <c r="DA1660" s="40"/>
      <c r="DB1660" s="40"/>
      <c r="DC1660" s="40"/>
      <c r="DD1660" s="40"/>
      <c r="DE1660" s="40"/>
      <c r="DF1660" s="40"/>
      <c r="DG1660" s="40"/>
      <c r="DH1660" s="40"/>
      <c r="DI1660" s="40"/>
      <c r="DJ1660" s="40"/>
      <c r="DK1660" s="40"/>
      <c r="DL1660" s="40"/>
      <c r="DM1660" s="40"/>
      <c r="DN1660" s="40"/>
      <c r="DO1660" s="40"/>
      <c r="DP1660" s="40"/>
      <c r="DQ1660" s="40"/>
      <c r="DR1660" s="40"/>
      <c r="DS1660" s="40"/>
      <c r="DT1660" s="40"/>
      <c r="DU1660" s="40"/>
      <c r="DV1660" s="40"/>
      <c r="DW1660" s="40"/>
      <c r="DX1660" s="40"/>
      <c r="DY1660" s="40"/>
      <c r="DZ1660" s="40"/>
      <c r="EA1660" s="40"/>
      <c r="EB1660" s="40"/>
      <c r="EC1660" s="40"/>
      <c r="ED1660" s="40"/>
      <c r="EE1660" s="40"/>
      <c r="EF1660" s="40"/>
      <c r="EG1660" s="40"/>
      <c r="EH1660" s="40"/>
      <c r="EI1660" s="40"/>
      <c r="EJ1660" s="40"/>
      <c r="EK1660" s="40"/>
      <c r="EL1660" s="40"/>
      <c r="EM1660" s="40"/>
      <c r="EN1660" s="40"/>
      <c r="EO1660" s="40"/>
      <c r="EP1660" s="40"/>
      <c r="EQ1660" s="40"/>
      <c r="ER1660" s="40"/>
      <c r="ES1660" s="40"/>
      <c r="ET1660" s="40"/>
      <c r="EU1660" s="40"/>
      <c r="EV1660" s="40"/>
      <c r="EW1660" s="40"/>
      <c r="EX1660" s="40"/>
      <c r="EY1660" s="40"/>
      <c r="EZ1660" s="40"/>
      <c r="FA1660" s="40"/>
      <c r="FB1660" s="40"/>
      <c r="FC1660" s="40"/>
      <c r="FD1660" s="40"/>
      <c r="FE1660" s="40"/>
      <c r="FF1660" s="40"/>
      <c r="FG1660" s="40"/>
      <c r="FH1660" s="40"/>
      <c r="FI1660" s="40"/>
      <c r="FJ1660" s="40"/>
      <c r="FK1660" s="40"/>
      <c r="FL1660" s="40"/>
      <c r="FM1660" s="40"/>
      <c r="FN1660" s="40"/>
      <c r="FO1660" s="40"/>
      <c r="FP1660" s="40"/>
      <c r="FQ1660" s="40"/>
      <c r="FR1660" s="40"/>
      <c r="FS1660" s="40"/>
      <c r="FT1660" s="40"/>
      <c r="FU1660" s="40"/>
      <c r="FV1660" s="40"/>
      <c r="FW1660" s="40"/>
      <c r="FX1660" s="40"/>
      <c r="FY1660" s="40"/>
      <c r="FZ1660" s="40"/>
      <c r="GA1660" s="40"/>
      <c r="GB1660" s="40"/>
      <c r="GC1660" s="40"/>
      <c r="GD1660" s="40"/>
      <c r="GE1660" s="40"/>
      <c r="GF1660" s="40"/>
      <c r="GG1660" s="40"/>
      <c r="GH1660" s="40"/>
      <c r="GI1660" s="40"/>
      <c r="GJ1660" s="40"/>
      <c r="GK1660" s="40"/>
      <c r="GL1660" s="40"/>
      <c r="GM1660" s="40"/>
      <c r="GN1660" s="40"/>
      <c r="GO1660" s="40"/>
      <c r="GP1660" s="40"/>
      <c r="GQ1660" s="40"/>
      <c r="GR1660" s="40"/>
      <c r="GS1660" s="40"/>
    </row>
    <row r="1661" spans="1:201" x14ac:dyDescent="0.2">
      <c r="A1661" s="40"/>
      <c r="B1661" s="40"/>
      <c r="C1661" s="40"/>
      <c r="D1661" s="40"/>
      <c r="E1661" s="40"/>
      <c r="F1661" s="40"/>
      <c r="G1661" s="40"/>
      <c r="H1661" s="40"/>
      <c r="I1661" s="40"/>
      <c r="J1661" s="40"/>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c r="AH1661" s="40"/>
      <c r="AI1661" s="40"/>
      <c r="AJ1661" s="40"/>
      <c r="AK1661" s="40"/>
      <c r="AL1661" s="40"/>
      <c r="AM1661" s="40"/>
      <c r="AN1661" s="40"/>
      <c r="AO1661" s="40"/>
      <c r="AP1661" s="40"/>
      <c r="AQ1661" s="40"/>
      <c r="AR1661" s="40"/>
      <c r="AS1661" s="40"/>
      <c r="AT1661" s="40"/>
      <c r="AU1661" s="40"/>
      <c r="AV1661" s="40"/>
      <c r="AW1661" s="40"/>
      <c r="AX1661" s="40"/>
      <c r="AY1661" s="40"/>
      <c r="AZ1661" s="40"/>
      <c r="BA1661" s="40"/>
      <c r="BB1661" s="40"/>
      <c r="BC1661" s="40"/>
      <c r="BD1661" s="40"/>
      <c r="BE1661" s="40"/>
      <c r="BF1661" s="40"/>
      <c r="BG1661" s="40"/>
      <c r="BH1661" s="40"/>
      <c r="BI1661" s="40"/>
      <c r="BJ1661" s="40"/>
      <c r="BK1661" s="40"/>
      <c r="BL1661" s="40"/>
      <c r="BM1661" s="40"/>
      <c r="BN1661" s="40"/>
      <c r="BO1661" s="40"/>
      <c r="BP1661" s="40"/>
      <c r="BQ1661" s="40"/>
      <c r="BR1661" s="40"/>
      <c r="BS1661" s="40"/>
      <c r="BT1661" s="40"/>
      <c r="BU1661" s="40"/>
      <c r="BV1661" s="40"/>
      <c r="BW1661" s="40"/>
      <c r="BX1661" s="40"/>
      <c r="BY1661" s="40"/>
      <c r="BZ1661" s="40"/>
      <c r="CA1661" s="40"/>
      <c r="CB1661" s="40"/>
      <c r="CC1661" s="40"/>
      <c r="CD1661" s="40"/>
      <c r="CE1661" s="40"/>
      <c r="CF1661" s="40"/>
      <c r="CG1661" s="40"/>
      <c r="CH1661" s="40"/>
      <c r="CI1661" s="40"/>
      <c r="CJ1661" s="40"/>
      <c r="CK1661" s="40"/>
      <c r="CL1661" s="40"/>
      <c r="CM1661" s="40"/>
      <c r="CN1661" s="40"/>
      <c r="CO1661" s="40"/>
      <c r="CP1661" s="40"/>
      <c r="CQ1661" s="40"/>
      <c r="CR1661" s="40"/>
      <c r="CS1661" s="40"/>
      <c r="CT1661" s="40"/>
      <c r="CU1661" s="40"/>
      <c r="CV1661" s="40"/>
      <c r="CW1661" s="40"/>
      <c r="CX1661" s="40"/>
      <c r="CY1661" s="40"/>
      <c r="CZ1661" s="40"/>
      <c r="DA1661" s="40"/>
      <c r="DB1661" s="40"/>
      <c r="DC1661" s="40"/>
      <c r="DD1661" s="40"/>
      <c r="DE1661" s="40"/>
      <c r="DF1661" s="40"/>
      <c r="DG1661" s="40"/>
      <c r="DH1661" s="40"/>
      <c r="DI1661" s="40"/>
      <c r="DJ1661" s="40"/>
      <c r="DK1661" s="40"/>
      <c r="DL1661" s="40"/>
      <c r="DM1661" s="40"/>
      <c r="DN1661" s="40"/>
      <c r="DO1661" s="40"/>
      <c r="DP1661" s="40"/>
      <c r="DQ1661" s="40"/>
      <c r="DR1661" s="40"/>
      <c r="DS1661" s="40"/>
      <c r="DT1661" s="40"/>
      <c r="DU1661" s="40"/>
      <c r="DV1661" s="40"/>
      <c r="DW1661" s="40"/>
      <c r="DX1661" s="40"/>
      <c r="DY1661" s="40"/>
      <c r="DZ1661" s="40"/>
      <c r="EA1661" s="40"/>
      <c r="EB1661" s="40"/>
      <c r="EC1661" s="40"/>
      <c r="ED1661" s="40"/>
      <c r="EE1661" s="40"/>
      <c r="EF1661" s="40"/>
      <c r="EG1661" s="40"/>
      <c r="EH1661" s="40"/>
      <c r="EI1661" s="40"/>
      <c r="EJ1661" s="40"/>
      <c r="EK1661" s="40"/>
      <c r="EL1661" s="40"/>
      <c r="EM1661" s="40"/>
      <c r="EN1661" s="40"/>
      <c r="EO1661" s="40"/>
      <c r="EP1661" s="40"/>
      <c r="EQ1661" s="40"/>
      <c r="ER1661" s="40"/>
      <c r="ES1661" s="40"/>
      <c r="ET1661" s="40"/>
      <c r="EU1661" s="40"/>
      <c r="EV1661" s="40"/>
      <c r="EW1661" s="40"/>
      <c r="EX1661" s="40"/>
      <c r="EY1661" s="40"/>
      <c r="EZ1661" s="40"/>
      <c r="FA1661" s="40"/>
      <c r="FB1661" s="40"/>
      <c r="FC1661" s="40"/>
      <c r="FD1661" s="40"/>
      <c r="FE1661" s="40"/>
      <c r="FF1661" s="40"/>
      <c r="FG1661" s="40"/>
      <c r="FH1661" s="40"/>
      <c r="FI1661" s="40"/>
      <c r="FJ1661" s="40"/>
      <c r="FK1661" s="40"/>
      <c r="FL1661" s="40"/>
      <c r="FM1661" s="40"/>
      <c r="FN1661" s="40"/>
      <c r="FO1661" s="40"/>
      <c r="FP1661" s="40"/>
      <c r="FQ1661" s="40"/>
      <c r="FR1661" s="40"/>
      <c r="FS1661" s="40"/>
      <c r="FT1661" s="40"/>
      <c r="FU1661" s="40"/>
      <c r="FV1661" s="40"/>
      <c r="FW1661" s="40"/>
      <c r="FX1661" s="40"/>
      <c r="FY1661" s="40"/>
      <c r="FZ1661" s="40"/>
      <c r="GA1661" s="40"/>
      <c r="GB1661" s="40"/>
      <c r="GC1661" s="40"/>
      <c r="GD1661" s="40"/>
      <c r="GE1661" s="40"/>
      <c r="GF1661" s="40"/>
      <c r="GG1661" s="40"/>
      <c r="GH1661" s="40"/>
      <c r="GI1661" s="40"/>
      <c r="GJ1661" s="40"/>
      <c r="GK1661" s="40"/>
      <c r="GL1661" s="40"/>
      <c r="GM1661" s="40"/>
      <c r="GN1661" s="40"/>
      <c r="GO1661" s="40"/>
      <c r="GP1661" s="40"/>
      <c r="GQ1661" s="40"/>
      <c r="GR1661" s="40"/>
      <c r="GS1661" s="40"/>
    </row>
    <row r="1662" spans="1:201" x14ac:dyDescent="0.2">
      <c r="A1662" s="40"/>
      <c r="B1662" s="40"/>
      <c r="C1662" s="40"/>
      <c r="D1662" s="40"/>
      <c r="E1662" s="40"/>
      <c r="F1662" s="40"/>
      <c r="G1662" s="40"/>
      <c r="H1662" s="40"/>
      <c r="I1662" s="40"/>
      <c r="J1662" s="40"/>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c r="AH1662" s="40"/>
      <c r="AI1662" s="40"/>
      <c r="AJ1662" s="40"/>
      <c r="AK1662" s="40"/>
      <c r="AL1662" s="40"/>
      <c r="AM1662" s="40"/>
      <c r="AN1662" s="40"/>
      <c r="AO1662" s="40"/>
      <c r="AP1662" s="40"/>
      <c r="AQ1662" s="40"/>
      <c r="AR1662" s="40"/>
      <c r="AS1662" s="40"/>
      <c r="AT1662" s="40"/>
      <c r="AU1662" s="40"/>
      <c r="AV1662" s="40"/>
      <c r="AW1662" s="40"/>
      <c r="AX1662" s="40"/>
      <c r="AY1662" s="40"/>
      <c r="AZ1662" s="40"/>
      <c r="BA1662" s="40"/>
      <c r="BB1662" s="40"/>
      <c r="BC1662" s="40"/>
      <c r="BD1662" s="40"/>
      <c r="BE1662" s="40"/>
      <c r="BF1662" s="40"/>
      <c r="BG1662" s="40"/>
      <c r="BH1662" s="40"/>
      <c r="BI1662" s="40"/>
      <c r="BJ1662" s="40"/>
      <c r="BK1662" s="40"/>
      <c r="BL1662" s="40"/>
      <c r="BM1662" s="40"/>
      <c r="BN1662" s="40"/>
      <c r="BO1662" s="40"/>
      <c r="BP1662" s="40"/>
      <c r="BQ1662" s="40"/>
      <c r="BR1662" s="40"/>
      <c r="BS1662" s="40"/>
      <c r="BT1662" s="40"/>
      <c r="BU1662" s="40"/>
      <c r="BV1662" s="40"/>
      <c r="BW1662" s="40"/>
      <c r="BX1662" s="40"/>
      <c r="BY1662" s="40"/>
      <c r="BZ1662" s="40"/>
      <c r="CA1662" s="40"/>
      <c r="CB1662" s="40"/>
      <c r="CC1662" s="40"/>
      <c r="CD1662" s="40"/>
      <c r="CE1662" s="40"/>
      <c r="CF1662" s="40"/>
      <c r="CG1662" s="40"/>
      <c r="CH1662" s="40"/>
      <c r="CI1662" s="40"/>
      <c r="CJ1662" s="40"/>
      <c r="CK1662" s="40"/>
      <c r="CL1662" s="40"/>
      <c r="CM1662" s="40"/>
      <c r="CN1662" s="40"/>
      <c r="CO1662" s="40"/>
      <c r="CP1662" s="40"/>
      <c r="CQ1662" s="40"/>
      <c r="CR1662" s="40"/>
      <c r="CS1662" s="40"/>
      <c r="CT1662" s="40"/>
      <c r="CU1662" s="40"/>
      <c r="CV1662" s="40"/>
      <c r="CW1662" s="40"/>
      <c r="CX1662" s="40"/>
      <c r="CY1662" s="40"/>
      <c r="CZ1662" s="40"/>
      <c r="DA1662" s="40"/>
      <c r="DB1662" s="40"/>
      <c r="DC1662" s="40"/>
      <c r="DD1662" s="40"/>
      <c r="DE1662" s="40"/>
      <c r="DF1662" s="40"/>
      <c r="DG1662" s="40"/>
      <c r="DH1662" s="40"/>
      <c r="DI1662" s="40"/>
      <c r="DJ1662" s="40"/>
      <c r="DK1662" s="40"/>
      <c r="DL1662" s="40"/>
      <c r="DM1662" s="40"/>
      <c r="DN1662" s="40"/>
      <c r="DO1662" s="40"/>
      <c r="DP1662" s="40"/>
      <c r="DQ1662" s="40"/>
      <c r="DR1662" s="40"/>
      <c r="DS1662" s="40"/>
      <c r="DT1662" s="40"/>
      <c r="DU1662" s="40"/>
      <c r="DV1662" s="40"/>
      <c r="DW1662" s="40"/>
      <c r="DX1662" s="40"/>
      <c r="DY1662" s="40"/>
      <c r="DZ1662" s="40"/>
      <c r="EA1662" s="40"/>
      <c r="EB1662" s="40"/>
      <c r="EC1662" s="40"/>
      <c r="ED1662" s="40"/>
      <c r="EE1662" s="40"/>
      <c r="EF1662" s="40"/>
      <c r="EG1662" s="40"/>
      <c r="EH1662" s="40"/>
      <c r="EI1662" s="40"/>
      <c r="EJ1662" s="40"/>
      <c r="EK1662" s="40"/>
      <c r="EL1662" s="40"/>
      <c r="EM1662" s="40"/>
      <c r="EN1662" s="40"/>
      <c r="EO1662" s="40"/>
      <c r="EP1662" s="40"/>
      <c r="EQ1662" s="40"/>
      <c r="ER1662" s="40"/>
      <c r="ES1662" s="40"/>
      <c r="ET1662" s="40"/>
      <c r="EU1662" s="40"/>
      <c r="EV1662" s="40"/>
      <c r="EW1662" s="40"/>
      <c r="EX1662" s="40"/>
      <c r="EY1662" s="40"/>
      <c r="EZ1662" s="40"/>
      <c r="FA1662" s="40"/>
      <c r="FB1662" s="40"/>
      <c r="FC1662" s="40"/>
      <c r="FD1662" s="40"/>
      <c r="FE1662" s="40"/>
      <c r="FF1662" s="40"/>
      <c r="FG1662" s="40"/>
      <c r="FH1662" s="40"/>
      <c r="FI1662" s="40"/>
      <c r="FJ1662" s="40"/>
      <c r="FK1662" s="40"/>
      <c r="FL1662" s="40"/>
      <c r="FM1662" s="40"/>
      <c r="FN1662" s="40"/>
      <c r="FO1662" s="40"/>
      <c r="FP1662" s="40"/>
      <c r="FQ1662" s="40"/>
      <c r="FR1662" s="40"/>
      <c r="FS1662" s="40"/>
      <c r="FT1662" s="40"/>
      <c r="FU1662" s="40"/>
      <c r="FV1662" s="40"/>
      <c r="FW1662" s="40"/>
      <c r="FX1662" s="40"/>
      <c r="FY1662" s="40"/>
      <c r="FZ1662" s="40"/>
      <c r="GA1662" s="40"/>
      <c r="GB1662" s="40"/>
      <c r="GC1662" s="40"/>
      <c r="GD1662" s="40"/>
      <c r="GE1662" s="40"/>
      <c r="GF1662" s="40"/>
      <c r="GG1662" s="40"/>
      <c r="GH1662" s="40"/>
      <c r="GI1662" s="40"/>
      <c r="GJ1662" s="40"/>
      <c r="GK1662" s="40"/>
      <c r="GL1662" s="40"/>
      <c r="GM1662" s="40"/>
      <c r="GN1662" s="40"/>
      <c r="GO1662" s="40"/>
      <c r="GP1662" s="40"/>
      <c r="GQ1662" s="40"/>
      <c r="GR1662" s="40"/>
      <c r="GS1662" s="40"/>
    </row>
    <row r="1663" spans="1:201" x14ac:dyDescent="0.2">
      <c r="A1663" s="40"/>
      <c r="B1663" s="40"/>
      <c r="C1663" s="40"/>
      <c r="D1663" s="40"/>
      <c r="E1663" s="40"/>
      <c r="F1663" s="40"/>
      <c r="G1663" s="40"/>
      <c r="H1663" s="40"/>
      <c r="I1663" s="40"/>
      <c r="J1663" s="40"/>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c r="AH1663" s="40"/>
      <c r="AI1663" s="40"/>
      <c r="AJ1663" s="40"/>
      <c r="AK1663" s="40"/>
      <c r="AL1663" s="40"/>
      <c r="AM1663" s="40"/>
      <c r="AN1663" s="40"/>
      <c r="AO1663" s="40"/>
      <c r="AP1663" s="40"/>
      <c r="AQ1663" s="40"/>
      <c r="AR1663" s="40"/>
      <c r="AS1663" s="40"/>
      <c r="AT1663" s="40"/>
      <c r="AU1663" s="40"/>
      <c r="AV1663" s="40"/>
      <c r="AW1663" s="40"/>
      <c r="AX1663" s="40"/>
      <c r="AY1663" s="40"/>
      <c r="AZ1663" s="40"/>
      <c r="BA1663" s="40"/>
      <c r="BB1663" s="40"/>
      <c r="BC1663" s="40"/>
      <c r="BD1663" s="40"/>
      <c r="BE1663" s="40"/>
      <c r="BF1663" s="40"/>
      <c r="BG1663" s="40"/>
      <c r="BH1663" s="40"/>
      <c r="BI1663" s="40"/>
      <c r="BJ1663" s="40"/>
      <c r="BK1663" s="40"/>
      <c r="BL1663" s="40"/>
      <c r="BM1663" s="40"/>
      <c r="BN1663" s="40"/>
      <c r="BO1663" s="40"/>
      <c r="BP1663" s="40"/>
      <c r="BQ1663" s="40"/>
      <c r="BR1663" s="40"/>
      <c r="BS1663" s="40"/>
      <c r="BT1663" s="40"/>
      <c r="BU1663" s="40"/>
      <c r="BV1663" s="40"/>
      <c r="BW1663" s="40"/>
      <c r="BX1663" s="40"/>
      <c r="BY1663" s="40"/>
      <c r="BZ1663" s="40"/>
      <c r="CA1663" s="40"/>
      <c r="CB1663" s="40"/>
      <c r="CC1663" s="40"/>
      <c r="CD1663" s="40"/>
      <c r="CE1663" s="40"/>
      <c r="CF1663" s="40"/>
      <c r="CG1663" s="40"/>
      <c r="CH1663" s="40"/>
      <c r="CI1663" s="40"/>
      <c r="CJ1663" s="40"/>
      <c r="CK1663" s="40"/>
      <c r="CL1663" s="40"/>
      <c r="CM1663" s="40"/>
      <c r="CN1663" s="40"/>
      <c r="CO1663" s="40"/>
      <c r="CP1663" s="40"/>
      <c r="CQ1663" s="40"/>
      <c r="CR1663" s="40"/>
      <c r="CS1663" s="40"/>
      <c r="CT1663" s="40"/>
      <c r="CU1663" s="40"/>
      <c r="CV1663" s="40"/>
      <c r="CW1663" s="40"/>
      <c r="CX1663" s="40"/>
      <c r="CY1663" s="40"/>
      <c r="CZ1663" s="40"/>
      <c r="DA1663" s="40"/>
      <c r="DB1663" s="40"/>
      <c r="DC1663" s="40"/>
      <c r="DD1663" s="40"/>
      <c r="DE1663" s="40"/>
      <c r="DF1663" s="40"/>
      <c r="DG1663" s="40"/>
      <c r="DH1663" s="40"/>
      <c r="DI1663" s="40"/>
      <c r="DJ1663" s="40"/>
      <c r="DK1663" s="40"/>
      <c r="DL1663" s="40"/>
      <c r="DM1663" s="40"/>
      <c r="DN1663" s="40"/>
      <c r="DO1663" s="40"/>
      <c r="DP1663" s="40"/>
      <c r="DQ1663" s="40"/>
      <c r="DR1663" s="40"/>
      <c r="DS1663" s="40"/>
      <c r="DT1663" s="40"/>
      <c r="DU1663" s="40"/>
      <c r="DV1663" s="40"/>
      <c r="DW1663" s="40"/>
      <c r="DX1663" s="40"/>
      <c r="DY1663" s="40"/>
      <c r="DZ1663" s="40"/>
      <c r="EA1663" s="40"/>
      <c r="EB1663" s="40"/>
      <c r="EC1663" s="40"/>
      <c r="ED1663" s="40"/>
      <c r="EE1663" s="40"/>
      <c r="EF1663" s="40"/>
      <c r="EG1663" s="40"/>
      <c r="EH1663" s="40"/>
      <c r="EI1663" s="40"/>
      <c r="EJ1663" s="40"/>
      <c r="EK1663" s="40"/>
      <c r="EL1663" s="40"/>
      <c r="EM1663" s="40"/>
      <c r="EN1663" s="40"/>
      <c r="EO1663" s="40"/>
      <c r="EP1663" s="40"/>
      <c r="EQ1663" s="40"/>
      <c r="ER1663" s="40"/>
      <c r="ES1663" s="40"/>
      <c r="ET1663" s="40"/>
      <c r="EU1663" s="40"/>
      <c r="EV1663" s="40"/>
      <c r="EW1663" s="40"/>
      <c r="EX1663" s="40"/>
      <c r="EY1663" s="40"/>
      <c r="EZ1663" s="40"/>
      <c r="FA1663" s="40"/>
      <c r="FB1663" s="40"/>
      <c r="FC1663" s="40"/>
      <c r="FD1663" s="40"/>
      <c r="FE1663" s="40"/>
      <c r="FF1663" s="40"/>
      <c r="FG1663" s="40"/>
      <c r="FH1663" s="40"/>
      <c r="FI1663" s="40"/>
      <c r="FJ1663" s="40"/>
      <c r="FK1663" s="40"/>
      <c r="FL1663" s="40"/>
      <c r="FM1663" s="40"/>
      <c r="FN1663" s="40"/>
      <c r="FO1663" s="40"/>
      <c r="FP1663" s="40"/>
      <c r="FQ1663" s="40"/>
      <c r="FR1663" s="40"/>
      <c r="FS1663" s="40"/>
      <c r="FT1663" s="40"/>
      <c r="FU1663" s="40"/>
      <c r="FV1663" s="40"/>
      <c r="FW1663" s="40"/>
      <c r="FX1663" s="40"/>
      <c r="FY1663" s="40"/>
      <c r="FZ1663" s="40"/>
      <c r="GA1663" s="40"/>
      <c r="GB1663" s="40"/>
      <c r="GC1663" s="40"/>
      <c r="GD1663" s="40"/>
      <c r="GE1663" s="40"/>
      <c r="GF1663" s="40"/>
      <c r="GG1663" s="40"/>
      <c r="GH1663" s="40"/>
      <c r="GI1663" s="40"/>
      <c r="GJ1663" s="40"/>
      <c r="GK1663" s="40"/>
      <c r="GL1663" s="40"/>
      <c r="GM1663" s="40"/>
      <c r="GN1663" s="40"/>
      <c r="GO1663" s="40"/>
      <c r="GP1663" s="40"/>
      <c r="GQ1663" s="40"/>
      <c r="GR1663" s="40"/>
      <c r="GS1663" s="40"/>
    </row>
    <row r="1664" spans="1:201" x14ac:dyDescent="0.2">
      <c r="A1664" s="40"/>
      <c r="B1664" s="40"/>
      <c r="C1664" s="40"/>
      <c r="D1664" s="40"/>
      <c r="E1664" s="40"/>
      <c r="F1664" s="40"/>
      <c r="G1664" s="40"/>
      <c r="H1664" s="40"/>
      <c r="I1664" s="40"/>
      <c r="J1664" s="40"/>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c r="AH1664" s="40"/>
      <c r="AI1664" s="40"/>
      <c r="AJ1664" s="40"/>
      <c r="AK1664" s="40"/>
      <c r="AL1664" s="40"/>
      <c r="AM1664" s="40"/>
      <c r="AN1664" s="40"/>
      <c r="AO1664" s="40"/>
      <c r="AP1664" s="40"/>
      <c r="AQ1664" s="40"/>
      <c r="AR1664" s="40"/>
      <c r="AS1664" s="40"/>
      <c r="AT1664" s="40"/>
      <c r="AU1664" s="40"/>
      <c r="AV1664" s="40"/>
      <c r="AW1664" s="40"/>
      <c r="AX1664" s="40"/>
      <c r="AY1664" s="40"/>
      <c r="AZ1664" s="40"/>
      <c r="BA1664" s="40"/>
      <c r="BB1664" s="40"/>
      <c r="BC1664" s="40"/>
      <c r="BD1664" s="40"/>
      <c r="BE1664" s="40"/>
      <c r="BF1664" s="40"/>
      <c r="BG1664" s="40"/>
      <c r="BH1664" s="40"/>
      <c r="BI1664" s="40"/>
      <c r="BJ1664" s="40"/>
      <c r="BK1664" s="40"/>
      <c r="BL1664" s="40"/>
      <c r="BM1664" s="40"/>
      <c r="BN1664" s="40"/>
      <c r="BO1664" s="40"/>
      <c r="BP1664" s="40"/>
      <c r="BQ1664" s="40"/>
      <c r="BR1664" s="40"/>
      <c r="BS1664" s="40"/>
      <c r="BT1664" s="40"/>
      <c r="BU1664" s="40"/>
      <c r="BV1664" s="40"/>
      <c r="BW1664" s="40"/>
      <c r="BX1664" s="40"/>
      <c r="BY1664" s="40"/>
      <c r="BZ1664" s="40"/>
      <c r="CA1664" s="40"/>
      <c r="CB1664" s="40"/>
      <c r="CC1664" s="40"/>
      <c r="CD1664" s="40"/>
      <c r="CE1664" s="40"/>
      <c r="CF1664" s="40"/>
      <c r="CG1664" s="40"/>
      <c r="CH1664" s="40"/>
      <c r="CI1664" s="40"/>
      <c r="CJ1664" s="40"/>
      <c r="CK1664" s="40"/>
      <c r="CL1664" s="40"/>
      <c r="CM1664" s="40"/>
      <c r="CN1664" s="40"/>
      <c r="CO1664" s="40"/>
      <c r="CP1664" s="40"/>
      <c r="CQ1664" s="40"/>
      <c r="CR1664" s="40"/>
      <c r="CS1664" s="40"/>
      <c r="CT1664" s="40"/>
      <c r="CU1664" s="40"/>
      <c r="CV1664" s="40"/>
      <c r="CW1664" s="40"/>
      <c r="CX1664" s="40"/>
      <c r="CY1664" s="40"/>
      <c r="CZ1664" s="40"/>
      <c r="DA1664" s="40"/>
      <c r="DB1664" s="40"/>
      <c r="DC1664" s="40"/>
      <c r="DD1664" s="40"/>
      <c r="DE1664" s="40"/>
      <c r="DF1664" s="40"/>
      <c r="DG1664" s="40"/>
      <c r="DH1664" s="40"/>
      <c r="DI1664" s="40"/>
      <c r="DJ1664" s="40"/>
      <c r="DK1664" s="40"/>
      <c r="DL1664" s="40"/>
      <c r="DM1664" s="40"/>
      <c r="DN1664" s="40"/>
      <c r="DO1664" s="40"/>
      <c r="DP1664" s="40"/>
      <c r="DQ1664" s="40"/>
      <c r="DR1664" s="40"/>
      <c r="DS1664" s="40"/>
      <c r="DT1664" s="40"/>
      <c r="DU1664" s="40"/>
      <c r="DV1664" s="40"/>
      <c r="DW1664" s="40"/>
      <c r="DX1664" s="40"/>
      <c r="DY1664" s="40"/>
      <c r="DZ1664" s="40"/>
      <c r="EA1664" s="40"/>
      <c r="EB1664" s="40"/>
      <c r="EC1664" s="40"/>
      <c r="ED1664" s="40"/>
      <c r="EE1664" s="40"/>
      <c r="EF1664" s="40"/>
      <c r="EG1664" s="40"/>
      <c r="EH1664" s="40"/>
      <c r="EI1664" s="40"/>
      <c r="EJ1664" s="40"/>
      <c r="EK1664" s="40"/>
      <c r="EL1664" s="40"/>
      <c r="EM1664" s="40"/>
      <c r="EN1664" s="40"/>
      <c r="EO1664" s="40"/>
      <c r="EP1664" s="40"/>
      <c r="EQ1664" s="40"/>
      <c r="ER1664" s="40"/>
      <c r="ES1664" s="40"/>
      <c r="ET1664" s="40"/>
      <c r="EU1664" s="40"/>
      <c r="EV1664" s="40"/>
      <c r="EW1664" s="40"/>
      <c r="EX1664" s="40"/>
      <c r="EY1664" s="40"/>
      <c r="EZ1664" s="40"/>
      <c r="FA1664" s="40"/>
      <c r="FB1664" s="40"/>
      <c r="FC1664" s="40"/>
      <c r="FD1664" s="40"/>
      <c r="FE1664" s="40"/>
      <c r="FF1664" s="40"/>
      <c r="FG1664" s="40"/>
      <c r="FH1664" s="40"/>
      <c r="FI1664" s="40"/>
      <c r="FJ1664" s="40"/>
      <c r="FK1664" s="40"/>
      <c r="FL1664" s="40"/>
      <c r="FM1664" s="40"/>
      <c r="FN1664" s="40"/>
      <c r="FO1664" s="40"/>
      <c r="FP1664" s="40"/>
      <c r="FQ1664" s="40"/>
      <c r="FR1664" s="40"/>
      <c r="FS1664" s="40"/>
      <c r="FT1664" s="40"/>
      <c r="FU1664" s="40"/>
      <c r="FV1664" s="40"/>
      <c r="FW1664" s="40"/>
      <c r="FX1664" s="40"/>
      <c r="FY1664" s="40"/>
      <c r="FZ1664" s="40"/>
      <c r="GA1664" s="40"/>
      <c r="GB1664" s="40"/>
      <c r="GC1664" s="40"/>
      <c r="GD1664" s="40"/>
      <c r="GE1664" s="40"/>
      <c r="GF1664" s="40"/>
      <c r="GG1664" s="40"/>
      <c r="GH1664" s="40"/>
      <c r="GI1664" s="40"/>
      <c r="GJ1664" s="40"/>
      <c r="GK1664" s="40"/>
      <c r="GL1664" s="40"/>
      <c r="GM1664" s="40"/>
      <c r="GN1664" s="40"/>
      <c r="GO1664" s="40"/>
      <c r="GP1664" s="40"/>
      <c r="GQ1664" s="40"/>
      <c r="GR1664" s="40"/>
      <c r="GS1664" s="40"/>
    </row>
    <row r="1665" spans="1:201" x14ac:dyDescent="0.2">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41"/>
      <c r="CY1665" s="41"/>
      <c r="CZ1665" s="41"/>
      <c r="DA1665" s="41"/>
      <c r="DB1665" s="41"/>
      <c r="DC1665" s="41"/>
      <c r="DD1665" s="41"/>
      <c r="DE1665" s="41"/>
      <c r="DF1665" s="41"/>
      <c r="DG1665" s="41"/>
      <c r="DH1665" s="41"/>
      <c r="DI1665" s="41"/>
      <c r="DJ1665" s="41"/>
      <c r="DK1665" s="41"/>
      <c r="DL1665" s="41"/>
      <c r="DM1665" s="41"/>
      <c r="DN1665" s="41"/>
      <c r="DO1665" s="41"/>
      <c r="DP1665" s="41"/>
      <c r="DQ1665" s="41"/>
      <c r="DR1665" s="41"/>
      <c r="DS1665" s="41"/>
      <c r="DT1665" s="41"/>
      <c r="DU1665" s="41"/>
      <c r="DV1665" s="41"/>
      <c r="DW1665" s="41"/>
      <c r="DX1665" s="41"/>
      <c r="DY1665" s="41"/>
      <c r="DZ1665" s="41"/>
      <c r="EA1665" s="41"/>
      <c r="EB1665" s="41"/>
      <c r="EC1665" s="41"/>
      <c r="ED1665" s="41"/>
      <c r="EE1665" s="41"/>
      <c r="EF1665" s="41"/>
      <c r="EG1665" s="41"/>
      <c r="EH1665" s="41"/>
      <c r="EI1665" s="41"/>
      <c r="EJ1665" s="41"/>
      <c r="EK1665" s="41"/>
      <c r="EL1665" s="41"/>
      <c r="EM1665" s="41"/>
      <c r="EN1665" s="41"/>
      <c r="EO1665" s="41"/>
      <c r="EP1665" s="41"/>
      <c r="EQ1665" s="41"/>
      <c r="ER1665" s="41"/>
      <c r="ES1665" s="41"/>
      <c r="ET1665" s="41"/>
      <c r="EU1665" s="41"/>
      <c r="EV1665" s="41"/>
      <c r="EW1665" s="41"/>
      <c r="EX1665" s="41"/>
      <c r="EY1665" s="40"/>
      <c r="EZ1665" s="40"/>
      <c r="FA1665" s="40"/>
      <c r="FB1665" s="40"/>
      <c r="FC1665" s="40"/>
      <c r="FD1665" s="40"/>
      <c r="FE1665" s="40"/>
      <c r="FF1665" s="40"/>
      <c r="FG1665" s="40"/>
      <c r="FH1665" s="40"/>
      <c r="FI1665" s="40"/>
      <c r="FJ1665" s="40"/>
      <c r="FK1665" s="40"/>
      <c r="FL1665" s="40"/>
      <c r="FM1665" s="40"/>
      <c r="FN1665" s="40"/>
      <c r="FO1665" s="40"/>
      <c r="FP1665" s="40"/>
      <c r="FQ1665" s="40"/>
      <c r="FR1665" s="40"/>
      <c r="FS1665" s="40"/>
      <c r="FT1665" s="40"/>
      <c r="FU1665" s="40"/>
      <c r="FV1665" s="40"/>
      <c r="FW1665" s="40"/>
      <c r="FX1665" s="40"/>
      <c r="FY1665" s="40"/>
      <c r="FZ1665" s="40"/>
      <c r="GA1665" s="40"/>
      <c r="GB1665" s="40"/>
      <c r="GC1665" s="40"/>
      <c r="GD1665" s="40"/>
      <c r="GE1665" s="40"/>
      <c r="GF1665" s="40"/>
      <c r="GG1665" s="40"/>
      <c r="GH1665" s="40"/>
      <c r="GI1665" s="40"/>
      <c r="GJ1665" s="40"/>
      <c r="GK1665" s="40"/>
      <c r="GL1665" s="40"/>
      <c r="GM1665" s="40"/>
      <c r="GN1665" s="40"/>
      <c r="GO1665" s="40"/>
      <c r="GP1665" s="40"/>
      <c r="GQ1665" s="40"/>
      <c r="GR1665" s="40"/>
      <c r="GS1665" s="40"/>
    </row>
    <row r="1666" spans="1:201" x14ac:dyDescent="0.2">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40"/>
      <c r="CY1666" s="40"/>
      <c r="CZ1666" s="40"/>
      <c r="DA1666" s="40"/>
      <c r="DB1666" s="40"/>
      <c r="DC1666" s="40"/>
      <c r="DD1666" s="40"/>
      <c r="DE1666" s="40"/>
      <c r="DF1666" s="40"/>
      <c r="DG1666" s="40"/>
      <c r="DH1666" s="40"/>
      <c r="DI1666" s="40"/>
      <c r="DJ1666" s="40"/>
      <c r="DK1666" s="40"/>
      <c r="DL1666" s="40"/>
      <c r="DM1666" s="40"/>
      <c r="DN1666" s="40"/>
      <c r="DO1666" s="40"/>
      <c r="DP1666" s="40"/>
      <c r="DQ1666" s="40"/>
      <c r="DR1666" s="40"/>
      <c r="DS1666" s="40"/>
      <c r="DT1666" s="40"/>
      <c r="DU1666" s="40"/>
      <c r="DV1666" s="40"/>
      <c r="DW1666" s="40"/>
      <c r="DX1666" s="40"/>
      <c r="DY1666" s="40"/>
      <c r="DZ1666" s="40"/>
      <c r="EA1666" s="40"/>
      <c r="EB1666" s="40"/>
      <c r="EC1666" s="40"/>
      <c r="ED1666" s="40"/>
      <c r="EE1666" s="40"/>
      <c r="EF1666" s="40"/>
      <c r="EG1666" s="40"/>
      <c r="EH1666" s="40"/>
      <c r="EI1666" s="40"/>
      <c r="EJ1666" s="40"/>
      <c r="EK1666" s="40"/>
      <c r="EL1666" s="40"/>
      <c r="EM1666" s="40"/>
      <c r="EN1666" s="40"/>
      <c r="EO1666" s="40"/>
      <c r="EP1666" s="40"/>
      <c r="EQ1666" s="40"/>
      <c r="ER1666" s="40"/>
      <c r="ES1666" s="40"/>
      <c r="ET1666" s="40"/>
      <c r="EU1666" s="40"/>
      <c r="EV1666" s="40"/>
      <c r="EW1666" s="40"/>
      <c r="EX1666" s="40"/>
      <c r="EY1666" s="40"/>
      <c r="EZ1666" s="40"/>
      <c r="FA1666" s="40"/>
      <c r="FB1666" s="40"/>
      <c r="FC1666" s="40"/>
      <c r="FD1666" s="40"/>
      <c r="FE1666" s="40"/>
      <c r="FF1666" s="40"/>
      <c r="FG1666" s="40"/>
      <c r="FH1666" s="40"/>
      <c r="FI1666" s="40"/>
      <c r="FJ1666" s="40"/>
      <c r="FK1666" s="40"/>
      <c r="FL1666" s="40"/>
      <c r="FM1666" s="40"/>
      <c r="FN1666" s="40"/>
      <c r="FO1666" s="40"/>
      <c r="FP1666" s="40"/>
      <c r="FQ1666" s="40"/>
      <c r="FR1666" s="40"/>
      <c r="FS1666" s="40"/>
      <c r="FT1666" s="40"/>
      <c r="FU1666" s="40"/>
      <c r="FV1666" s="40"/>
      <c r="FW1666" s="40"/>
      <c r="FX1666" s="40"/>
      <c r="FY1666" s="40"/>
      <c r="FZ1666" s="40"/>
      <c r="GA1666" s="40"/>
      <c r="GB1666" s="40"/>
      <c r="GC1666" s="40"/>
      <c r="GD1666" s="40"/>
      <c r="GE1666" s="40"/>
      <c r="GF1666" s="40"/>
      <c r="GG1666" s="40"/>
      <c r="GH1666" s="40"/>
      <c r="GI1666" s="40"/>
      <c r="GJ1666" s="40"/>
      <c r="GK1666" s="40"/>
      <c r="GL1666" s="40"/>
      <c r="GM1666" s="40"/>
      <c r="GN1666" s="40"/>
      <c r="GO1666" s="40"/>
      <c r="GP1666" s="40"/>
      <c r="GQ1666" s="40"/>
      <c r="GR1666" s="40"/>
      <c r="GS1666" s="40"/>
    </row>
    <row r="1667" spans="1:201" x14ac:dyDescent="0.2">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40"/>
      <c r="CY1667" s="40"/>
      <c r="CZ1667" s="40"/>
      <c r="DA1667" s="40"/>
      <c r="DB1667" s="40"/>
      <c r="DC1667" s="40"/>
      <c r="DD1667" s="40"/>
      <c r="DE1667" s="40"/>
      <c r="DF1667" s="40"/>
      <c r="DG1667" s="40"/>
      <c r="DH1667" s="40"/>
      <c r="DI1667" s="40"/>
      <c r="DJ1667" s="40"/>
      <c r="DK1667" s="40"/>
      <c r="DL1667" s="40"/>
      <c r="DM1667" s="40"/>
      <c r="DN1667" s="40"/>
      <c r="DO1667" s="40"/>
      <c r="DP1667" s="40"/>
      <c r="DQ1667" s="40"/>
      <c r="DR1667" s="40"/>
      <c r="DS1667" s="40"/>
      <c r="DT1667" s="40"/>
      <c r="DU1667" s="40"/>
      <c r="DV1667" s="40"/>
      <c r="DW1667" s="40"/>
      <c r="DX1667" s="40"/>
      <c r="DY1667" s="40"/>
      <c r="DZ1667" s="40"/>
      <c r="EA1667" s="40"/>
      <c r="EB1667" s="40"/>
      <c r="EC1667" s="40"/>
      <c r="ED1667" s="40"/>
      <c r="EE1667" s="40"/>
      <c r="EF1667" s="40"/>
      <c r="EG1667" s="40"/>
      <c r="EH1667" s="40"/>
      <c r="EI1667" s="40"/>
      <c r="EJ1667" s="40"/>
      <c r="EK1667" s="40"/>
      <c r="EL1667" s="40"/>
      <c r="EM1667" s="40"/>
      <c r="EN1667" s="40"/>
      <c r="EO1667" s="40"/>
      <c r="EP1667" s="40"/>
      <c r="EQ1667" s="40"/>
      <c r="ER1667" s="40"/>
      <c r="ES1667" s="40"/>
      <c r="ET1667" s="40"/>
      <c r="EU1667" s="40"/>
      <c r="EV1667" s="40"/>
      <c r="EW1667" s="40"/>
      <c r="EX1667" s="40"/>
      <c r="EY1667" s="40"/>
      <c r="EZ1667" s="40"/>
      <c r="FA1667" s="40"/>
      <c r="FB1667" s="40"/>
      <c r="FC1667" s="40"/>
      <c r="FD1667" s="40"/>
      <c r="FE1667" s="40"/>
      <c r="FF1667" s="40"/>
      <c r="FG1667" s="40"/>
      <c r="FH1667" s="40"/>
      <c r="FI1667" s="40"/>
      <c r="FJ1667" s="40"/>
      <c r="FK1667" s="40"/>
      <c r="FL1667" s="40"/>
      <c r="FM1667" s="40"/>
      <c r="FN1667" s="40"/>
      <c r="FO1667" s="40"/>
      <c r="FP1667" s="40"/>
      <c r="FQ1667" s="40"/>
      <c r="FR1667" s="40"/>
      <c r="FS1667" s="40"/>
      <c r="FT1667" s="40"/>
      <c r="FU1667" s="40"/>
      <c r="FV1667" s="40"/>
      <c r="FW1667" s="40"/>
      <c r="FX1667" s="40"/>
      <c r="FY1667" s="40"/>
      <c r="FZ1667" s="40"/>
      <c r="GA1667" s="40"/>
      <c r="GB1667" s="40"/>
      <c r="GC1667" s="40"/>
      <c r="GD1667" s="40"/>
      <c r="GE1667" s="40"/>
      <c r="GF1667" s="40"/>
      <c r="GG1667" s="40"/>
      <c r="GH1667" s="40"/>
      <c r="GI1667" s="40"/>
      <c r="GJ1667" s="40"/>
      <c r="GK1667" s="40"/>
      <c r="GL1667" s="40"/>
      <c r="GM1667" s="40"/>
      <c r="GN1667" s="40"/>
      <c r="GO1667" s="40"/>
      <c r="GP1667" s="40"/>
      <c r="GQ1667" s="40"/>
      <c r="GR1667" s="40"/>
      <c r="GS1667" s="40"/>
    </row>
    <row r="1668" spans="1:201" x14ac:dyDescent="0.2">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40"/>
      <c r="CY1668" s="40"/>
      <c r="CZ1668" s="40"/>
      <c r="DA1668" s="40"/>
      <c r="DB1668" s="40"/>
      <c r="DC1668" s="40"/>
      <c r="DD1668" s="40"/>
      <c r="DE1668" s="40"/>
      <c r="DF1668" s="40"/>
      <c r="DG1668" s="40"/>
      <c r="DH1668" s="40"/>
      <c r="DI1668" s="40"/>
      <c r="DJ1668" s="40"/>
      <c r="DK1668" s="40"/>
      <c r="DL1668" s="40"/>
      <c r="DM1668" s="40"/>
      <c r="DN1668" s="40"/>
      <c r="DO1668" s="40"/>
      <c r="DP1668" s="40"/>
      <c r="DQ1668" s="40"/>
      <c r="DR1668" s="40"/>
      <c r="DS1668" s="40"/>
      <c r="DT1668" s="40"/>
      <c r="DU1668" s="40"/>
      <c r="DV1668" s="40"/>
      <c r="DW1668" s="40"/>
      <c r="DX1668" s="40"/>
      <c r="DY1668" s="40"/>
      <c r="DZ1668" s="40"/>
      <c r="EA1668" s="40"/>
      <c r="EB1668" s="40"/>
      <c r="EC1668" s="40"/>
      <c r="ED1668" s="40"/>
      <c r="EE1668" s="40"/>
      <c r="EF1668" s="40"/>
      <c r="EG1668" s="40"/>
      <c r="EH1668" s="40"/>
      <c r="EI1668" s="40"/>
      <c r="EJ1668" s="40"/>
      <c r="EK1668" s="40"/>
      <c r="EL1668" s="40"/>
      <c r="EM1668" s="40"/>
      <c r="EN1668" s="40"/>
      <c r="EO1668" s="40"/>
      <c r="EP1668" s="40"/>
      <c r="EQ1668" s="40"/>
      <c r="ER1668" s="40"/>
      <c r="ES1668" s="40"/>
      <c r="ET1668" s="40"/>
      <c r="EU1668" s="40"/>
      <c r="EV1668" s="40"/>
      <c r="EW1668" s="40"/>
      <c r="EX1668" s="40"/>
      <c r="EY1668" s="40"/>
      <c r="EZ1668" s="40"/>
      <c r="FA1668" s="40"/>
      <c r="FB1668" s="40"/>
      <c r="FC1668" s="40"/>
      <c r="FD1668" s="40"/>
      <c r="FE1668" s="40"/>
      <c r="FF1668" s="40"/>
      <c r="FG1668" s="40"/>
      <c r="FH1668" s="40"/>
      <c r="FI1668" s="40"/>
      <c r="FJ1668" s="40"/>
      <c r="FK1668" s="40"/>
      <c r="FL1668" s="40"/>
      <c r="FM1668" s="40"/>
      <c r="FN1668" s="40"/>
      <c r="FO1668" s="40"/>
      <c r="FP1668" s="40"/>
      <c r="FQ1668" s="40"/>
      <c r="FR1668" s="40"/>
      <c r="FS1668" s="40"/>
      <c r="FT1668" s="40"/>
      <c r="FU1668" s="40"/>
      <c r="FV1668" s="40"/>
      <c r="FW1668" s="40"/>
      <c r="FX1668" s="40"/>
      <c r="FY1668" s="40"/>
      <c r="FZ1668" s="40"/>
      <c r="GA1668" s="40"/>
      <c r="GB1668" s="40"/>
      <c r="GC1668" s="40"/>
      <c r="GD1668" s="40"/>
      <c r="GE1668" s="40"/>
      <c r="GF1668" s="40"/>
      <c r="GG1668" s="40"/>
      <c r="GH1668" s="40"/>
      <c r="GI1668" s="40"/>
      <c r="GJ1668" s="40"/>
      <c r="GK1668" s="40"/>
      <c r="GL1668" s="40"/>
      <c r="GM1668" s="40"/>
      <c r="GN1668" s="40"/>
      <c r="GO1668" s="40"/>
      <c r="GP1668" s="40"/>
      <c r="GQ1668" s="40"/>
      <c r="GR1668" s="40"/>
      <c r="GS1668" s="40"/>
    </row>
    <row r="1669" spans="1:201" x14ac:dyDescent="0.2">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40"/>
      <c r="CY1669" s="40"/>
      <c r="CZ1669" s="40"/>
      <c r="DA1669" s="40"/>
      <c r="DB1669" s="40"/>
      <c r="DC1669" s="40"/>
      <c r="DD1669" s="40"/>
      <c r="DE1669" s="40"/>
      <c r="DF1669" s="40"/>
      <c r="DG1669" s="40"/>
      <c r="DH1669" s="40"/>
      <c r="DI1669" s="40"/>
      <c r="DJ1669" s="40"/>
      <c r="DK1669" s="40"/>
      <c r="DL1669" s="40"/>
      <c r="DM1669" s="40"/>
      <c r="DN1669" s="40"/>
      <c r="DO1669" s="40"/>
      <c r="DP1669" s="40"/>
      <c r="DQ1669" s="40"/>
      <c r="DR1669" s="40"/>
      <c r="DS1669" s="40"/>
      <c r="DT1669" s="40"/>
      <c r="DU1669" s="40"/>
      <c r="DV1669" s="40"/>
      <c r="DW1669" s="40"/>
      <c r="DX1669" s="40"/>
      <c r="DY1669" s="40"/>
      <c r="DZ1669" s="40"/>
      <c r="EA1669" s="40"/>
      <c r="EB1669" s="40"/>
      <c r="EC1669" s="40"/>
      <c r="ED1669" s="40"/>
      <c r="EE1669" s="40"/>
      <c r="EF1669" s="40"/>
      <c r="EG1669" s="40"/>
      <c r="EH1669" s="40"/>
      <c r="EI1669" s="40"/>
      <c r="EJ1669" s="40"/>
      <c r="EK1669" s="40"/>
      <c r="EL1669" s="40"/>
      <c r="EM1669" s="40"/>
      <c r="EN1669" s="40"/>
      <c r="EO1669" s="40"/>
      <c r="EP1669" s="40"/>
      <c r="EQ1669" s="40"/>
      <c r="ER1669" s="40"/>
      <c r="ES1669" s="40"/>
      <c r="ET1669" s="40"/>
      <c r="EU1669" s="40"/>
      <c r="EV1669" s="40"/>
      <c r="EW1669" s="40"/>
      <c r="EX1669" s="40"/>
      <c r="EY1669" s="40"/>
      <c r="EZ1669" s="40"/>
      <c r="FA1669" s="40"/>
      <c r="FB1669" s="40"/>
      <c r="FC1669" s="40"/>
      <c r="FD1669" s="40"/>
      <c r="FE1669" s="40"/>
      <c r="FF1669" s="40"/>
      <c r="FG1669" s="40"/>
      <c r="FH1669" s="40"/>
      <c r="FI1669" s="40"/>
      <c r="FJ1669" s="40"/>
      <c r="FK1669" s="40"/>
      <c r="FL1669" s="40"/>
      <c r="FM1669" s="40"/>
      <c r="FN1669" s="40"/>
      <c r="FO1669" s="40"/>
      <c r="FP1669" s="40"/>
      <c r="FQ1669" s="40"/>
      <c r="FR1669" s="40"/>
      <c r="FS1669" s="40"/>
      <c r="FT1669" s="40"/>
      <c r="FU1669" s="40"/>
      <c r="FV1669" s="40"/>
      <c r="FW1669" s="40"/>
      <c r="FX1669" s="40"/>
      <c r="FY1669" s="40"/>
      <c r="FZ1669" s="40"/>
      <c r="GA1669" s="40"/>
      <c r="GB1669" s="40"/>
      <c r="GC1669" s="40"/>
      <c r="GD1669" s="40"/>
      <c r="GE1669" s="40"/>
      <c r="GF1669" s="40"/>
      <c r="GG1669" s="40"/>
      <c r="GH1669" s="40"/>
      <c r="GI1669" s="40"/>
      <c r="GJ1669" s="40"/>
      <c r="GK1669" s="40"/>
      <c r="GL1669" s="40"/>
      <c r="GM1669" s="40"/>
      <c r="GN1669" s="40"/>
      <c r="GO1669" s="40"/>
      <c r="GP1669" s="40"/>
      <c r="GQ1669" s="40"/>
      <c r="GR1669" s="40"/>
      <c r="GS1669" s="40"/>
    </row>
    <row r="1670" spans="1:201" x14ac:dyDescent="0.2">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40"/>
      <c r="CY1670" s="40"/>
      <c r="CZ1670" s="40"/>
      <c r="DA1670" s="40"/>
      <c r="DB1670" s="40"/>
      <c r="DC1670" s="40"/>
      <c r="DD1670" s="40"/>
      <c r="DE1670" s="40"/>
      <c r="DF1670" s="40"/>
      <c r="DG1670" s="40"/>
      <c r="DH1670" s="40"/>
      <c r="DI1670" s="40"/>
      <c r="DJ1670" s="40"/>
      <c r="DK1670" s="40"/>
      <c r="DL1670" s="40"/>
      <c r="DM1670" s="40"/>
      <c r="DN1670" s="40"/>
      <c r="DO1670" s="40"/>
      <c r="DP1670" s="40"/>
      <c r="DQ1670" s="40"/>
      <c r="DR1670" s="40"/>
      <c r="DS1670" s="40"/>
      <c r="DT1670" s="40"/>
      <c r="DU1670" s="40"/>
      <c r="DV1670" s="40"/>
      <c r="DW1670" s="40"/>
      <c r="DX1670" s="40"/>
      <c r="DY1670" s="40"/>
      <c r="DZ1670" s="40"/>
      <c r="EA1670" s="40"/>
      <c r="EB1670" s="40"/>
      <c r="EC1670" s="40"/>
      <c r="ED1670" s="40"/>
      <c r="EE1670" s="40"/>
      <c r="EF1670" s="40"/>
      <c r="EG1670" s="40"/>
      <c r="EH1670" s="40"/>
      <c r="EI1670" s="40"/>
      <c r="EJ1670" s="40"/>
      <c r="EK1670" s="40"/>
      <c r="EL1670" s="40"/>
      <c r="EM1670" s="40"/>
      <c r="EN1670" s="40"/>
      <c r="EO1670" s="40"/>
      <c r="EP1670" s="40"/>
      <c r="EQ1670" s="40"/>
      <c r="ER1670" s="40"/>
      <c r="ES1670" s="40"/>
      <c r="ET1670" s="40"/>
      <c r="EU1670" s="40"/>
      <c r="EV1670" s="40"/>
      <c r="EW1670" s="40"/>
      <c r="EX1670" s="40"/>
      <c r="EY1670" s="40"/>
      <c r="EZ1670" s="40"/>
      <c r="FA1670" s="40"/>
      <c r="FB1670" s="40"/>
      <c r="FC1670" s="40"/>
      <c r="FD1670" s="40"/>
      <c r="FE1670" s="40"/>
      <c r="FF1670" s="40"/>
      <c r="FG1670" s="40"/>
      <c r="FH1670" s="40"/>
      <c r="FI1670" s="40"/>
      <c r="FJ1670" s="40"/>
      <c r="FK1670" s="40"/>
      <c r="FL1670" s="40"/>
      <c r="FM1670" s="40"/>
      <c r="FN1670" s="40"/>
      <c r="FO1670" s="40"/>
      <c r="FP1670" s="40"/>
      <c r="FQ1670" s="40"/>
      <c r="FR1670" s="40"/>
      <c r="FS1670" s="40"/>
      <c r="FT1670" s="40"/>
      <c r="FU1670" s="40"/>
      <c r="FV1670" s="40"/>
      <c r="FW1670" s="40"/>
      <c r="FX1670" s="40"/>
      <c r="FY1670" s="40"/>
      <c r="FZ1670" s="40"/>
      <c r="GA1670" s="40"/>
      <c r="GB1670" s="40"/>
      <c r="GC1670" s="40"/>
      <c r="GD1670" s="40"/>
      <c r="GE1670" s="40"/>
      <c r="GF1670" s="40"/>
      <c r="GG1670" s="40"/>
      <c r="GH1670" s="40"/>
      <c r="GI1670" s="40"/>
      <c r="GJ1670" s="40"/>
      <c r="GK1670" s="40"/>
      <c r="GL1670" s="40"/>
      <c r="GM1670" s="40"/>
      <c r="GN1670" s="40"/>
      <c r="GO1670" s="40"/>
      <c r="GP1670" s="40"/>
      <c r="GQ1670" s="40"/>
      <c r="GR1670" s="40"/>
      <c r="GS1670" s="40"/>
    </row>
    <row r="1671" spans="1:201" x14ac:dyDescent="0.2">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40"/>
      <c r="CY1671" s="40"/>
      <c r="CZ1671" s="40"/>
      <c r="DA1671" s="40"/>
      <c r="DB1671" s="40"/>
      <c r="DC1671" s="40"/>
      <c r="DD1671" s="40"/>
      <c r="DE1671" s="40"/>
      <c r="DF1671" s="40"/>
      <c r="DG1671" s="40"/>
      <c r="DH1671" s="40"/>
      <c r="DI1671" s="40"/>
      <c r="DJ1671" s="40"/>
      <c r="DK1671" s="40"/>
      <c r="DL1671" s="40"/>
      <c r="DM1671" s="40"/>
      <c r="DN1671" s="40"/>
      <c r="DO1671" s="40"/>
      <c r="DP1671" s="40"/>
      <c r="DQ1671" s="40"/>
      <c r="DR1671" s="40"/>
      <c r="DS1671" s="40"/>
      <c r="DT1671" s="40"/>
      <c r="DU1671" s="40"/>
      <c r="DV1671" s="40"/>
      <c r="DW1671" s="40"/>
      <c r="DX1671" s="40"/>
      <c r="DY1671" s="40"/>
      <c r="DZ1671" s="40"/>
      <c r="EA1671" s="40"/>
      <c r="EB1671" s="40"/>
      <c r="EC1671" s="40"/>
      <c r="ED1671" s="40"/>
      <c r="EE1671" s="40"/>
      <c r="EF1671" s="40"/>
      <c r="EG1671" s="40"/>
      <c r="EH1671" s="40"/>
      <c r="EI1671" s="40"/>
      <c r="EJ1671" s="40"/>
      <c r="EK1671" s="40"/>
      <c r="EL1671" s="40"/>
      <c r="EM1671" s="40"/>
      <c r="EN1671" s="40"/>
      <c r="EO1671" s="40"/>
      <c r="EP1671" s="40"/>
      <c r="EQ1671" s="40"/>
      <c r="ER1671" s="40"/>
      <c r="ES1671" s="40"/>
      <c r="ET1671" s="40"/>
      <c r="EU1671" s="40"/>
      <c r="EV1671" s="40"/>
      <c r="EW1671" s="40"/>
      <c r="EX1671" s="40"/>
      <c r="EY1671" s="40"/>
      <c r="EZ1671" s="40"/>
      <c r="FA1671" s="40"/>
      <c r="FB1671" s="40"/>
      <c r="FC1671" s="40"/>
      <c r="FD1671" s="40"/>
      <c r="FE1671" s="40"/>
      <c r="FF1671" s="40"/>
      <c r="FG1671" s="40"/>
      <c r="FH1671" s="40"/>
      <c r="FI1671" s="40"/>
      <c r="FJ1671" s="40"/>
      <c r="FK1671" s="40"/>
      <c r="FL1671" s="40"/>
      <c r="FM1671" s="40"/>
      <c r="FN1671" s="40"/>
      <c r="FO1671" s="40"/>
      <c r="FP1671" s="40"/>
      <c r="FQ1671" s="40"/>
      <c r="FR1671" s="40"/>
      <c r="FS1671" s="40"/>
      <c r="FT1671" s="40"/>
      <c r="FU1671" s="40"/>
      <c r="FV1671" s="40"/>
      <c r="FW1671" s="40"/>
      <c r="FX1671" s="40"/>
      <c r="FY1671" s="40"/>
      <c r="FZ1671" s="40"/>
      <c r="GA1671" s="40"/>
      <c r="GB1671" s="40"/>
      <c r="GC1671" s="40"/>
      <c r="GD1671" s="40"/>
      <c r="GE1671" s="40"/>
      <c r="GF1671" s="40"/>
      <c r="GG1671" s="40"/>
      <c r="GH1671" s="40"/>
      <c r="GI1671" s="40"/>
      <c r="GJ1671" s="40"/>
      <c r="GK1671" s="40"/>
      <c r="GL1671" s="40"/>
      <c r="GM1671" s="40"/>
      <c r="GN1671" s="40"/>
      <c r="GO1671" s="40"/>
      <c r="GP1671" s="40"/>
      <c r="GQ1671" s="40"/>
      <c r="GR1671" s="40"/>
      <c r="GS1671" s="40"/>
    </row>
    <row r="1672" spans="1:201" x14ac:dyDescent="0.2">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40"/>
      <c r="CY1672" s="40"/>
      <c r="CZ1672" s="40"/>
      <c r="DA1672" s="40"/>
      <c r="DB1672" s="40"/>
      <c r="DC1672" s="40"/>
      <c r="DD1672" s="40"/>
      <c r="DE1672" s="40"/>
      <c r="DF1672" s="40"/>
      <c r="DG1672" s="40"/>
      <c r="DH1672" s="40"/>
      <c r="DI1672" s="40"/>
      <c r="DJ1672" s="40"/>
      <c r="DK1672" s="40"/>
      <c r="DL1672" s="40"/>
      <c r="DM1672" s="40"/>
      <c r="DN1672" s="40"/>
      <c r="DO1672" s="40"/>
      <c r="DP1672" s="40"/>
      <c r="DQ1672" s="40"/>
      <c r="DR1672" s="40"/>
      <c r="DS1672" s="40"/>
      <c r="DT1672" s="40"/>
      <c r="DU1672" s="40"/>
      <c r="DV1672" s="40"/>
      <c r="DW1672" s="40"/>
      <c r="DX1672" s="40"/>
      <c r="DY1672" s="40"/>
      <c r="DZ1672" s="40"/>
      <c r="EA1672" s="40"/>
      <c r="EB1672" s="40"/>
      <c r="EC1672" s="40"/>
      <c r="ED1672" s="40"/>
      <c r="EE1672" s="40"/>
      <c r="EF1672" s="40"/>
      <c r="EG1672" s="40"/>
      <c r="EH1672" s="40"/>
      <c r="EI1672" s="40"/>
      <c r="EJ1672" s="40"/>
      <c r="EK1672" s="40"/>
      <c r="EL1672" s="40"/>
      <c r="EM1672" s="40"/>
      <c r="EN1672" s="40"/>
      <c r="EO1672" s="40"/>
      <c r="EP1672" s="40"/>
      <c r="EQ1672" s="40"/>
      <c r="ER1672" s="40"/>
      <c r="ES1672" s="40"/>
      <c r="ET1672" s="40"/>
      <c r="EU1672" s="40"/>
      <c r="EV1672" s="40"/>
      <c r="EW1672" s="40"/>
      <c r="EX1672" s="40"/>
      <c r="EY1672" s="40"/>
      <c r="EZ1672" s="40"/>
      <c r="FA1672" s="40"/>
      <c r="FB1672" s="40"/>
      <c r="FC1672" s="40"/>
      <c r="FD1672" s="40"/>
      <c r="FE1672" s="40"/>
      <c r="FF1672" s="40"/>
      <c r="FG1672" s="40"/>
      <c r="FH1672" s="40"/>
      <c r="FI1672" s="40"/>
      <c r="FJ1672" s="40"/>
      <c r="FK1672" s="40"/>
      <c r="FL1672" s="40"/>
      <c r="FM1672" s="40"/>
      <c r="FN1672" s="40"/>
      <c r="FO1672" s="40"/>
      <c r="FP1672" s="40"/>
      <c r="FQ1672" s="40"/>
      <c r="FR1672" s="40"/>
      <c r="FS1672" s="40"/>
      <c r="FT1672" s="40"/>
      <c r="FU1672" s="40"/>
      <c r="FV1672" s="40"/>
      <c r="FW1672" s="40"/>
      <c r="FX1672" s="40"/>
      <c r="FY1672" s="40"/>
      <c r="FZ1672" s="40"/>
      <c r="GA1672" s="40"/>
      <c r="GB1672" s="40"/>
      <c r="GC1672" s="40"/>
      <c r="GD1672" s="40"/>
      <c r="GE1672" s="40"/>
      <c r="GF1672" s="40"/>
      <c r="GG1672" s="40"/>
      <c r="GH1672" s="40"/>
      <c r="GI1672" s="40"/>
      <c r="GJ1672" s="40"/>
      <c r="GK1672" s="40"/>
      <c r="GL1672" s="40"/>
      <c r="GM1672" s="40"/>
      <c r="GN1672" s="40"/>
      <c r="GO1672" s="40"/>
      <c r="GP1672" s="40"/>
      <c r="GQ1672" s="40"/>
      <c r="GR1672" s="40"/>
      <c r="GS1672" s="40"/>
    </row>
    <row r="1673" spans="1:201" x14ac:dyDescent="0.2">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40"/>
      <c r="CY1673" s="40"/>
      <c r="CZ1673" s="40"/>
      <c r="DA1673" s="40"/>
      <c r="DB1673" s="40"/>
      <c r="DC1673" s="40"/>
      <c r="DD1673" s="40"/>
      <c r="DE1673" s="40"/>
      <c r="DF1673" s="40"/>
      <c r="DG1673" s="40"/>
      <c r="DH1673" s="40"/>
      <c r="DI1673" s="40"/>
      <c r="DJ1673" s="40"/>
      <c r="DK1673" s="40"/>
      <c r="DL1673" s="40"/>
      <c r="DM1673" s="40"/>
      <c r="DN1673" s="40"/>
      <c r="DO1673" s="40"/>
      <c r="DP1673" s="40"/>
      <c r="DQ1673" s="40"/>
      <c r="DR1673" s="40"/>
      <c r="DS1673" s="40"/>
      <c r="DT1673" s="40"/>
      <c r="DU1673" s="40"/>
      <c r="DV1673" s="40"/>
      <c r="DW1673" s="40"/>
      <c r="DX1673" s="40"/>
      <c r="DY1673" s="40"/>
      <c r="DZ1673" s="40"/>
      <c r="EA1673" s="40"/>
      <c r="EB1673" s="40"/>
      <c r="EC1673" s="40"/>
      <c r="ED1673" s="40"/>
      <c r="EE1673" s="40"/>
      <c r="EF1673" s="40"/>
      <c r="EG1673" s="40"/>
      <c r="EH1673" s="40"/>
      <c r="EI1673" s="40"/>
      <c r="EJ1673" s="40"/>
      <c r="EK1673" s="40"/>
      <c r="EL1673" s="40"/>
      <c r="EM1673" s="40"/>
      <c r="EN1673" s="40"/>
      <c r="EO1673" s="40"/>
      <c r="EP1673" s="40"/>
      <c r="EQ1673" s="40"/>
      <c r="ER1673" s="40"/>
      <c r="ES1673" s="40"/>
      <c r="ET1673" s="40"/>
      <c r="EU1673" s="40"/>
      <c r="EV1673" s="40"/>
      <c r="EW1673" s="40"/>
      <c r="EX1673" s="40"/>
      <c r="EY1673" s="40"/>
      <c r="EZ1673" s="40"/>
      <c r="FA1673" s="40"/>
      <c r="FB1673" s="40"/>
      <c r="FC1673" s="40"/>
      <c r="FD1673" s="40"/>
      <c r="FE1673" s="40"/>
      <c r="FF1673" s="40"/>
      <c r="FG1673" s="40"/>
      <c r="FH1673" s="40"/>
      <c r="FI1673" s="40"/>
      <c r="FJ1673" s="40"/>
      <c r="FK1673" s="40"/>
      <c r="FL1673" s="40"/>
      <c r="FM1673" s="40"/>
      <c r="FN1673" s="40"/>
      <c r="FO1673" s="40"/>
      <c r="FP1673" s="40"/>
      <c r="FQ1673" s="40"/>
      <c r="FR1673" s="40"/>
      <c r="FS1673" s="40"/>
      <c r="FT1673" s="40"/>
      <c r="FU1673" s="40"/>
      <c r="FV1673" s="40"/>
      <c r="FW1673" s="40"/>
      <c r="FX1673" s="40"/>
      <c r="FY1673" s="40"/>
      <c r="FZ1673" s="40"/>
      <c r="GA1673" s="40"/>
      <c r="GB1673" s="40"/>
      <c r="GC1673" s="40"/>
      <c r="GD1673" s="40"/>
      <c r="GE1673" s="40"/>
      <c r="GF1673" s="40"/>
      <c r="GG1673" s="40"/>
      <c r="GH1673" s="40"/>
      <c r="GI1673" s="40"/>
      <c r="GJ1673" s="40"/>
      <c r="GK1673" s="40"/>
      <c r="GL1673" s="40"/>
      <c r="GM1673" s="40"/>
      <c r="GN1673" s="40"/>
      <c r="GO1673" s="40"/>
      <c r="GP1673" s="40"/>
      <c r="GQ1673" s="40"/>
      <c r="GR1673" s="40"/>
      <c r="GS1673" s="40"/>
    </row>
    <row r="1674" spans="1:201" x14ac:dyDescent="0.2">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40"/>
      <c r="CY1674" s="40"/>
      <c r="CZ1674" s="40"/>
      <c r="DA1674" s="40"/>
      <c r="DB1674" s="40"/>
      <c r="DC1674" s="40"/>
      <c r="DD1674" s="40"/>
      <c r="DE1674" s="40"/>
      <c r="DF1674" s="40"/>
      <c r="DG1674" s="40"/>
      <c r="DH1674" s="40"/>
      <c r="DI1674" s="40"/>
      <c r="DJ1674" s="40"/>
      <c r="DK1674" s="40"/>
      <c r="DL1674" s="40"/>
      <c r="DM1674" s="40"/>
      <c r="DN1674" s="40"/>
      <c r="DO1674" s="40"/>
      <c r="DP1674" s="40"/>
      <c r="DQ1674" s="40"/>
      <c r="DR1674" s="40"/>
      <c r="DS1674" s="40"/>
      <c r="DT1674" s="40"/>
      <c r="DU1674" s="40"/>
      <c r="DV1674" s="40"/>
      <c r="DW1674" s="40"/>
      <c r="DX1674" s="40"/>
      <c r="DY1674" s="40"/>
      <c r="DZ1674" s="40"/>
      <c r="EA1674" s="40"/>
      <c r="EB1674" s="40"/>
      <c r="EC1674" s="40"/>
      <c r="ED1674" s="40"/>
      <c r="EE1674" s="40"/>
      <c r="EF1674" s="40"/>
      <c r="EG1674" s="40"/>
      <c r="EH1674" s="40"/>
      <c r="EI1674" s="40"/>
      <c r="EJ1674" s="40"/>
      <c r="EK1674" s="40"/>
      <c r="EL1674" s="40"/>
      <c r="EM1674" s="40"/>
      <c r="EN1674" s="40"/>
      <c r="EO1674" s="40"/>
      <c r="EP1674" s="40"/>
      <c r="EQ1674" s="40"/>
      <c r="ER1674" s="40"/>
      <c r="ES1674" s="40"/>
      <c r="ET1674" s="40"/>
      <c r="EU1674" s="40"/>
      <c r="EV1674" s="40"/>
      <c r="EW1674" s="40"/>
      <c r="EX1674" s="40"/>
      <c r="EY1674" s="40"/>
      <c r="EZ1674" s="40"/>
      <c r="FA1674" s="40"/>
      <c r="FB1674" s="40"/>
      <c r="FC1674" s="40"/>
      <c r="FD1674" s="40"/>
      <c r="FE1674" s="40"/>
      <c r="FF1674" s="40"/>
      <c r="FG1674" s="40"/>
      <c r="FH1674" s="40"/>
      <c r="FI1674" s="40"/>
      <c r="FJ1674" s="40"/>
      <c r="FK1674" s="40"/>
      <c r="FL1674" s="40"/>
      <c r="FM1674" s="40"/>
      <c r="FN1674" s="40"/>
      <c r="FO1674" s="40"/>
      <c r="FP1674" s="40"/>
      <c r="FQ1674" s="40"/>
      <c r="FR1674" s="40"/>
      <c r="FS1674" s="40"/>
      <c r="FT1674" s="40"/>
      <c r="FU1674" s="40"/>
      <c r="FV1674" s="40"/>
      <c r="FW1674" s="40"/>
      <c r="FX1674" s="40"/>
      <c r="FY1674" s="40"/>
      <c r="FZ1674" s="40"/>
      <c r="GA1674" s="40"/>
      <c r="GB1674" s="40"/>
      <c r="GC1674" s="40"/>
      <c r="GD1674" s="40"/>
      <c r="GE1674" s="40"/>
      <c r="GF1674" s="40"/>
      <c r="GG1674" s="40"/>
      <c r="GH1674" s="40"/>
      <c r="GI1674" s="40"/>
      <c r="GJ1674" s="40"/>
      <c r="GK1674" s="40"/>
      <c r="GL1674" s="40"/>
      <c r="GM1674" s="40"/>
      <c r="GN1674" s="40"/>
      <c r="GO1674" s="40"/>
      <c r="GP1674" s="40"/>
      <c r="GQ1674" s="40"/>
      <c r="GR1674" s="40"/>
      <c r="GS1674" s="40"/>
    </row>
    <row r="1675" spans="1:201" x14ac:dyDescent="0.2">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40"/>
      <c r="CY1675" s="40"/>
      <c r="CZ1675" s="40"/>
      <c r="DA1675" s="40"/>
      <c r="DB1675" s="40"/>
      <c r="DC1675" s="40"/>
      <c r="DD1675" s="40"/>
      <c r="DE1675" s="40"/>
      <c r="DF1675" s="40"/>
      <c r="DG1675" s="40"/>
      <c r="DH1675" s="40"/>
      <c r="DI1675" s="40"/>
      <c r="DJ1675" s="40"/>
      <c r="DK1675" s="40"/>
      <c r="DL1675" s="40"/>
      <c r="DM1675" s="40"/>
      <c r="DN1675" s="40"/>
      <c r="DO1675" s="40"/>
      <c r="DP1675" s="40"/>
      <c r="DQ1675" s="40"/>
      <c r="DR1675" s="40"/>
      <c r="DS1675" s="40"/>
      <c r="DT1675" s="40"/>
      <c r="DU1675" s="40"/>
      <c r="DV1675" s="40"/>
      <c r="DW1675" s="40"/>
      <c r="DX1675" s="40"/>
      <c r="DY1675" s="40"/>
      <c r="DZ1675" s="40"/>
      <c r="EA1675" s="40"/>
      <c r="EB1675" s="40"/>
      <c r="EC1675" s="40"/>
      <c r="ED1675" s="40"/>
      <c r="EE1675" s="40"/>
      <c r="EF1675" s="40"/>
      <c r="EG1675" s="40"/>
      <c r="EH1675" s="40"/>
      <c r="EI1675" s="40"/>
      <c r="EJ1675" s="40"/>
      <c r="EK1675" s="40"/>
      <c r="EL1675" s="40"/>
      <c r="EM1675" s="40"/>
      <c r="EN1675" s="40"/>
      <c r="EO1675" s="40"/>
      <c r="EP1675" s="40"/>
      <c r="EQ1675" s="40"/>
      <c r="ER1675" s="40"/>
      <c r="ES1675" s="40"/>
      <c r="ET1675" s="40"/>
      <c r="EU1675" s="40"/>
      <c r="EV1675" s="40"/>
      <c r="EW1675" s="40"/>
      <c r="EX1675" s="40"/>
      <c r="EY1675" s="40"/>
      <c r="EZ1675" s="40"/>
      <c r="FA1675" s="40"/>
      <c r="FB1675" s="40"/>
      <c r="FC1675" s="40"/>
      <c r="FD1675" s="40"/>
      <c r="FE1675" s="40"/>
      <c r="FF1675" s="40"/>
      <c r="FG1675" s="40"/>
      <c r="FH1675" s="40"/>
      <c r="FI1675" s="40"/>
      <c r="FJ1675" s="40"/>
      <c r="FK1675" s="40"/>
      <c r="FL1675" s="40"/>
      <c r="FM1675" s="40"/>
      <c r="FN1675" s="40"/>
      <c r="FO1675" s="40"/>
      <c r="FP1675" s="40"/>
      <c r="FQ1675" s="40"/>
      <c r="FR1675" s="40"/>
      <c r="FS1675" s="40"/>
      <c r="FT1675" s="40"/>
      <c r="FU1675" s="40"/>
      <c r="FV1675" s="40"/>
      <c r="FW1675" s="40"/>
      <c r="FX1675" s="40"/>
      <c r="FY1675" s="40"/>
      <c r="FZ1675" s="40"/>
      <c r="GA1675" s="40"/>
      <c r="GB1675" s="40"/>
      <c r="GC1675" s="40"/>
      <c r="GD1675" s="40"/>
      <c r="GE1675" s="40"/>
      <c r="GF1675" s="40"/>
      <c r="GG1675" s="40"/>
      <c r="GH1675" s="40"/>
      <c r="GI1675" s="40"/>
      <c r="GJ1675" s="40"/>
      <c r="GK1675" s="40"/>
      <c r="GL1675" s="40"/>
      <c r="GM1675" s="40"/>
      <c r="GN1675" s="40"/>
      <c r="GO1675" s="40"/>
      <c r="GP1675" s="40"/>
      <c r="GQ1675" s="40"/>
      <c r="GR1675" s="40"/>
      <c r="GS1675" s="40"/>
    </row>
    <row r="1676" spans="1:201" x14ac:dyDescent="0.2">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40"/>
      <c r="CY1676" s="40"/>
      <c r="CZ1676" s="40"/>
      <c r="DA1676" s="40"/>
      <c r="DB1676" s="40"/>
      <c r="DC1676" s="40"/>
      <c r="DD1676" s="40"/>
      <c r="DE1676" s="40"/>
      <c r="DF1676" s="40"/>
      <c r="DG1676" s="40"/>
      <c r="DH1676" s="40"/>
      <c r="DI1676" s="40"/>
      <c r="DJ1676" s="40"/>
      <c r="DK1676" s="40"/>
      <c r="DL1676" s="40"/>
      <c r="DM1676" s="40"/>
      <c r="DN1676" s="40"/>
      <c r="DO1676" s="40"/>
      <c r="DP1676" s="40"/>
      <c r="DQ1676" s="40"/>
      <c r="DR1676" s="40"/>
      <c r="DS1676" s="40"/>
      <c r="DT1676" s="40"/>
      <c r="DU1676" s="40"/>
      <c r="DV1676" s="40"/>
      <c r="DW1676" s="40"/>
      <c r="DX1676" s="40"/>
      <c r="DY1676" s="40"/>
      <c r="DZ1676" s="40"/>
      <c r="EA1676" s="40"/>
      <c r="EB1676" s="40"/>
      <c r="EC1676" s="40"/>
      <c r="ED1676" s="40"/>
      <c r="EE1676" s="40"/>
      <c r="EF1676" s="40"/>
      <c r="EG1676" s="40"/>
      <c r="EH1676" s="40"/>
      <c r="EI1676" s="40"/>
      <c r="EJ1676" s="40"/>
      <c r="EK1676" s="40"/>
      <c r="EL1676" s="40"/>
      <c r="EM1676" s="40"/>
      <c r="EN1676" s="40"/>
      <c r="EO1676" s="40"/>
      <c r="EP1676" s="40"/>
      <c r="EQ1676" s="40"/>
      <c r="ER1676" s="40"/>
      <c r="ES1676" s="40"/>
      <c r="ET1676" s="40"/>
      <c r="EU1676" s="40"/>
      <c r="EV1676" s="40"/>
      <c r="EW1676" s="40"/>
      <c r="EX1676" s="40"/>
      <c r="EY1676" s="40"/>
      <c r="EZ1676" s="40"/>
      <c r="FA1676" s="40"/>
      <c r="FB1676" s="40"/>
      <c r="FC1676" s="40"/>
      <c r="FD1676" s="40"/>
      <c r="FE1676" s="40"/>
      <c r="FF1676" s="40"/>
      <c r="FG1676" s="40"/>
      <c r="FH1676" s="40"/>
      <c r="FI1676" s="40"/>
      <c r="FJ1676" s="40"/>
      <c r="FK1676" s="40"/>
      <c r="FL1676" s="40"/>
      <c r="FM1676" s="40"/>
      <c r="FN1676" s="40"/>
      <c r="FO1676" s="40"/>
      <c r="FP1676" s="40"/>
      <c r="FQ1676" s="40"/>
      <c r="FR1676" s="40"/>
      <c r="FS1676" s="40"/>
      <c r="FT1676" s="40"/>
      <c r="FU1676" s="40"/>
      <c r="FV1676" s="40"/>
      <c r="FW1676" s="40"/>
      <c r="FX1676" s="40"/>
      <c r="FY1676" s="40"/>
      <c r="FZ1676" s="40"/>
      <c r="GA1676" s="40"/>
      <c r="GB1676" s="40"/>
      <c r="GC1676" s="40"/>
      <c r="GD1676" s="40"/>
      <c r="GE1676" s="40"/>
      <c r="GF1676" s="40"/>
      <c r="GG1676" s="40"/>
      <c r="GH1676" s="40"/>
      <c r="GI1676" s="40"/>
      <c r="GJ1676" s="40"/>
      <c r="GK1676" s="40"/>
      <c r="GL1676" s="40"/>
      <c r="GM1676" s="40"/>
      <c r="GN1676" s="40"/>
      <c r="GO1676" s="40"/>
      <c r="GP1676" s="40"/>
      <c r="GQ1676" s="40"/>
      <c r="GR1676" s="40"/>
      <c r="GS1676" s="40"/>
    </row>
    <row r="1677" spans="1:201" x14ac:dyDescent="0.2">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40"/>
      <c r="CY1677" s="40"/>
      <c r="CZ1677" s="40"/>
      <c r="DA1677" s="40"/>
      <c r="DB1677" s="40"/>
      <c r="DC1677" s="40"/>
      <c r="DD1677" s="40"/>
      <c r="DE1677" s="40"/>
      <c r="DF1677" s="40"/>
      <c r="DG1677" s="40"/>
      <c r="DH1677" s="40"/>
      <c r="DI1677" s="40"/>
      <c r="DJ1677" s="40"/>
      <c r="DK1677" s="40"/>
      <c r="DL1677" s="40"/>
      <c r="DM1677" s="40"/>
      <c r="DN1677" s="40"/>
      <c r="DO1677" s="40"/>
      <c r="DP1677" s="40"/>
      <c r="DQ1677" s="40"/>
      <c r="DR1677" s="40"/>
      <c r="DS1677" s="40"/>
      <c r="DT1677" s="40"/>
      <c r="DU1677" s="40"/>
      <c r="DV1677" s="40"/>
      <c r="DW1677" s="40"/>
      <c r="DX1677" s="40"/>
      <c r="DY1677" s="40"/>
      <c r="DZ1677" s="40"/>
      <c r="EA1677" s="40"/>
      <c r="EB1677" s="40"/>
      <c r="EC1677" s="40"/>
      <c r="ED1677" s="40"/>
      <c r="EE1677" s="40"/>
      <c r="EF1677" s="40"/>
      <c r="EG1677" s="40"/>
      <c r="EH1677" s="40"/>
      <c r="EI1677" s="40"/>
      <c r="EJ1677" s="40"/>
      <c r="EK1677" s="40"/>
      <c r="EL1677" s="40"/>
      <c r="EM1677" s="40"/>
      <c r="EN1677" s="40"/>
      <c r="EO1677" s="40"/>
      <c r="EP1677" s="40"/>
      <c r="EQ1677" s="40"/>
      <c r="ER1677" s="40"/>
      <c r="ES1677" s="40"/>
      <c r="ET1677" s="40"/>
      <c r="EU1677" s="40"/>
      <c r="EV1677" s="40"/>
      <c r="EW1677" s="40"/>
      <c r="EX1677" s="40"/>
      <c r="EY1677" s="40"/>
      <c r="EZ1677" s="40"/>
      <c r="FA1677" s="40"/>
      <c r="FB1677" s="40"/>
      <c r="FC1677" s="40"/>
      <c r="FD1677" s="40"/>
      <c r="FE1677" s="40"/>
      <c r="FF1677" s="40"/>
      <c r="FG1677" s="40"/>
      <c r="FH1677" s="40"/>
      <c r="FI1677" s="40"/>
      <c r="FJ1677" s="40"/>
      <c r="FK1677" s="40"/>
      <c r="FL1677" s="40"/>
      <c r="FM1677" s="40"/>
      <c r="FN1677" s="40"/>
      <c r="FO1677" s="40"/>
      <c r="FP1677" s="40"/>
      <c r="FQ1677" s="40"/>
      <c r="FR1677" s="40"/>
      <c r="FS1677" s="40"/>
      <c r="FT1677" s="40"/>
      <c r="FU1677" s="40"/>
      <c r="FV1677" s="40"/>
      <c r="FW1677" s="40"/>
      <c r="FX1677" s="40"/>
      <c r="FY1677" s="40"/>
      <c r="FZ1677" s="40"/>
      <c r="GA1677" s="40"/>
      <c r="GB1677" s="40"/>
      <c r="GC1677" s="40"/>
      <c r="GD1677" s="40"/>
      <c r="GE1677" s="40"/>
      <c r="GF1677" s="40"/>
      <c r="GG1677" s="40"/>
      <c r="GH1677" s="40"/>
      <c r="GI1677" s="40"/>
      <c r="GJ1677" s="40"/>
      <c r="GK1677" s="40"/>
      <c r="GL1677" s="40"/>
      <c r="GM1677" s="40"/>
      <c r="GN1677" s="40"/>
      <c r="GO1677" s="40"/>
      <c r="GP1677" s="40"/>
      <c r="GQ1677" s="40"/>
      <c r="GR1677" s="40"/>
      <c r="GS1677" s="40"/>
    </row>
    <row r="1678" spans="1:201" x14ac:dyDescent="0.2">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40"/>
      <c r="CY1678" s="40"/>
      <c r="CZ1678" s="40"/>
      <c r="DA1678" s="40"/>
      <c r="DB1678" s="40"/>
      <c r="DC1678" s="40"/>
      <c r="DD1678" s="40"/>
      <c r="DE1678" s="40"/>
      <c r="DF1678" s="40"/>
      <c r="DG1678" s="40"/>
      <c r="DH1678" s="40"/>
      <c r="DI1678" s="40"/>
      <c r="DJ1678" s="40"/>
      <c r="DK1678" s="40"/>
      <c r="DL1678" s="40"/>
      <c r="DM1678" s="40"/>
      <c r="DN1678" s="40"/>
      <c r="DO1678" s="40"/>
      <c r="DP1678" s="40"/>
      <c r="DQ1678" s="40"/>
      <c r="DR1678" s="40"/>
      <c r="DS1678" s="40"/>
      <c r="DT1678" s="40"/>
      <c r="DU1678" s="40"/>
      <c r="DV1678" s="40"/>
      <c r="DW1678" s="40"/>
      <c r="DX1678" s="40"/>
      <c r="DY1678" s="40"/>
      <c r="DZ1678" s="40"/>
      <c r="EA1678" s="40"/>
      <c r="EB1678" s="40"/>
      <c r="EC1678" s="40"/>
      <c r="ED1678" s="40"/>
      <c r="EE1678" s="40"/>
      <c r="EF1678" s="40"/>
      <c r="EG1678" s="40"/>
      <c r="EH1678" s="40"/>
      <c r="EI1678" s="40"/>
      <c r="EJ1678" s="40"/>
      <c r="EK1678" s="40"/>
      <c r="EL1678" s="40"/>
      <c r="EM1678" s="40"/>
      <c r="EN1678" s="40"/>
      <c r="EO1678" s="40"/>
      <c r="EP1678" s="40"/>
      <c r="EQ1678" s="40"/>
      <c r="ER1678" s="40"/>
      <c r="ES1678" s="40"/>
      <c r="ET1678" s="40"/>
      <c r="EU1678" s="40"/>
      <c r="EV1678" s="40"/>
      <c r="EW1678" s="40"/>
      <c r="EX1678" s="40"/>
      <c r="EY1678" s="40"/>
      <c r="EZ1678" s="40"/>
      <c r="FA1678" s="40"/>
      <c r="FB1678" s="40"/>
      <c r="FC1678" s="40"/>
      <c r="FD1678" s="40"/>
      <c r="FE1678" s="40"/>
      <c r="FF1678" s="40"/>
      <c r="FG1678" s="40"/>
      <c r="FH1678" s="40"/>
      <c r="FI1678" s="40"/>
      <c r="FJ1678" s="40"/>
      <c r="FK1678" s="40"/>
      <c r="FL1678" s="40"/>
      <c r="FM1678" s="40"/>
      <c r="FN1678" s="40"/>
      <c r="FO1678" s="40"/>
      <c r="FP1678" s="40"/>
      <c r="FQ1678" s="40"/>
      <c r="FR1678" s="40"/>
      <c r="FS1678" s="40"/>
      <c r="FT1678" s="40"/>
      <c r="FU1678" s="40"/>
      <c r="FV1678" s="40"/>
      <c r="FW1678" s="40"/>
      <c r="FX1678" s="40"/>
      <c r="FY1678" s="40"/>
      <c r="FZ1678" s="40"/>
      <c r="GA1678" s="40"/>
      <c r="GB1678" s="40"/>
      <c r="GC1678" s="40"/>
      <c r="GD1678" s="40"/>
      <c r="GE1678" s="40"/>
      <c r="GF1678" s="40"/>
      <c r="GG1678" s="40"/>
      <c r="GH1678" s="40"/>
      <c r="GI1678" s="40"/>
      <c r="GJ1678" s="40"/>
      <c r="GK1678" s="40"/>
      <c r="GL1678" s="40"/>
      <c r="GM1678" s="40"/>
      <c r="GN1678" s="40"/>
      <c r="GO1678" s="40"/>
      <c r="GP1678" s="40"/>
      <c r="GQ1678" s="40"/>
      <c r="GR1678" s="40"/>
      <c r="GS1678" s="40"/>
    </row>
    <row r="1679" spans="1:201" x14ac:dyDescent="0.2">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40"/>
      <c r="CY1679" s="40"/>
      <c r="CZ1679" s="40"/>
      <c r="DA1679" s="40"/>
      <c r="DB1679" s="40"/>
      <c r="DC1679" s="40"/>
      <c r="DD1679" s="40"/>
      <c r="DE1679" s="40"/>
      <c r="DF1679" s="40"/>
      <c r="DG1679" s="40"/>
      <c r="DH1679" s="40"/>
      <c r="DI1679" s="40"/>
      <c r="DJ1679" s="40"/>
      <c r="DK1679" s="40"/>
      <c r="DL1679" s="40"/>
      <c r="DM1679" s="40"/>
      <c r="DN1679" s="40"/>
      <c r="DO1679" s="40"/>
      <c r="DP1679" s="40"/>
      <c r="DQ1679" s="40"/>
      <c r="DR1679" s="40"/>
      <c r="DS1679" s="40"/>
      <c r="DT1679" s="40"/>
      <c r="DU1679" s="40"/>
      <c r="DV1679" s="40"/>
      <c r="DW1679" s="40"/>
      <c r="DX1679" s="40"/>
      <c r="DY1679" s="40"/>
      <c r="DZ1679" s="40"/>
      <c r="EA1679" s="40"/>
      <c r="EB1679" s="40"/>
      <c r="EC1679" s="40"/>
      <c r="ED1679" s="40"/>
      <c r="EE1679" s="40"/>
      <c r="EF1679" s="40"/>
      <c r="EG1679" s="40"/>
      <c r="EH1679" s="40"/>
      <c r="EI1679" s="40"/>
      <c r="EJ1679" s="40"/>
      <c r="EK1679" s="40"/>
      <c r="EL1679" s="40"/>
      <c r="EM1679" s="40"/>
      <c r="EN1679" s="40"/>
      <c r="EO1679" s="40"/>
      <c r="EP1679" s="40"/>
      <c r="EQ1679" s="40"/>
      <c r="ER1679" s="40"/>
      <c r="ES1679" s="40"/>
      <c r="ET1679" s="40"/>
      <c r="EU1679" s="40"/>
      <c r="EV1679" s="40"/>
      <c r="EW1679" s="40"/>
      <c r="EX1679" s="40"/>
      <c r="EY1679" s="40"/>
      <c r="EZ1679" s="40"/>
      <c r="FA1679" s="40"/>
      <c r="FB1679" s="40"/>
      <c r="FC1679" s="40"/>
      <c r="FD1679" s="40"/>
      <c r="FE1679" s="40"/>
      <c r="FF1679" s="40"/>
      <c r="FG1679" s="40"/>
      <c r="FH1679" s="40"/>
      <c r="FI1679" s="40"/>
      <c r="FJ1679" s="40"/>
      <c r="FK1679" s="40"/>
      <c r="FL1679" s="40"/>
      <c r="FM1679" s="40"/>
      <c r="FN1679" s="40"/>
      <c r="FO1679" s="40"/>
      <c r="FP1679" s="40"/>
      <c r="FQ1679" s="40"/>
      <c r="FR1679" s="40"/>
      <c r="FS1679" s="40"/>
      <c r="FT1679" s="40"/>
      <c r="FU1679" s="40"/>
      <c r="FV1679" s="40"/>
      <c r="FW1679" s="40"/>
      <c r="FX1679" s="40"/>
      <c r="FY1679" s="40"/>
      <c r="FZ1679" s="40"/>
      <c r="GA1679" s="40"/>
      <c r="GB1679" s="40"/>
      <c r="GC1679" s="40"/>
      <c r="GD1679" s="40"/>
      <c r="GE1679" s="40"/>
      <c r="GF1679" s="40"/>
      <c r="GG1679" s="40"/>
      <c r="GH1679" s="40"/>
      <c r="GI1679" s="40"/>
      <c r="GJ1679" s="40"/>
      <c r="GK1679" s="40"/>
      <c r="GL1679" s="40"/>
      <c r="GM1679" s="40"/>
      <c r="GN1679" s="40"/>
      <c r="GO1679" s="40"/>
      <c r="GP1679" s="40"/>
      <c r="GQ1679" s="40"/>
      <c r="GR1679" s="40"/>
      <c r="GS1679" s="40"/>
    </row>
    <row r="1680" spans="1:201" x14ac:dyDescent="0.2">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40"/>
      <c r="CY1680" s="40"/>
      <c r="CZ1680" s="40"/>
      <c r="DA1680" s="40"/>
      <c r="DB1680" s="40"/>
      <c r="DC1680" s="40"/>
      <c r="DD1680" s="40"/>
      <c r="DE1680" s="40"/>
      <c r="DF1680" s="40"/>
      <c r="DG1680" s="40"/>
      <c r="DH1680" s="40"/>
      <c r="DI1680" s="40"/>
      <c r="DJ1680" s="40"/>
      <c r="DK1680" s="40"/>
      <c r="DL1680" s="40"/>
      <c r="DM1680" s="40"/>
      <c r="DN1680" s="40"/>
      <c r="DO1680" s="40"/>
      <c r="DP1680" s="40"/>
      <c r="DQ1680" s="40"/>
      <c r="DR1680" s="40"/>
      <c r="DS1680" s="40"/>
      <c r="DT1680" s="40"/>
      <c r="DU1680" s="40"/>
      <c r="DV1680" s="40"/>
      <c r="DW1680" s="40"/>
      <c r="DX1680" s="40"/>
      <c r="DY1680" s="40"/>
      <c r="DZ1680" s="40"/>
      <c r="EA1680" s="40"/>
      <c r="EB1680" s="40"/>
      <c r="EC1680" s="40"/>
      <c r="ED1680" s="40"/>
      <c r="EE1680" s="40"/>
      <c r="EF1680" s="40"/>
      <c r="EG1680" s="40"/>
      <c r="EH1680" s="40"/>
      <c r="EI1680" s="40"/>
      <c r="EJ1680" s="40"/>
      <c r="EK1680" s="40"/>
      <c r="EL1680" s="40"/>
      <c r="EM1680" s="40"/>
      <c r="EN1680" s="40"/>
      <c r="EO1680" s="40"/>
      <c r="EP1680" s="40"/>
      <c r="EQ1680" s="40"/>
      <c r="ER1680" s="40"/>
      <c r="ES1680" s="40"/>
      <c r="ET1680" s="40"/>
      <c r="EU1680" s="40"/>
      <c r="EV1680" s="40"/>
      <c r="EW1680" s="40"/>
      <c r="EX1680" s="40"/>
      <c r="EY1680" s="40"/>
      <c r="EZ1680" s="40"/>
      <c r="FA1680" s="40"/>
      <c r="FB1680" s="40"/>
      <c r="FC1680" s="40"/>
      <c r="FD1680" s="40"/>
      <c r="FE1680" s="40"/>
      <c r="FF1680" s="40"/>
      <c r="FG1680" s="40"/>
      <c r="FH1680" s="40"/>
      <c r="FI1680" s="40"/>
      <c r="FJ1680" s="40"/>
      <c r="FK1680" s="40"/>
      <c r="FL1680" s="40"/>
      <c r="FM1680" s="40"/>
      <c r="FN1680" s="40"/>
      <c r="FO1680" s="40"/>
      <c r="FP1680" s="40"/>
      <c r="FQ1680" s="40"/>
      <c r="FR1680" s="40"/>
      <c r="FS1680" s="40"/>
      <c r="FT1680" s="40"/>
      <c r="FU1680" s="40"/>
      <c r="FV1680" s="40"/>
      <c r="FW1680" s="40"/>
      <c r="FX1680" s="40"/>
      <c r="FY1680" s="40"/>
      <c r="FZ1680" s="40"/>
      <c r="GA1680" s="40"/>
      <c r="GB1680" s="40"/>
      <c r="GC1680" s="40"/>
      <c r="GD1680" s="40"/>
      <c r="GE1680" s="40"/>
      <c r="GF1680" s="40"/>
      <c r="GG1680" s="40"/>
      <c r="GH1680" s="40"/>
      <c r="GI1680" s="40"/>
      <c r="GJ1680" s="40"/>
      <c r="GK1680" s="40"/>
      <c r="GL1680" s="40"/>
      <c r="GM1680" s="40"/>
      <c r="GN1680" s="40"/>
      <c r="GO1680" s="40"/>
      <c r="GP1680" s="40"/>
      <c r="GQ1680" s="40"/>
      <c r="GR1680" s="40"/>
      <c r="GS1680" s="40"/>
    </row>
    <row r="1681" spans="1:201" x14ac:dyDescent="0.2">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40"/>
      <c r="CY1681" s="40"/>
      <c r="CZ1681" s="40"/>
      <c r="DA1681" s="40"/>
      <c r="DB1681" s="40"/>
      <c r="DC1681" s="40"/>
      <c r="DD1681" s="40"/>
      <c r="DE1681" s="40"/>
      <c r="DF1681" s="40"/>
      <c r="DG1681" s="40"/>
      <c r="DH1681" s="40"/>
      <c r="DI1681" s="40"/>
      <c r="DJ1681" s="40"/>
      <c r="DK1681" s="40"/>
      <c r="DL1681" s="40"/>
      <c r="DM1681" s="40"/>
      <c r="DN1681" s="40"/>
      <c r="DO1681" s="40"/>
      <c r="DP1681" s="40"/>
      <c r="DQ1681" s="40"/>
      <c r="DR1681" s="40"/>
      <c r="DS1681" s="40"/>
      <c r="DT1681" s="40"/>
      <c r="DU1681" s="40"/>
      <c r="DV1681" s="40"/>
      <c r="DW1681" s="40"/>
      <c r="DX1681" s="40"/>
      <c r="DY1681" s="40"/>
      <c r="DZ1681" s="40"/>
      <c r="EA1681" s="40"/>
      <c r="EB1681" s="40"/>
      <c r="EC1681" s="40"/>
      <c r="ED1681" s="40"/>
      <c r="EE1681" s="40"/>
      <c r="EF1681" s="40"/>
      <c r="EG1681" s="40"/>
      <c r="EH1681" s="40"/>
      <c r="EI1681" s="40"/>
      <c r="EJ1681" s="40"/>
      <c r="EK1681" s="40"/>
      <c r="EL1681" s="40"/>
      <c r="EM1681" s="40"/>
      <c r="EN1681" s="40"/>
      <c r="EO1681" s="40"/>
      <c r="EP1681" s="40"/>
      <c r="EQ1681" s="40"/>
      <c r="ER1681" s="40"/>
      <c r="ES1681" s="40"/>
      <c r="ET1681" s="40"/>
      <c r="EU1681" s="40"/>
      <c r="EV1681" s="40"/>
      <c r="EW1681" s="40"/>
      <c r="EX1681" s="40"/>
      <c r="EY1681" s="40"/>
      <c r="EZ1681" s="40"/>
      <c r="FA1681" s="40"/>
      <c r="FB1681" s="40"/>
      <c r="FC1681" s="40"/>
      <c r="FD1681" s="40"/>
      <c r="FE1681" s="40"/>
      <c r="FF1681" s="40"/>
      <c r="FG1681" s="40"/>
      <c r="FH1681" s="40"/>
      <c r="FI1681" s="40"/>
      <c r="FJ1681" s="40"/>
      <c r="FK1681" s="40"/>
      <c r="FL1681" s="40"/>
      <c r="FM1681" s="40"/>
      <c r="FN1681" s="40"/>
      <c r="FO1681" s="40"/>
      <c r="FP1681" s="40"/>
      <c r="FQ1681" s="40"/>
      <c r="FR1681" s="40"/>
      <c r="FS1681" s="40"/>
      <c r="FT1681" s="40"/>
      <c r="FU1681" s="40"/>
      <c r="FV1681" s="40"/>
      <c r="FW1681" s="40"/>
      <c r="FX1681" s="40"/>
      <c r="FY1681" s="40"/>
      <c r="FZ1681" s="40"/>
      <c r="GA1681" s="40"/>
      <c r="GB1681" s="40"/>
      <c r="GC1681" s="40"/>
      <c r="GD1681" s="40"/>
      <c r="GE1681" s="40"/>
      <c r="GF1681" s="40"/>
      <c r="GG1681" s="40"/>
      <c r="GH1681" s="40"/>
      <c r="GI1681" s="40"/>
      <c r="GJ1681" s="40"/>
      <c r="GK1681" s="40"/>
      <c r="GL1681" s="40"/>
      <c r="GM1681" s="40"/>
      <c r="GN1681" s="40"/>
      <c r="GO1681" s="40"/>
      <c r="GP1681" s="40"/>
      <c r="GQ1681" s="40"/>
      <c r="GR1681" s="40"/>
      <c r="GS1681" s="40"/>
    </row>
    <row r="1682" spans="1:201" x14ac:dyDescent="0.2">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40"/>
      <c r="CY1682" s="40"/>
      <c r="CZ1682" s="40"/>
      <c r="DA1682" s="40"/>
      <c r="DB1682" s="40"/>
      <c r="DC1682" s="40"/>
      <c r="DD1682" s="40"/>
      <c r="DE1682" s="40"/>
      <c r="DF1682" s="40"/>
      <c r="DG1682" s="40"/>
      <c r="DH1682" s="40"/>
      <c r="DI1682" s="40"/>
      <c r="DJ1682" s="40"/>
      <c r="DK1682" s="40"/>
      <c r="DL1682" s="40"/>
      <c r="DM1682" s="40"/>
      <c r="DN1682" s="40"/>
      <c r="DO1682" s="40"/>
      <c r="DP1682" s="40"/>
      <c r="DQ1682" s="40"/>
      <c r="DR1682" s="40"/>
      <c r="DS1682" s="40"/>
      <c r="DT1682" s="40"/>
      <c r="DU1682" s="40"/>
      <c r="DV1682" s="40"/>
      <c r="DW1682" s="40"/>
      <c r="DX1682" s="40"/>
      <c r="DY1682" s="40"/>
      <c r="DZ1682" s="40"/>
      <c r="EA1682" s="40"/>
      <c r="EB1682" s="40"/>
      <c r="EC1682" s="40"/>
      <c r="ED1682" s="40"/>
      <c r="EE1682" s="40"/>
      <c r="EF1682" s="40"/>
      <c r="EG1682" s="40"/>
      <c r="EH1682" s="40"/>
      <c r="EI1682" s="40"/>
      <c r="EJ1682" s="40"/>
      <c r="EK1682" s="40"/>
      <c r="EL1682" s="40"/>
      <c r="EM1682" s="40"/>
      <c r="EN1682" s="40"/>
      <c r="EO1682" s="40"/>
      <c r="EP1682" s="40"/>
      <c r="EQ1682" s="40"/>
      <c r="ER1682" s="40"/>
      <c r="ES1682" s="40"/>
      <c r="ET1682" s="40"/>
      <c r="EU1682" s="40"/>
      <c r="EV1682" s="40"/>
      <c r="EW1682" s="40"/>
      <c r="EX1682" s="40"/>
      <c r="EY1682" s="40"/>
      <c r="EZ1682" s="40"/>
      <c r="FA1682" s="40"/>
      <c r="FB1682" s="40"/>
      <c r="FC1682" s="40"/>
      <c r="FD1682" s="40"/>
      <c r="FE1682" s="40"/>
      <c r="FF1682" s="40"/>
      <c r="FG1682" s="40"/>
      <c r="FH1682" s="40"/>
      <c r="FI1682" s="40"/>
      <c r="FJ1682" s="40"/>
      <c r="FK1682" s="40"/>
      <c r="FL1682" s="40"/>
      <c r="FM1682" s="40"/>
      <c r="FN1682" s="40"/>
      <c r="FO1682" s="40"/>
      <c r="FP1682" s="40"/>
      <c r="FQ1682" s="40"/>
      <c r="FR1682" s="40"/>
      <c r="FS1682" s="40"/>
      <c r="FT1682" s="40"/>
      <c r="FU1682" s="40"/>
      <c r="FV1682" s="40"/>
      <c r="FW1682" s="40"/>
      <c r="FX1682" s="40"/>
      <c r="FY1682" s="40"/>
      <c r="FZ1682" s="40"/>
      <c r="GA1682" s="40"/>
      <c r="GB1682" s="40"/>
      <c r="GC1682" s="40"/>
      <c r="GD1682" s="40"/>
      <c r="GE1682" s="40"/>
      <c r="GF1682" s="40"/>
      <c r="GG1682" s="40"/>
      <c r="GH1682" s="40"/>
      <c r="GI1682" s="40"/>
      <c r="GJ1682" s="40"/>
      <c r="GK1682" s="40"/>
      <c r="GL1682" s="40"/>
      <c r="GM1682" s="40"/>
      <c r="GN1682" s="40"/>
      <c r="GO1682" s="40"/>
      <c r="GP1682" s="40"/>
      <c r="GQ1682" s="40"/>
      <c r="GR1682" s="40"/>
      <c r="GS1682" s="40"/>
    </row>
    <row r="1683" spans="1:201" x14ac:dyDescent="0.2">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40"/>
      <c r="CY1683" s="40"/>
      <c r="CZ1683" s="40"/>
      <c r="DA1683" s="40"/>
      <c r="DB1683" s="40"/>
      <c r="DC1683" s="40"/>
      <c r="DD1683" s="40"/>
      <c r="DE1683" s="40"/>
      <c r="DF1683" s="40"/>
      <c r="DG1683" s="40"/>
      <c r="DH1683" s="40"/>
      <c r="DI1683" s="40"/>
      <c r="DJ1683" s="40"/>
      <c r="DK1683" s="40"/>
      <c r="DL1683" s="40"/>
      <c r="DM1683" s="40"/>
      <c r="DN1683" s="40"/>
      <c r="DO1683" s="40"/>
      <c r="DP1683" s="40"/>
      <c r="DQ1683" s="40"/>
      <c r="DR1683" s="40"/>
      <c r="DS1683" s="40"/>
      <c r="DT1683" s="40"/>
      <c r="DU1683" s="40"/>
      <c r="DV1683" s="40"/>
      <c r="DW1683" s="40"/>
      <c r="DX1683" s="40"/>
      <c r="DY1683" s="40"/>
      <c r="DZ1683" s="40"/>
      <c r="EA1683" s="40"/>
      <c r="EB1683" s="40"/>
      <c r="EC1683" s="40"/>
      <c r="ED1683" s="40"/>
      <c r="EE1683" s="40"/>
      <c r="EF1683" s="40"/>
      <c r="EG1683" s="40"/>
      <c r="EH1683" s="40"/>
      <c r="EI1683" s="40"/>
      <c r="EJ1683" s="40"/>
      <c r="EK1683" s="40"/>
      <c r="EL1683" s="40"/>
      <c r="EM1683" s="40"/>
      <c r="EN1683" s="40"/>
      <c r="EO1683" s="40"/>
      <c r="EP1683" s="40"/>
      <c r="EQ1683" s="40"/>
      <c r="ER1683" s="40"/>
      <c r="ES1683" s="40"/>
      <c r="ET1683" s="40"/>
      <c r="EU1683" s="40"/>
      <c r="EV1683" s="40"/>
      <c r="EW1683" s="40"/>
      <c r="EX1683" s="40"/>
      <c r="EY1683" s="40"/>
      <c r="EZ1683" s="40"/>
      <c r="FA1683" s="40"/>
      <c r="FB1683" s="40"/>
      <c r="FC1683" s="40"/>
      <c r="FD1683" s="40"/>
      <c r="FE1683" s="40"/>
      <c r="FF1683" s="40"/>
      <c r="FG1683" s="40"/>
      <c r="FH1683" s="40"/>
      <c r="FI1683" s="40"/>
      <c r="FJ1683" s="40"/>
      <c r="FK1683" s="40"/>
      <c r="FL1683" s="40"/>
      <c r="FM1683" s="40"/>
      <c r="FN1683" s="40"/>
      <c r="FO1683" s="40"/>
      <c r="FP1683" s="40"/>
      <c r="FQ1683" s="40"/>
      <c r="FR1683" s="40"/>
      <c r="FS1683" s="40"/>
      <c r="FT1683" s="40"/>
      <c r="FU1683" s="40"/>
      <c r="FV1683" s="40"/>
      <c r="FW1683" s="40"/>
      <c r="FX1683" s="40"/>
      <c r="FY1683" s="40"/>
      <c r="FZ1683" s="40"/>
      <c r="GA1683" s="40"/>
      <c r="GB1683" s="40"/>
      <c r="GC1683" s="40"/>
      <c r="GD1683" s="40"/>
      <c r="GE1683" s="40"/>
      <c r="GF1683" s="40"/>
      <c r="GG1683" s="40"/>
      <c r="GH1683" s="40"/>
      <c r="GI1683" s="40"/>
      <c r="GJ1683" s="40"/>
      <c r="GK1683" s="40"/>
      <c r="GL1683" s="40"/>
      <c r="GM1683" s="40"/>
      <c r="GN1683" s="40"/>
      <c r="GO1683" s="40"/>
      <c r="GP1683" s="40"/>
      <c r="GQ1683" s="40"/>
      <c r="GR1683" s="40"/>
      <c r="GS1683" s="40"/>
    </row>
    <row r="1684" spans="1:201" x14ac:dyDescent="0.2">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40"/>
      <c r="CY1684" s="40"/>
      <c r="CZ1684" s="40"/>
      <c r="DA1684" s="40"/>
      <c r="DB1684" s="40"/>
      <c r="DC1684" s="40"/>
      <c r="DD1684" s="40"/>
      <c r="DE1684" s="40"/>
      <c r="DF1684" s="40"/>
      <c r="DG1684" s="40"/>
      <c r="DH1684" s="40"/>
      <c r="DI1684" s="40"/>
      <c r="DJ1684" s="40"/>
      <c r="DK1684" s="40"/>
      <c r="DL1684" s="40"/>
      <c r="DM1684" s="40"/>
      <c r="DN1684" s="40"/>
      <c r="DO1684" s="40"/>
      <c r="DP1684" s="40"/>
      <c r="DQ1684" s="40"/>
      <c r="DR1684" s="40"/>
      <c r="DS1684" s="40"/>
      <c r="DT1684" s="40"/>
      <c r="DU1684" s="40"/>
      <c r="DV1684" s="40"/>
      <c r="DW1684" s="40"/>
      <c r="DX1684" s="40"/>
      <c r="DY1684" s="40"/>
      <c r="DZ1684" s="40"/>
      <c r="EA1684" s="40"/>
      <c r="EB1684" s="40"/>
      <c r="EC1684" s="40"/>
      <c r="ED1684" s="40"/>
      <c r="EE1684" s="40"/>
      <c r="EF1684" s="40"/>
      <c r="EG1684" s="40"/>
      <c r="EH1684" s="40"/>
      <c r="EI1684" s="40"/>
      <c r="EJ1684" s="40"/>
      <c r="EK1684" s="40"/>
      <c r="EL1684" s="40"/>
      <c r="EM1684" s="40"/>
      <c r="EN1684" s="40"/>
      <c r="EO1684" s="40"/>
      <c r="EP1684" s="40"/>
      <c r="EQ1684" s="40"/>
      <c r="ER1684" s="40"/>
      <c r="ES1684" s="40"/>
      <c r="ET1684" s="40"/>
      <c r="EU1684" s="40"/>
      <c r="EV1684" s="40"/>
      <c r="EW1684" s="40"/>
      <c r="EX1684" s="40"/>
      <c r="EY1684" s="40"/>
      <c r="EZ1684" s="40"/>
      <c r="FA1684" s="40"/>
      <c r="FB1684" s="40"/>
      <c r="FC1684" s="40"/>
      <c r="FD1684" s="40"/>
      <c r="FE1684" s="40"/>
      <c r="FF1684" s="40"/>
      <c r="FG1684" s="40"/>
      <c r="FH1684" s="40"/>
      <c r="FI1684" s="40"/>
      <c r="FJ1684" s="40"/>
      <c r="FK1684" s="40"/>
      <c r="FL1684" s="40"/>
      <c r="FM1684" s="40"/>
      <c r="FN1684" s="40"/>
      <c r="FO1684" s="40"/>
      <c r="FP1684" s="40"/>
      <c r="FQ1684" s="40"/>
      <c r="FR1684" s="40"/>
      <c r="FS1684" s="40"/>
      <c r="FT1684" s="40"/>
      <c r="FU1684" s="40"/>
      <c r="FV1684" s="40"/>
      <c r="FW1684" s="40"/>
      <c r="FX1684" s="40"/>
      <c r="FY1684" s="40"/>
      <c r="FZ1684" s="40"/>
      <c r="GA1684" s="40"/>
      <c r="GB1684" s="40"/>
      <c r="GC1684" s="40"/>
      <c r="GD1684" s="40"/>
      <c r="GE1684" s="40"/>
      <c r="GF1684" s="40"/>
      <c r="GG1684" s="40"/>
      <c r="GH1684" s="40"/>
      <c r="GI1684" s="40"/>
      <c r="GJ1684" s="40"/>
      <c r="GK1684" s="40"/>
      <c r="GL1684" s="40"/>
      <c r="GM1684" s="40"/>
      <c r="GN1684" s="40"/>
      <c r="GO1684" s="40"/>
      <c r="GP1684" s="40"/>
      <c r="GQ1684" s="40"/>
      <c r="GR1684" s="40"/>
      <c r="GS1684" s="40"/>
    </row>
    <row r="1685" spans="1:201" x14ac:dyDescent="0.2">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40"/>
      <c r="CY1685" s="40"/>
      <c r="CZ1685" s="40"/>
      <c r="DA1685" s="40"/>
      <c r="DB1685" s="40"/>
      <c r="DC1685" s="40"/>
      <c r="DD1685" s="40"/>
      <c r="DE1685" s="40"/>
      <c r="DF1685" s="40"/>
      <c r="DG1685" s="40"/>
      <c r="DH1685" s="40"/>
      <c r="DI1685" s="40"/>
      <c r="DJ1685" s="40"/>
      <c r="DK1685" s="40"/>
      <c r="DL1685" s="40"/>
      <c r="DM1685" s="40"/>
      <c r="DN1685" s="40"/>
      <c r="DO1685" s="40"/>
      <c r="DP1685" s="40"/>
      <c r="DQ1685" s="40"/>
      <c r="DR1685" s="40"/>
      <c r="DS1685" s="40"/>
      <c r="DT1685" s="40"/>
      <c r="DU1685" s="40"/>
      <c r="DV1685" s="40"/>
      <c r="DW1685" s="40"/>
      <c r="DX1685" s="40"/>
      <c r="DY1685" s="40"/>
      <c r="DZ1685" s="40"/>
      <c r="EA1685" s="40"/>
      <c r="EB1685" s="40"/>
      <c r="EC1685" s="40"/>
      <c r="ED1685" s="40"/>
      <c r="EE1685" s="40"/>
      <c r="EF1685" s="40"/>
      <c r="EG1685" s="40"/>
      <c r="EH1685" s="40"/>
      <c r="EI1685" s="40"/>
      <c r="EJ1685" s="40"/>
      <c r="EK1685" s="40"/>
      <c r="EL1685" s="40"/>
      <c r="EM1685" s="40"/>
      <c r="EN1685" s="40"/>
      <c r="EO1685" s="40"/>
      <c r="EP1685" s="40"/>
      <c r="EQ1685" s="40"/>
      <c r="ER1685" s="40"/>
      <c r="ES1685" s="40"/>
      <c r="ET1685" s="40"/>
      <c r="EU1685" s="40"/>
      <c r="EV1685" s="40"/>
      <c r="EW1685" s="40"/>
      <c r="EX1685" s="40"/>
      <c r="EY1685" s="40"/>
      <c r="EZ1685" s="40"/>
      <c r="FA1685" s="40"/>
      <c r="FB1685" s="40"/>
      <c r="FC1685" s="40"/>
      <c r="FD1685" s="40"/>
      <c r="FE1685" s="40"/>
      <c r="FF1685" s="40"/>
      <c r="FG1685" s="40"/>
      <c r="FH1685" s="40"/>
      <c r="FI1685" s="40"/>
      <c r="FJ1685" s="40"/>
      <c r="FK1685" s="40"/>
      <c r="FL1685" s="40"/>
      <c r="FM1685" s="40"/>
      <c r="FN1685" s="40"/>
      <c r="FO1685" s="40"/>
      <c r="FP1685" s="40"/>
      <c r="FQ1685" s="40"/>
      <c r="FR1685" s="40"/>
      <c r="FS1685" s="40"/>
      <c r="FT1685" s="40"/>
      <c r="FU1685" s="40"/>
      <c r="FV1685" s="40"/>
      <c r="FW1685" s="40"/>
      <c r="FX1685" s="40"/>
      <c r="FY1685" s="40"/>
      <c r="FZ1685" s="40"/>
      <c r="GA1685" s="40"/>
      <c r="GB1685" s="40"/>
      <c r="GC1685" s="40"/>
      <c r="GD1685" s="40"/>
      <c r="GE1685" s="40"/>
      <c r="GF1685" s="40"/>
      <c r="GG1685" s="40"/>
      <c r="GH1685" s="40"/>
      <c r="GI1685" s="40"/>
      <c r="GJ1685" s="40"/>
      <c r="GK1685" s="40"/>
      <c r="GL1685" s="40"/>
      <c r="GM1685" s="40"/>
      <c r="GN1685" s="40"/>
      <c r="GO1685" s="40"/>
      <c r="GP1685" s="40"/>
      <c r="GQ1685" s="40"/>
      <c r="GR1685" s="40"/>
      <c r="GS1685" s="40"/>
    </row>
    <row r="1686" spans="1:201" x14ac:dyDescent="0.2">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40"/>
      <c r="CY1686" s="40"/>
      <c r="CZ1686" s="40"/>
      <c r="DA1686" s="40"/>
      <c r="DB1686" s="40"/>
      <c r="DC1686" s="40"/>
      <c r="DD1686" s="40"/>
      <c r="DE1686" s="40"/>
      <c r="DF1686" s="40"/>
      <c r="DG1686" s="40"/>
      <c r="DH1686" s="40"/>
      <c r="DI1686" s="40"/>
      <c r="DJ1686" s="40"/>
      <c r="DK1686" s="40"/>
      <c r="DL1686" s="40"/>
      <c r="DM1686" s="40"/>
      <c r="DN1686" s="40"/>
      <c r="DO1686" s="40"/>
      <c r="DP1686" s="40"/>
      <c r="DQ1686" s="40"/>
      <c r="DR1686" s="40"/>
      <c r="DS1686" s="40"/>
      <c r="DT1686" s="40"/>
      <c r="DU1686" s="40"/>
      <c r="DV1686" s="40"/>
      <c r="DW1686" s="40"/>
      <c r="DX1686" s="40"/>
      <c r="DY1686" s="40"/>
      <c r="DZ1686" s="40"/>
      <c r="EA1686" s="40"/>
      <c r="EB1686" s="40"/>
      <c r="EC1686" s="40"/>
      <c r="ED1686" s="40"/>
      <c r="EE1686" s="40"/>
      <c r="EF1686" s="40"/>
      <c r="EG1686" s="40"/>
      <c r="EH1686" s="40"/>
      <c r="EI1686" s="40"/>
      <c r="EJ1686" s="40"/>
      <c r="EK1686" s="40"/>
      <c r="EL1686" s="40"/>
      <c r="EM1686" s="40"/>
      <c r="EN1686" s="40"/>
      <c r="EO1686" s="40"/>
      <c r="EP1686" s="40"/>
      <c r="EQ1686" s="40"/>
      <c r="ER1686" s="40"/>
      <c r="ES1686" s="40"/>
      <c r="ET1686" s="40"/>
      <c r="EU1686" s="40"/>
      <c r="EV1686" s="40"/>
      <c r="EW1686" s="40"/>
      <c r="EX1686" s="40"/>
      <c r="EY1686" s="40"/>
      <c r="EZ1686" s="40"/>
      <c r="FA1686" s="40"/>
      <c r="FB1686" s="40"/>
      <c r="FC1686" s="40"/>
      <c r="FD1686" s="40"/>
      <c r="FE1686" s="40"/>
      <c r="FF1686" s="40"/>
      <c r="FG1686" s="40"/>
      <c r="FH1686" s="40"/>
      <c r="FI1686" s="40"/>
      <c r="FJ1686" s="40"/>
      <c r="FK1686" s="40"/>
      <c r="FL1686" s="40"/>
      <c r="FM1686" s="40"/>
      <c r="FN1686" s="40"/>
      <c r="FO1686" s="40"/>
      <c r="FP1686" s="40"/>
      <c r="FQ1686" s="40"/>
      <c r="FR1686" s="40"/>
      <c r="FS1686" s="40"/>
      <c r="FT1686" s="40"/>
      <c r="FU1686" s="40"/>
      <c r="FV1686" s="40"/>
      <c r="FW1686" s="40"/>
      <c r="FX1686" s="40"/>
      <c r="FY1686" s="40"/>
      <c r="FZ1686" s="40"/>
      <c r="GA1686" s="40"/>
      <c r="GB1686" s="40"/>
      <c r="GC1686" s="40"/>
      <c r="GD1686" s="40"/>
      <c r="GE1686" s="40"/>
      <c r="GF1686" s="40"/>
      <c r="GG1686" s="40"/>
      <c r="GH1686" s="40"/>
      <c r="GI1686" s="40"/>
      <c r="GJ1686" s="40"/>
      <c r="GK1686" s="40"/>
      <c r="GL1686" s="40"/>
      <c r="GM1686" s="40"/>
      <c r="GN1686" s="40"/>
      <c r="GO1686" s="40"/>
      <c r="GP1686" s="40"/>
      <c r="GQ1686" s="40"/>
      <c r="GR1686" s="40"/>
      <c r="GS1686" s="40"/>
    </row>
    <row r="1687" spans="1:201" x14ac:dyDescent="0.2">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40"/>
      <c r="CY1687" s="40"/>
      <c r="CZ1687" s="40"/>
      <c r="DA1687" s="40"/>
      <c r="DB1687" s="40"/>
      <c r="DC1687" s="40"/>
      <c r="DD1687" s="40"/>
      <c r="DE1687" s="40"/>
      <c r="DF1687" s="40"/>
      <c r="DG1687" s="40"/>
      <c r="DH1687" s="40"/>
      <c r="DI1687" s="40"/>
      <c r="DJ1687" s="40"/>
      <c r="DK1687" s="40"/>
      <c r="DL1687" s="40"/>
      <c r="DM1687" s="40"/>
      <c r="DN1687" s="40"/>
      <c r="DO1687" s="40"/>
      <c r="DP1687" s="40"/>
      <c r="DQ1687" s="40"/>
      <c r="DR1687" s="40"/>
      <c r="DS1687" s="40"/>
      <c r="DT1687" s="40"/>
      <c r="DU1687" s="40"/>
      <c r="DV1687" s="40"/>
      <c r="DW1687" s="40"/>
      <c r="DX1687" s="40"/>
      <c r="DY1687" s="40"/>
      <c r="DZ1687" s="40"/>
      <c r="EA1687" s="40"/>
      <c r="EB1687" s="40"/>
      <c r="EC1687" s="40"/>
      <c r="ED1687" s="40"/>
      <c r="EE1687" s="40"/>
      <c r="EF1687" s="40"/>
      <c r="EG1687" s="40"/>
      <c r="EH1687" s="40"/>
      <c r="EI1687" s="40"/>
      <c r="EJ1687" s="40"/>
      <c r="EK1687" s="40"/>
      <c r="EL1687" s="40"/>
      <c r="EM1687" s="40"/>
      <c r="EN1687" s="40"/>
      <c r="EO1687" s="40"/>
      <c r="EP1687" s="40"/>
      <c r="EQ1687" s="40"/>
      <c r="ER1687" s="40"/>
      <c r="ES1687" s="40"/>
      <c r="ET1687" s="40"/>
      <c r="EU1687" s="40"/>
      <c r="EV1687" s="40"/>
      <c r="EW1687" s="40"/>
      <c r="EX1687" s="40"/>
      <c r="EY1687" s="40"/>
      <c r="EZ1687" s="40"/>
      <c r="FA1687" s="40"/>
      <c r="FB1687" s="40"/>
      <c r="FC1687" s="40"/>
      <c r="FD1687" s="40"/>
      <c r="FE1687" s="40"/>
      <c r="FF1687" s="40"/>
      <c r="FG1687" s="40"/>
      <c r="FH1687" s="40"/>
      <c r="FI1687" s="40"/>
      <c r="FJ1687" s="40"/>
      <c r="FK1687" s="40"/>
      <c r="FL1687" s="40"/>
      <c r="FM1687" s="40"/>
      <c r="FN1687" s="40"/>
      <c r="FO1687" s="40"/>
      <c r="FP1687" s="40"/>
      <c r="FQ1687" s="40"/>
      <c r="FR1687" s="40"/>
      <c r="FS1687" s="40"/>
      <c r="FT1687" s="40"/>
      <c r="FU1687" s="40"/>
      <c r="FV1687" s="40"/>
      <c r="FW1687" s="40"/>
      <c r="FX1687" s="40"/>
      <c r="FY1687" s="40"/>
      <c r="FZ1687" s="40"/>
      <c r="GA1687" s="40"/>
      <c r="GB1687" s="40"/>
      <c r="GC1687" s="40"/>
      <c r="GD1687" s="40"/>
      <c r="GE1687" s="40"/>
      <c r="GF1687" s="40"/>
      <c r="GG1687" s="40"/>
      <c r="GH1687" s="40"/>
      <c r="GI1687" s="40"/>
      <c r="GJ1687" s="40"/>
      <c r="GK1687" s="40"/>
      <c r="GL1687" s="40"/>
      <c r="GM1687" s="40"/>
      <c r="GN1687" s="40"/>
      <c r="GO1687" s="40"/>
      <c r="GP1687" s="40"/>
      <c r="GQ1687" s="40"/>
      <c r="GR1687" s="40"/>
      <c r="GS1687" s="40"/>
    </row>
    <row r="1688" spans="1:201" x14ac:dyDescent="0.2">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40"/>
      <c r="CY1688" s="40"/>
      <c r="CZ1688" s="40"/>
      <c r="DA1688" s="40"/>
      <c r="DB1688" s="40"/>
      <c r="DC1688" s="40"/>
      <c r="DD1688" s="40"/>
      <c r="DE1688" s="40"/>
      <c r="DF1688" s="40"/>
      <c r="DG1688" s="40"/>
      <c r="DH1688" s="40"/>
      <c r="DI1688" s="40"/>
      <c r="DJ1688" s="40"/>
      <c r="DK1688" s="40"/>
      <c r="DL1688" s="40"/>
      <c r="DM1688" s="40"/>
      <c r="DN1688" s="40"/>
      <c r="DO1688" s="40"/>
      <c r="DP1688" s="40"/>
      <c r="DQ1688" s="40"/>
      <c r="DR1688" s="40"/>
      <c r="DS1688" s="40"/>
      <c r="DT1688" s="40"/>
      <c r="DU1688" s="40"/>
      <c r="DV1688" s="40"/>
      <c r="DW1688" s="40"/>
      <c r="DX1688" s="40"/>
      <c r="DY1688" s="40"/>
      <c r="DZ1688" s="40"/>
      <c r="EA1688" s="40"/>
      <c r="EB1688" s="40"/>
      <c r="EC1688" s="40"/>
      <c r="ED1688" s="40"/>
      <c r="EE1688" s="40"/>
      <c r="EF1688" s="40"/>
      <c r="EG1688" s="40"/>
      <c r="EH1688" s="40"/>
      <c r="EI1688" s="40"/>
      <c r="EJ1688" s="40"/>
      <c r="EK1688" s="40"/>
      <c r="EL1688" s="40"/>
      <c r="EM1688" s="40"/>
      <c r="EN1688" s="40"/>
      <c r="EO1688" s="40"/>
      <c r="EP1688" s="40"/>
      <c r="EQ1688" s="40"/>
      <c r="ER1688" s="40"/>
      <c r="ES1688" s="40"/>
      <c r="ET1688" s="40"/>
      <c r="EU1688" s="40"/>
      <c r="EV1688" s="40"/>
      <c r="EW1688" s="40"/>
      <c r="EX1688" s="40"/>
      <c r="EY1688" s="40"/>
      <c r="EZ1688" s="40"/>
      <c r="FA1688" s="40"/>
      <c r="FB1688" s="40"/>
      <c r="FC1688" s="40"/>
      <c r="FD1688" s="40"/>
      <c r="FE1688" s="40"/>
      <c r="FF1688" s="40"/>
      <c r="FG1688" s="40"/>
      <c r="FH1688" s="40"/>
      <c r="FI1688" s="40"/>
      <c r="FJ1688" s="40"/>
      <c r="FK1688" s="40"/>
      <c r="FL1688" s="40"/>
      <c r="FM1688" s="40"/>
      <c r="FN1688" s="40"/>
      <c r="FO1688" s="40"/>
      <c r="FP1688" s="40"/>
      <c r="FQ1688" s="40"/>
      <c r="FR1688" s="40"/>
      <c r="FS1688" s="40"/>
      <c r="FT1688" s="40"/>
      <c r="FU1688" s="40"/>
      <c r="FV1688" s="40"/>
      <c r="FW1688" s="40"/>
      <c r="FX1688" s="40"/>
      <c r="FY1688" s="40"/>
      <c r="FZ1688" s="40"/>
      <c r="GA1688" s="40"/>
      <c r="GB1688" s="40"/>
      <c r="GC1688" s="40"/>
      <c r="GD1688" s="40"/>
      <c r="GE1688" s="40"/>
      <c r="GF1688" s="40"/>
      <c r="GG1688" s="40"/>
      <c r="GH1688" s="40"/>
      <c r="GI1688" s="40"/>
      <c r="GJ1688" s="40"/>
      <c r="GK1688" s="40"/>
      <c r="GL1688" s="40"/>
      <c r="GM1688" s="40"/>
      <c r="GN1688" s="40"/>
      <c r="GO1688" s="40"/>
      <c r="GP1688" s="40"/>
      <c r="GQ1688" s="40"/>
      <c r="GR1688" s="40"/>
      <c r="GS1688" s="40"/>
    </row>
    <row r="1689" spans="1:201" x14ac:dyDescent="0.2">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40"/>
      <c r="CY1689" s="40"/>
      <c r="CZ1689" s="40"/>
      <c r="DA1689" s="40"/>
      <c r="DB1689" s="40"/>
      <c r="DC1689" s="40"/>
      <c r="DD1689" s="40"/>
      <c r="DE1689" s="40"/>
      <c r="DF1689" s="40"/>
      <c r="DG1689" s="40"/>
      <c r="DH1689" s="40"/>
      <c r="DI1689" s="40"/>
      <c r="DJ1689" s="40"/>
      <c r="DK1689" s="40"/>
      <c r="DL1689" s="40"/>
      <c r="DM1689" s="40"/>
      <c r="DN1689" s="40"/>
      <c r="DO1689" s="40"/>
      <c r="DP1689" s="40"/>
      <c r="DQ1689" s="40"/>
      <c r="DR1689" s="40"/>
      <c r="DS1689" s="40"/>
      <c r="DT1689" s="40"/>
      <c r="DU1689" s="40"/>
      <c r="DV1689" s="40"/>
      <c r="DW1689" s="40"/>
      <c r="DX1689" s="40"/>
      <c r="DY1689" s="40"/>
      <c r="DZ1689" s="40"/>
      <c r="EA1689" s="40"/>
      <c r="EB1689" s="40"/>
      <c r="EC1689" s="40"/>
      <c r="ED1689" s="40"/>
      <c r="EE1689" s="40"/>
      <c r="EF1689" s="40"/>
      <c r="EG1689" s="40"/>
      <c r="EH1689" s="40"/>
      <c r="EI1689" s="40"/>
      <c r="EJ1689" s="40"/>
      <c r="EK1689" s="40"/>
      <c r="EL1689" s="40"/>
      <c r="EM1689" s="40"/>
      <c r="EN1689" s="40"/>
      <c r="EO1689" s="40"/>
      <c r="EP1689" s="40"/>
      <c r="EQ1689" s="40"/>
      <c r="ER1689" s="40"/>
      <c r="ES1689" s="40"/>
      <c r="ET1689" s="40"/>
      <c r="EU1689" s="40"/>
      <c r="EV1689" s="40"/>
      <c r="EW1689" s="40"/>
      <c r="EX1689" s="40"/>
      <c r="EY1689" s="40"/>
      <c r="EZ1689" s="40"/>
      <c r="FA1689" s="40"/>
      <c r="FB1689" s="40"/>
      <c r="FC1689" s="40"/>
      <c r="FD1689" s="40"/>
      <c r="FE1689" s="40"/>
      <c r="FF1689" s="40"/>
      <c r="FG1689" s="40"/>
      <c r="FH1689" s="40"/>
      <c r="FI1689" s="40"/>
      <c r="FJ1689" s="40"/>
      <c r="FK1689" s="40"/>
      <c r="FL1689" s="40"/>
      <c r="FM1689" s="40"/>
      <c r="FN1689" s="40"/>
      <c r="FO1689" s="40"/>
      <c r="FP1689" s="40"/>
      <c r="FQ1689" s="40"/>
      <c r="FR1689" s="40"/>
      <c r="FS1689" s="40"/>
      <c r="FT1689" s="40"/>
      <c r="FU1689" s="40"/>
      <c r="FV1689" s="40"/>
      <c r="FW1689" s="40"/>
      <c r="FX1689" s="40"/>
      <c r="FY1689" s="40"/>
      <c r="FZ1689" s="40"/>
      <c r="GA1689" s="40"/>
      <c r="GB1689" s="40"/>
      <c r="GC1689" s="40"/>
      <c r="GD1689" s="40"/>
      <c r="GE1689" s="40"/>
      <c r="GF1689" s="40"/>
      <c r="GG1689" s="40"/>
      <c r="GH1689" s="40"/>
      <c r="GI1689" s="40"/>
      <c r="GJ1689" s="40"/>
      <c r="GK1689" s="40"/>
      <c r="GL1689" s="40"/>
      <c r="GM1689" s="40"/>
      <c r="GN1689" s="40"/>
      <c r="GO1689" s="40"/>
      <c r="GP1689" s="40"/>
      <c r="GQ1689" s="40"/>
      <c r="GR1689" s="40"/>
      <c r="GS1689" s="40"/>
    </row>
    <row r="1690" spans="1:201" x14ac:dyDescent="0.2">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40"/>
      <c r="CY1690" s="40"/>
      <c r="CZ1690" s="40"/>
      <c r="DA1690" s="40"/>
      <c r="DB1690" s="40"/>
      <c r="DC1690" s="40"/>
      <c r="DD1690" s="40"/>
      <c r="DE1690" s="40"/>
      <c r="DF1690" s="40"/>
      <c r="DG1690" s="40"/>
      <c r="DH1690" s="40"/>
      <c r="DI1690" s="40"/>
      <c r="DJ1690" s="40"/>
      <c r="DK1690" s="40"/>
      <c r="DL1690" s="40"/>
      <c r="DM1690" s="40"/>
      <c r="DN1690" s="40"/>
      <c r="DO1690" s="40"/>
      <c r="DP1690" s="40"/>
      <c r="DQ1690" s="40"/>
      <c r="DR1690" s="40"/>
      <c r="DS1690" s="40"/>
      <c r="DT1690" s="40"/>
      <c r="DU1690" s="40"/>
      <c r="DV1690" s="40"/>
      <c r="DW1690" s="40"/>
      <c r="DX1690" s="40"/>
      <c r="DY1690" s="40"/>
      <c r="DZ1690" s="40"/>
      <c r="EA1690" s="40"/>
      <c r="EB1690" s="40"/>
      <c r="EC1690" s="40"/>
      <c r="ED1690" s="40"/>
      <c r="EE1690" s="40"/>
      <c r="EF1690" s="40"/>
      <c r="EG1690" s="40"/>
      <c r="EH1690" s="40"/>
      <c r="EI1690" s="40"/>
      <c r="EJ1690" s="40"/>
      <c r="EK1690" s="40"/>
      <c r="EL1690" s="40"/>
      <c r="EM1690" s="40"/>
      <c r="EN1690" s="40"/>
      <c r="EO1690" s="40"/>
      <c r="EP1690" s="40"/>
      <c r="EQ1690" s="40"/>
      <c r="ER1690" s="40"/>
      <c r="ES1690" s="40"/>
      <c r="ET1690" s="40"/>
      <c r="EU1690" s="40"/>
      <c r="EV1690" s="40"/>
      <c r="EW1690" s="40"/>
      <c r="EX1690" s="40"/>
      <c r="EY1690" s="40"/>
      <c r="EZ1690" s="40"/>
      <c r="FA1690" s="40"/>
      <c r="FB1690" s="40"/>
      <c r="FC1690" s="40"/>
      <c r="FD1690" s="40"/>
      <c r="FE1690" s="40"/>
      <c r="FF1690" s="40"/>
      <c r="FG1690" s="40"/>
      <c r="FH1690" s="40"/>
      <c r="FI1690" s="40"/>
      <c r="FJ1690" s="40"/>
      <c r="FK1690" s="40"/>
      <c r="FL1690" s="40"/>
      <c r="FM1690" s="40"/>
      <c r="FN1690" s="40"/>
      <c r="FO1690" s="40"/>
      <c r="FP1690" s="40"/>
      <c r="FQ1690" s="40"/>
      <c r="FR1690" s="40"/>
      <c r="FS1690" s="40"/>
      <c r="FT1690" s="40"/>
      <c r="FU1690" s="40"/>
      <c r="FV1690" s="40"/>
      <c r="FW1690" s="40"/>
      <c r="FX1690" s="40"/>
      <c r="FY1690" s="40"/>
      <c r="FZ1690" s="40"/>
      <c r="GA1690" s="40"/>
      <c r="GB1690" s="40"/>
      <c r="GC1690" s="40"/>
      <c r="GD1690" s="40"/>
      <c r="GE1690" s="40"/>
      <c r="GF1690" s="40"/>
      <c r="GG1690" s="40"/>
      <c r="GH1690" s="40"/>
      <c r="GI1690" s="40"/>
      <c r="GJ1690" s="40"/>
      <c r="GK1690" s="40"/>
      <c r="GL1690" s="40"/>
      <c r="GM1690" s="40"/>
      <c r="GN1690" s="40"/>
      <c r="GO1690" s="40"/>
      <c r="GP1690" s="40"/>
      <c r="GQ1690" s="40"/>
      <c r="GR1690" s="40"/>
      <c r="GS1690" s="40"/>
    </row>
    <row r="1691" spans="1:201" x14ac:dyDescent="0.2">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40"/>
      <c r="CY1691" s="40"/>
      <c r="CZ1691" s="40"/>
      <c r="DA1691" s="40"/>
      <c r="DB1691" s="40"/>
      <c r="DC1691" s="40"/>
      <c r="DD1691" s="40"/>
      <c r="DE1691" s="40"/>
      <c r="DF1691" s="40"/>
      <c r="DG1691" s="40"/>
      <c r="DH1691" s="40"/>
      <c r="DI1691" s="40"/>
      <c r="DJ1691" s="40"/>
      <c r="DK1691" s="40"/>
      <c r="DL1691" s="40"/>
      <c r="DM1691" s="40"/>
      <c r="DN1691" s="40"/>
      <c r="DO1691" s="40"/>
      <c r="DP1691" s="40"/>
      <c r="DQ1691" s="40"/>
      <c r="DR1691" s="40"/>
      <c r="DS1691" s="40"/>
      <c r="DT1691" s="40"/>
      <c r="DU1691" s="40"/>
      <c r="DV1691" s="40"/>
      <c r="DW1691" s="40"/>
      <c r="DX1691" s="40"/>
      <c r="DY1691" s="40"/>
      <c r="DZ1691" s="40"/>
      <c r="EA1691" s="40"/>
      <c r="EB1691" s="40"/>
      <c r="EC1691" s="40"/>
      <c r="ED1691" s="40"/>
      <c r="EE1691" s="40"/>
      <c r="EF1691" s="40"/>
      <c r="EG1691" s="40"/>
      <c r="EH1691" s="40"/>
      <c r="EI1691" s="40"/>
      <c r="EJ1691" s="40"/>
      <c r="EK1691" s="40"/>
      <c r="EL1691" s="40"/>
      <c r="EM1691" s="40"/>
      <c r="EN1691" s="40"/>
      <c r="EO1691" s="40"/>
      <c r="EP1691" s="40"/>
      <c r="EQ1691" s="40"/>
      <c r="ER1691" s="40"/>
      <c r="ES1691" s="40"/>
      <c r="ET1691" s="40"/>
      <c r="EU1691" s="40"/>
      <c r="EV1691" s="40"/>
      <c r="EW1691" s="40"/>
      <c r="EX1691" s="40"/>
      <c r="EY1691" s="40"/>
      <c r="EZ1691" s="40"/>
      <c r="FA1691" s="40"/>
      <c r="FB1691" s="40"/>
      <c r="FC1691" s="40"/>
      <c r="FD1691" s="40"/>
      <c r="FE1691" s="40"/>
      <c r="FF1691" s="40"/>
      <c r="FG1691" s="40"/>
      <c r="FH1691" s="40"/>
      <c r="FI1691" s="40"/>
      <c r="FJ1691" s="40"/>
      <c r="FK1691" s="40"/>
      <c r="FL1691" s="40"/>
      <c r="FM1691" s="40"/>
      <c r="FN1691" s="40"/>
      <c r="FO1691" s="40"/>
      <c r="FP1691" s="40"/>
      <c r="FQ1691" s="40"/>
      <c r="FR1691" s="40"/>
      <c r="FS1691" s="40"/>
      <c r="FT1691" s="40"/>
      <c r="FU1691" s="40"/>
      <c r="FV1691" s="40"/>
      <c r="FW1691" s="40"/>
      <c r="FX1691" s="40"/>
      <c r="FY1691" s="40"/>
      <c r="FZ1691" s="40"/>
      <c r="GA1691" s="40"/>
      <c r="GB1691" s="40"/>
      <c r="GC1691" s="40"/>
      <c r="GD1691" s="40"/>
      <c r="GE1691" s="40"/>
      <c r="GF1691" s="40"/>
      <c r="GG1691" s="40"/>
      <c r="GH1691" s="40"/>
      <c r="GI1691" s="40"/>
      <c r="GJ1691" s="40"/>
      <c r="GK1691" s="40"/>
      <c r="GL1691" s="40"/>
      <c r="GM1691" s="40"/>
      <c r="GN1691" s="40"/>
      <c r="GO1691" s="40"/>
      <c r="GP1691" s="40"/>
      <c r="GQ1691" s="40"/>
      <c r="GR1691" s="40"/>
      <c r="GS1691" s="40"/>
    </row>
    <row r="1692" spans="1:201" x14ac:dyDescent="0.2">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40"/>
      <c r="CY1692" s="40"/>
      <c r="CZ1692" s="40"/>
      <c r="DA1692" s="40"/>
      <c r="DB1692" s="40"/>
      <c r="DC1692" s="40"/>
      <c r="DD1692" s="40"/>
      <c r="DE1692" s="40"/>
      <c r="DF1692" s="40"/>
      <c r="DG1692" s="40"/>
      <c r="DH1692" s="40"/>
      <c r="DI1692" s="40"/>
      <c r="DJ1692" s="40"/>
      <c r="DK1692" s="40"/>
      <c r="DL1692" s="40"/>
      <c r="DM1692" s="40"/>
      <c r="DN1692" s="40"/>
      <c r="DO1692" s="40"/>
      <c r="DP1692" s="40"/>
      <c r="DQ1692" s="40"/>
      <c r="DR1692" s="40"/>
      <c r="DS1692" s="40"/>
      <c r="DT1692" s="40"/>
      <c r="DU1692" s="40"/>
      <c r="DV1692" s="40"/>
      <c r="DW1692" s="40"/>
      <c r="DX1692" s="40"/>
      <c r="DY1692" s="40"/>
      <c r="DZ1692" s="40"/>
      <c r="EA1692" s="40"/>
      <c r="EB1692" s="40"/>
      <c r="EC1692" s="40"/>
      <c r="ED1692" s="40"/>
      <c r="EE1692" s="40"/>
      <c r="EF1692" s="40"/>
      <c r="EG1692" s="40"/>
      <c r="EH1692" s="40"/>
      <c r="EI1692" s="40"/>
      <c r="EJ1692" s="40"/>
      <c r="EK1692" s="40"/>
      <c r="EL1692" s="40"/>
      <c r="EM1692" s="40"/>
      <c r="EN1692" s="40"/>
      <c r="EO1692" s="40"/>
      <c r="EP1692" s="40"/>
      <c r="EQ1692" s="40"/>
      <c r="ER1692" s="40"/>
      <c r="ES1692" s="40"/>
      <c r="ET1692" s="40"/>
      <c r="EU1692" s="40"/>
      <c r="EV1692" s="40"/>
      <c r="EW1692" s="40"/>
      <c r="EX1692" s="40"/>
      <c r="EY1692" s="40"/>
      <c r="EZ1692" s="40"/>
      <c r="FA1692" s="40"/>
      <c r="FB1692" s="40"/>
      <c r="FC1692" s="40"/>
      <c r="FD1692" s="40"/>
      <c r="FE1692" s="40"/>
      <c r="FF1692" s="40"/>
      <c r="FG1692" s="40"/>
      <c r="FH1692" s="40"/>
      <c r="FI1692" s="40"/>
      <c r="FJ1692" s="40"/>
      <c r="FK1692" s="40"/>
      <c r="FL1692" s="40"/>
      <c r="FM1692" s="40"/>
      <c r="FN1692" s="40"/>
      <c r="FO1692" s="40"/>
      <c r="FP1692" s="40"/>
      <c r="FQ1692" s="40"/>
      <c r="FR1692" s="40"/>
      <c r="FS1692" s="40"/>
      <c r="FT1692" s="40"/>
      <c r="FU1692" s="40"/>
      <c r="FV1692" s="40"/>
      <c r="FW1692" s="40"/>
      <c r="FX1692" s="40"/>
      <c r="FY1692" s="40"/>
      <c r="FZ1692" s="40"/>
      <c r="GA1692" s="40"/>
      <c r="GB1692" s="40"/>
      <c r="GC1692" s="40"/>
      <c r="GD1692" s="40"/>
      <c r="GE1692" s="40"/>
      <c r="GF1692" s="40"/>
      <c r="GG1692" s="40"/>
      <c r="GH1692" s="40"/>
      <c r="GI1692" s="40"/>
      <c r="GJ1692" s="40"/>
      <c r="GK1692" s="40"/>
      <c r="GL1692" s="40"/>
      <c r="GM1692" s="40"/>
      <c r="GN1692" s="40"/>
      <c r="GO1692" s="40"/>
      <c r="GP1692" s="40"/>
      <c r="GQ1692" s="40"/>
      <c r="GR1692" s="40"/>
      <c r="GS1692" s="40"/>
    </row>
    <row r="1693" spans="1:201" x14ac:dyDescent="0.2">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40"/>
      <c r="CY1693" s="40"/>
      <c r="CZ1693" s="40"/>
      <c r="DA1693" s="40"/>
      <c r="DB1693" s="40"/>
      <c r="DC1693" s="40"/>
      <c r="DD1693" s="40"/>
      <c r="DE1693" s="40"/>
      <c r="DF1693" s="40"/>
      <c r="DG1693" s="40"/>
      <c r="DH1693" s="40"/>
      <c r="DI1693" s="40"/>
      <c r="DJ1693" s="40"/>
      <c r="DK1693" s="40"/>
      <c r="DL1693" s="40"/>
      <c r="DM1693" s="40"/>
      <c r="DN1693" s="40"/>
      <c r="DO1693" s="40"/>
      <c r="DP1693" s="40"/>
      <c r="DQ1693" s="40"/>
      <c r="DR1693" s="40"/>
      <c r="DS1693" s="40"/>
      <c r="DT1693" s="40"/>
      <c r="DU1693" s="40"/>
      <c r="DV1693" s="40"/>
      <c r="DW1693" s="40"/>
      <c r="DX1693" s="40"/>
      <c r="DY1693" s="40"/>
      <c r="DZ1693" s="40"/>
      <c r="EA1693" s="40"/>
      <c r="EB1693" s="40"/>
      <c r="EC1693" s="40"/>
      <c r="ED1693" s="40"/>
      <c r="EE1693" s="40"/>
      <c r="EF1693" s="40"/>
      <c r="EG1693" s="40"/>
      <c r="EH1693" s="40"/>
      <c r="EI1693" s="40"/>
      <c r="EJ1693" s="40"/>
      <c r="EK1693" s="40"/>
      <c r="EL1693" s="40"/>
      <c r="EM1693" s="40"/>
      <c r="EN1693" s="40"/>
      <c r="EO1693" s="40"/>
      <c r="EP1693" s="40"/>
      <c r="EQ1693" s="40"/>
      <c r="ER1693" s="40"/>
      <c r="ES1693" s="40"/>
      <c r="ET1693" s="40"/>
      <c r="EU1693" s="40"/>
      <c r="EV1693" s="40"/>
      <c r="EW1693" s="40"/>
      <c r="EX1693" s="40"/>
      <c r="EY1693" s="40"/>
      <c r="EZ1693" s="40"/>
      <c r="FA1693" s="40"/>
      <c r="FB1693" s="40"/>
      <c r="FC1693" s="40"/>
      <c r="FD1693" s="40"/>
      <c r="FE1693" s="40"/>
      <c r="FF1693" s="40"/>
      <c r="FG1693" s="40"/>
      <c r="FH1693" s="40"/>
      <c r="FI1693" s="40"/>
      <c r="FJ1693" s="40"/>
      <c r="FK1693" s="40"/>
      <c r="FL1693" s="40"/>
      <c r="FM1693" s="40"/>
      <c r="FN1693" s="40"/>
      <c r="FO1693" s="40"/>
      <c r="FP1693" s="40"/>
      <c r="FQ1693" s="40"/>
      <c r="FR1693" s="40"/>
      <c r="FS1693" s="40"/>
      <c r="FT1693" s="40"/>
      <c r="FU1693" s="40"/>
      <c r="FV1693" s="40"/>
      <c r="FW1693" s="40"/>
      <c r="FX1693" s="40"/>
      <c r="FY1693" s="40"/>
      <c r="FZ1693" s="40"/>
      <c r="GA1693" s="40"/>
      <c r="GB1693" s="40"/>
      <c r="GC1693" s="40"/>
      <c r="GD1693" s="40"/>
      <c r="GE1693" s="40"/>
      <c r="GF1693" s="40"/>
      <c r="GG1693" s="40"/>
      <c r="GH1693" s="40"/>
      <c r="GI1693" s="40"/>
      <c r="GJ1693" s="40"/>
      <c r="GK1693" s="40"/>
      <c r="GL1693" s="40"/>
      <c r="GM1693" s="40"/>
      <c r="GN1693" s="40"/>
      <c r="GO1693" s="40"/>
      <c r="GP1693" s="40"/>
      <c r="GQ1693" s="40"/>
      <c r="GR1693" s="40"/>
      <c r="GS1693" s="40"/>
    </row>
    <row r="1694" spans="1:201" x14ac:dyDescent="0.2">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40"/>
      <c r="CY1694" s="40"/>
      <c r="CZ1694" s="40"/>
      <c r="DA1694" s="40"/>
      <c r="DB1694" s="40"/>
      <c r="DC1694" s="40"/>
      <c r="DD1694" s="40"/>
      <c r="DE1694" s="40"/>
      <c r="DF1694" s="40"/>
      <c r="DG1694" s="40"/>
      <c r="DH1694" s="40"/>
      <c r="DI1694" s="40"/>
      <c r="DJ1694" s="40"/>
      <c r="DK1694" s="40"/>
      <c r="DL1694" s="40"/>
      <c r="DM1694" s="40"/>
      <c r="DN1694" s="40"/>
      <c r="DO1694" s="40"/>
      <c r="DP1694" s="40"/>
      <c r="DQ1694" s="40"/>
      <c r="DR1694" s="40"/>
      <c r="DS1694" s="40"/>
      <c r="DT1694" s="40"/>
      <c r="DU1694" s="40"/>
      <c r="DV1694" s="40"/>
      <c r="DW1694" s="40"/>
      <c r="DX1694" s="40"/>
      <c r="DY1694" s="40"/>
      <c r="DZ1694" s="40"/>
      <c r="EA1694" s="40"/>
      <c r="EB1694" s="40"/>
      <c r="EC1694" s="40"/>
      <c r="ED1694" s="40"/>
      <c r="EE1694" s="40"/>
      <c r="EF1694" s="40"/>
      <c r="EG1694" s="40"/>
      <c r="EH1694" s="40"/>
      <c r="EI1694" s="40"/>
      <c r="EJ1694" s="40"/>
      <c r="EK1694" s="40"/>
      <c r="EL1694" s="40"/>
      <c r="EM1694" s="40"/>
      <c r="EN1694" s="40"/>
      <c r="EO1694" s="40"/>
      <c r="EP1694" s="40"/>
      <c r="EQ1694" s="40"/>
      <c r="ER1694" s="40"/>
      <c r="ES1694" s="40"/>
      <c r="ET1694" s="40"/>
      <c r="EU1694" s="40"/>
      <c r="EV1694" s="40"/>
      <c r="EW1694" s="40"/>
      <c r="EX1694" s="40"/>
      <c r="EY1694" s="40"/>
      <c r="EZ1694" s="40"/>
      <c r="FA1694" s="40"/>
      <c r="FB1694" s="40"/>
      <c r="FC1694" s="40"/>
      <c r="FD1694" s="40"/>
      <c r="FE1694" s="40"/>
      <c r="FF1694" s="40"/>
      <c r="FG1694" s="40"/>
      <c r="FH1694" s="40"/>
      <c r="FI1694" s="40"/>
      <c r="FJ1694" s="40"/>
      <c r="FK1694" s="40"/>
      <c r="FL1694" s="40"/>
      <c r="FM1694" s="40"/>
      <c r="FN1694" s="40"/>
      <c r="FO1694" s="40"/>
      <c r="FP1694" s="40"/>
      <c r="FQ1694" s="40"/>
      <c r="FR1694" s="40"/>
      <c r="FS1694" s="40"/>
      <c r="FT1694" s="40"/>
      <c r="FU1694" s="40"/>
      <c r="FV1694" s="40"/>
      <c r="FW1694" s="40"/>
      <c r="FX1694" s="40"/>
      <c r="FY1694" s="40"/>
      <c r="FZ1694" s="40"/>
      <c r="GA1694" s="40"/>
      <c r="GB1694" s="40"/>
      <c r="GC1694" s="40"/>
      <c r="GD1694" s="40"/>
      <c r="GE1694" s="40"/>
      <c r="GF1694" s="40"/>
      <c r="GG1694" s="40"/>
      <c r="GH1694" s="40"/>
      <c r="GI1694" s="40"/>
      <c r="GJ1694" s="40"/>
      <c r="GK1694" s="40"/>
      <c r="GL1694" s="40"/>
      <c r="GM1694" s="40"/>
      <c r="GN1694" s="40"/>
      <c r="GO1694" s="40"/>
      <c r="GP1694" s="40"/>
      <c r="GQ1694" s="40"/>
      <c r="GR1694" s="40"/>
      <c r="GS1694" s="40"/>
    </row>
    <row r="1695" spans="1:201" x14ac:dyDescent="0.2">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40"/>
      <c r="CY1695" s="40"/>
      <c r="CZ1695" s="40"/>
      <c r="DA1695" s="40"/>
      <c r="DB1695" s="40"/>
      <c r="DC1695" s="40"/>
      <c r="DD1695" s="40"/>
      <c r="DE1695" s="40"/>
      <c r="DF1695" s="40"/>
      <c r="DG1695" s="40"/>
      <c r="DH1695" s="40"/>
      <c r="DI1695" s="40"/>
      <c r="DJ1695" s="40"/>
      <c r="DK1695" s="40"/>
      <c r="DL1695" s="40"/>
      <c r="DM1695" s="40"/>
      <c r="DN1695" s="40"/>
      <c r="DO1695" s="40"/>
      <c r="DP1695" s="40"/>
      <c r="DQ1695" s="40"/>
      <c r="DR1695" s="40"/>
      <c r="DS1695" s="40"/>
      <c r="DT1695" s="40"/>
      <c r="DU1695" s="40"/>
      <c r="DV1695" s="40"/>
      <c r="DW1695" s="40"/>
      <c r="DX1695" s="40"/>
      <c r="DY1695" s="40"/>
      <c r="DZ1695" s="40"/>
      <c r="EA1695" s="40"/>
      <c r="EB1695" s="40"/>
      <c r="EC1695" s="40"/>
      <c r="ED1695" s="40"/>
      <c r="EE1695" s="40"/>
      <c r="EF1695" s="40"/>
      <c r="EG1695" s="40"/>
      <c r="EH1695" s="40"/>
      <c r="EI1695" s="40"/>
      <c r="EJ1695" s="40"/>
      <c r="EK1695" s="40"/>
      <c r="EL1695" s="40"/>
      <c r="EM1695" s="40"/>
      <c r="EN1695" s="40"/>
      <c r="EO1695" s="40"/>
      <c r="EP1695" s="40"/>
      <c r="EQ1695" s="40"/>
      <c r="ER1695" s="40"/>
      <c r="ES1695" s="40"/>
      <c r="ET1695" s="40"/>
      <c r="EU1695" s="40"/>
      <c r="EV1695" s="40"/>
      <c r="EW1695" s="40"/>
      <c r="EX1695" s="40"/>
      <c r="EY1695" s="40"/>
      <c r="EZ1695" s="40"/>
      <c r="FA1695" s="40"/>
      <c r="FB1695" s="40"/>
      <c r="FC1695" s="40"/>
      <c r="FD1695" s="40"/>
      <c r="FE1695" s="40"/>
      <c r="FF1695" s="40"/>
      <c r="FG1695" s="40"/>
      <c r="FH1695" s="40"/>
      <c r="FI1695" s="40"/>
      <c r="FJ1695" s="40"/>
      <c r="FK1695" s="40"/>
      <c r="FL1695" s="40"/>
      <c r="FM1695" s="40"/>
      <c r="FN1695" s="40"/>
      <c r="FO1695" s="40"/>
      <c r="FP1695" s="40"/>
      <c r="FQ1695" s="40"/>
      <c r="FR1695" s="40"/>
      <c r="FS1695" s="40"/>
      <c r="FT1695" s="40"/>
      <c r="FU1695" s="40"/>
      <c r="FV1695" s="40"/>
      <c r="FW1695" s="40"/>
      <c r="FX1695" s="40"/>
      <c r="FY1695" s="40"/>
      <c r="FZ1695" s="40"/>
      <c r="GA1695" s="40"/>
      <c r="GB1695" s="40"/>
      <c r="GC1695" s="40"/>
      <c r="GD1695" s="40"/>
      <c r="GE1695" s="40"/>
      <c r="GF1695" s="40"/>
      <c r="GG1695" s="40"/>
      <c r="GH1695" s="40"/>
      <c r="GI1695" s="40"/>
      <c r="GJ1695" s="40"/>
      <c r="GK1695" s="40"/>
      <c r="GL1695" s="40"/>
      <c r="GM1695" s="40"/>
      <c r="GN1695" s="40"/>
      <c r="GO1695" s="40"/>
      <c r="GP1695" s="40"/>
      <c r="GQ1695" s="40"/>
      <c r="GR1695" s="40"/>
      <c r="GS1695" s="40"/>
    </row>
    <row r="1696" spans="1:201" x14ac:dyDescent="0.2">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40"/>
      <c r="CY1696" s="40"/>
      <c r="CZ1696" s="40"/>
      <c r="DA1696" s="40"/>
      <c r="DB1696" s="40"/>
      <c r="DC1696" s="40"/>
      <c r="DD1696" s="40"/>
      <c r="DE1696" s="40"/>
      <c r="DF1696" s="40"/>
      <c r="DG1696" s="40"/>
      <c r="DH1696" s="40"/>
      <c r="DI1696" s="40"/>
      <c r="DJ1696" s="40"/>
      <c r="DK1696" s="40"/>
      <c r="DL1696" s="40"/>
      <c r="DM1696" s="40"/>
      <c r="DN1696" s="40"/>
      <c r="DO1696" s="40"/>
      <c r="DP1696" s="40"/>
      <c r="DQ1696" s="40"/>
      <c r="DR1696" s="40"/>
      <c r="DS1696" s="40"/>
      <c r="DT1696" s="40"/>
      <c r="DU1696" s="40"/>
      <c r="DV1696" s="40"/>
      <c r="DW1696" s="40"/>
      <c r="DX1696" s="40"/>
      <c r="DY1696" s="40"/>
      <c r="DZ1696" s="40"/>
      <c r="EA1696" s="40"/>
      <c r="EB1696" s="40"/>
      <c r="EC1696" s="40"/>
      <c r="ED1696" s="40"/>
      <c r="EE1696" s="40"/>
      <c r="EF1696" s="40"/>
      <c r="EG1696" s="40"/>
      <c r="EH1696" s="40"/>
      <c r="EI1696" s="40"/>
      <c r="EJ1696" s="40"/>
      <c r="EK1696" s="40"/>
      <c r="EL1696" s="40"/>
      <c r="EM1696" s="40"/>
      <c r="EN1696" s="40"/>
      <c r="EO1696" s="40"/>
      <c r="EP1696" s="40"/>
      <c r="EQ1696" s="40"/>
      <c r="ER1696" s="40"/>
      <c r="ES1696" s="40"/>
      <c r="ET1696" s="40"/>
      <c r="EU1696" s="40"/>
      <c r="EV1696" s="40"/>
      <c r="EW1696" s="40"/>
      <c r="EX1696" s="40"/>
      <c r="EY1696" s="40"/>
      <c r="EZ1696" s="40"/>
      <c r="FA1696" s="40"/>
      <c r="FB1696" s="40"/>
      <c r="FC1696" s="40"/>
      <c r="FD1696" s="40"/>
      <c r="FE1696" s="40"/>
      <c r="FF1696" s="40"/>
      <c r="FG1696" s="40"/>
      <c r="FH1696" s="40"/>
      <c r="FI1696" s="40"/>
      <c r="FJ1696" s="40"/>
      <c r="FK1696" s="40"/>
      <c r="FL1696" s="40"/>
      <c r="FM1696" s="40"/>
      <c r="FN1696" s="40"/>
      <c r="FO1696" s="40"/>
      <c r="FP1696" s="40"/>
      <c r="FQ1696" s="40"/>
      <c r="FR1696" s="40"/>
      <c r="FS1696" s="40"/>
      <c r="FT1696" s="40"/>
      <c r="FU1696" s="40"/>
      <c r="FV1696" s="40"/>
      <c r="FW1696" s="40"/>
      <c r="FX1696" s="40"/>
      <c r="FY1696" s="40"/>
      <c r="FZ1696" s="40"/>
      <c r="GA1696" s="40"/>
      <c r="GB1696" s="40"/>
      <c r="GC1696" s="40"/>
      <c r="GD1696" s="40"/>
      <c r="GE1696" s="40"/>
      <c r="GF1696" s="40"/>
      <c r="GG1696" s="40"/>
      <c r="GH1696" s="40"/>
      <c r="GI1696" s="40"/>
      <c r="GJ1696" s="40"/>
      <c r="GK1696" s="40"/>
      <c r="GL1696" s="40"/>
      <c r="GM1696" s="40"/>
      <c r="GN1696" s="40"/>
      <c r="GO1696" s="40"/>
      <c r="GP1696" s="40"/>
      <c r="GQ1696" s="40"/>
      <c r="GR1696" s="40"/>
      <c r="GS1696" s="40"/>
    </row>
    <row r="1697" spans="1:201" x14ac:dyDescent="0.2">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40"/>
      <c r="CY1697" s="40"/>
      <c r="CZ1697" s="40"/>
      <c r="DA1697" s="40"/>
      <c r="DB1697" s="40"/>
      <c r="DC1697" s="40"/>
      <c r="DD1697" s="40"/>
      <c r="DE1697" s="40"/>
      <c r="DF1697" s="40"/>
      <c r="DG1697" s="40"/>
      <c r="DH1697" s="40"/>
      <c r="DI1697" s="40"/>
      <c r="DJ1697" s="40"/>
      <c r="DK1697" s="40"/>
      <c r="DL1697" s="40"/>
      <c r="DM1697" s="40"/>
      <c r="DN1697" s="40"/>
      <c r="DO1697" s="40"/>
      <c r="DP1697" s="40"/>
      <c r="DQ1697" s="40"/>
      <c r="DR1697" s="40"/>
      <c r="DS1697" s="40"/>
      <c r="DT1697" s="40"/>
      <c r="DU1697" s="40"/>
      <c r="DV1697" s="40"/>
      <c r="DW1697" s="40"/>
      <c r="DX1697" s="40"/>
      <c r="DY1697" s="40"/>
      <c r="DZ1697" s="40"/>
      <c r="EA1697" s="40"/>
      <c r="EB1697" s="40"/>
      <c r="EC1697" s="40"/>
      <c r="ED1697" s="40"/>
      <c r="EE1697" s="40"/>
      <c r="EF1697" s="40"/>
      <c r="EG1697" s="40"/>
      <c r="EH1697" s="40"/>
      <c r="EI1697" s="40"/>
      <c r="EJ1697" s="40"/>
      <c r="EK1697" s="40"/>
      <c r="EL1697" s="40"/>
      <c r="EM1697" s="40"/>
      <c r="EN1697" s="40"/>
      <c r="EO1697" s="40"/>
      <c r="EP1697" s="40"/>
      <c r="EQ1697" s="40"/>
      <c r="ER1697" s="40"/>
      <c r="ES1697" s="40"/>
      <c r="ET1697" s="40"/>
      <c r="EU1697" s="40"/>
      <c r="EV1697" s="40"/>
      <c r="EW1697" s="40"/>
      <c r="EX1697" s="40"/>
      <c r="EY1697" s="40"/>
      <c r="EZ1697" s="40"/>
      <c r="FA1697" s="40"/>
      <c r="FB1697" s="40"/>
      <c r="FC1697" s="40"/>
      <c r="FD1697" s="40"/>
      <c r="FE1697" s="40"/>
      <c r="FF1697" s="40"/>
      <c r="FG1697" s="40"/>
      <c r="FH1697" s="40"/>
      <c r="FI1697" s="40"/>
      <c r="FJ1697" s="40"/>
      <c r="FK1697" s="40"/>
      <c r="FL1697" s="40"/>
      <c r="FM1697" s="40"/>
      <c r="FN1697" s="40"/>
      <c r="FO1697" s="40"/>
      <c r="FP1697" s="40"/>
      <c r="FQ1697" s="40"/>
      <c r="FR1697" s="40"/>
      <c r="FS1697" s="40"/>
      <c r="FT1697" s="40"/>
      <c r="FU1697" s="40"/>
      <c r="FV1697" s="40"/>
      <c r="FW1697" s="40"/>
      <c r="FX1697" s="40"/>
      <c r="FY1697" s="40"/>
      <c r="FZ1697" s="40"/>
      <c r="GA1697" s="40"/>
      <c r="GB1697" s="40"/>
      <c r="GC1697" s="40"/>
      <c r="GD1697" s="40"/>
      <c r="GE1697" s="40"/>
      <c r="GF1697" s="40"/>
      <c r="GG1697" s="40"/>
      <c r="GH1697" s="40"/>
      <c r="GI1697" s="40"/>
      <c r="GJ1697" s="40"/>
      <c r="GK1697" s="40"/>
      <c r="GL1697" s="40"/>
      <c r="GM1697" s="40"/>
      <c r="GN1697" s="40"/>
      <c r="GO1697" s="40"/>
      <c r="GP1697" s="40"/>
      <c r="GQ1697" s="40"/>
      <c r="GR1697" s="40"/>
      <c r="GS1697" s="40"/>
    </row>
    <row r="1698" spans="1:201" x14ac:dyDescent="0.2">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40"/>
      <c r="CY1698" s="40"/>
      <c r="CZ1698" s="40"/>
      <c r="DA1698" s="40"/>
      <c r="DB1698" s="40"/>
      <c r="DC1698" s="40"/>
      <c r="DD1698" s="40"/>
      <c r="DE1698" s="40"/>
      <c r="DF1698" s="40"/>
      <c r="DG1698" s="40"/>
      <c r="DH1698" s="40"/>
      <c r="DI1698" s="40"/>
      <c r="DJ1698" s="40"/>
      <c r="DK1698" s="40"/>
      <c r="DL1698" s="40"/>
      <c r="DM1698" s="40"/>
      <c r="DN1698" s="40"/>
      <c r="DO1698" s="40"/>
      <c r="DP1698" s="40"/>
      <c r="DQ1698" s="40"/>
      <c r="DR1698" s="40"/>
      <c r="DS1698" s="40"/>
      <c r="DT1698" s="40"/>
      <c r="DU1698" s="40"/>
      <c r="DV1698" s="40"/>
      <c r="DW1698" s="40"/>
      <c r="DX1698" s="40"/>
      <c r="DY1698" s="40"/>
      <c r="DZ1698" s="40"/>
      <c r="EA1698" s="40"/>
      <c r="EB1698" s="40"/>
      <c r="EC1698" s="40"/>
      <c r="ED1698" s="40"/>
      <c r="EE1698" s="40"/>
      <c r="EF1698" s="40"/>
      <c r="EG1698" s="40"/>
      <c r="EH1698" s="40"/>
      <c r="EI1698" s="40"/>
      <c r="EJ1698" s="40"/>
      <c r="EK1698" s="40"/>
      <c r="EL1698" s="40"/>
      <c r="EM1698" s="40"/>
      <c r="EN1698" s="40"/>
      <c r="EO1698" s="40"/>
      <c r="EP1698" s="40"/>
      <c r="EQ1698" s="40"/>
      <c r="ER1698" s="40"/>
      <c r="ES1698" s="40"/>
      <c r="ET1698" s="40"/>
      <c r="EU1698" s="40"/>
      <c r="EV1698" s="40"/>
      <c r="EW1698" s="40"/>
      <c r="EX1698" s="40"/>
      <c r="EY1698" s="40"/>
      <c r="EZ1698" s="40"/>
      <c r="FA1698" s="40"/>
      <c r="FB1698" s="40"/>
      <c r="FC1698" s="40"/>
      <c r="FD1698" s="40"/>
      <c r="FE1698" s="40"/>
      <c r="FF1698" s="40"/>
      <c r="FG1698" s="40"/>
      <c r="FH1698" s="40"/>
      <c r="FI1698" s="40"/>
      <c r="FJ1698" s="40"/>
      <c r="FK1698" s="40"/>
      <c r="FL1698" s="40"/>
      <c r="FM1698" s="40"/>
      <c r="FN1698" s="40"/>
      <c r="FO1698" s="40"/>
      <c r="FP1698" s="40"/>
      <c r="FQ1698" s="40"/>
      <c r="FR1698" s="40"/>
      <c r="FS1698" s="40"/>
      <c r="FT1698" s="40"/>
      <c r="FU1698" s="40"/>
      <c r="FV1698" s="40"/>
      <c r="FW1698" s="40"/>
      <c r="FX1698" s="40"/>
      <c r="FY1698" s="40"/>
      <c r="FZ1698" s="40"/>
      <c r="GA1698" s="40"/>
      <c r="GB1698" s="40"/>
      <c r="GC1698" s="40"/>
      <c r="GD1698" s="40"/>
      <c r="GE1698" s="40"/>
      <c r="GF1698" s="40"/>
      <c r="GG1698" s="40"/>
      <c r="GH1698" s="40"/>
      <c r="GI1698" s="40"/>
      <c r="GJ1698" s="40"/>
      <c r="GK1698" s="40"/>
      <c r="GL1698" s="40"/>
      <c r="GM1698" s="40"/>
      <c r="GN1698" s="40"/>
      <c r="GO1698" s="40"/>
      <c r="GP1698" s="40"/>
      <c r="GQ1698" s="40"/>
      <c r="GR1698" s="40"/>
      <c r="GS1698" s="40"/>
    </row>
    <row r="1699" spans="1:201" x14ac:dyDescent="0.2">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40"/>
      <c r="CY1699" s="40"/>
      <c r="CZ1699" s="40"/>
      <c r="DA1699" s="40"/>
      <c r="DB1699" s="40"/>
      <c r="DC1699" s="40"/>
      <c r="DD1699" s="40"/>
      <c r="DE1699" s="40"/>
      <c r="DF1699" s="40"/>
      <c r="DG1699" s="40"/>
      <c r="DH1699" s="40"/>
      <c r="DI1699" s="40"/>
      <c r="DJ1699" s="40"/>
      <c r="DK1699" s="40"/>
      <c r="DL1699" s="40"/>
      <c r="DM1699" s="40"/>
      <c r="DN1699" s="40"/>
      <c r="DO1699" s="40"/>
      <c r="DP1699" s="40"/>
      <c r="DQ1699" s="40"/>
      <c r="DR1699" s="40"/>
      <c r="DS1699" s="40"/>
      <c r="DT1699" s="40"/>
      <c r="DU1699" s="40"/>
      <c r="DV1699" s="40"/>
      <c r="DW1699" s="40"/>
      <c r="DX1699" s="40"/>
      <c r="DY1699" s="40"/>
      <c r="DZ1699" s="40"/>
      <c r="EA1699" s="40"/>
      <c r="EB1699" s="40"/>
      <c r="EC1699" s="40"/>
      <c r="ED1699" s="40"/>
      <c r="EE1699" s="40"/>
      <c r="EF1699" s="40"/>
      <c r="EG1699" s="40"/>
      <c r="EH1699" s="40"/>
      <c r="EI1699" s="40"/>
      <c r="EJ1699" s="40"/>
      <c r="EK1699" s="40"/>
      <c r="EL1699" s="40"/>
      <c r="EM1699" s="40"/>
      <c r="EN1699" s="40"/>
      <c r="EO1699" s="40"/>
      <c r="EP1699" s="40"/>
      <c r="EQ1699" s="40"/>
      <c r="ER1699" s="40"/>
      <c r="ES1699" s="40"/>
      <c r="ET1699" s="40"/>
      <c r="EU1699" s="40"/>
      <c r="EV1699" s="40"/>
      <c r="EW1699" s="40"/>
      <c r="EX1699" s="40"/>
      <c r="EY1699" s="40"/>
      <c r="EZ1699" s="40"/>
      <c r="FA1699" s="40"/>
      <c r="FB1699" s="40"/>
      <c r="FC1699" s="40"/>
      <c r="FD1699" s="40"/>
      <c r="FE1699" s="40"/>
      <c r="FF1699" s="40"/>
      <c r="FG1699" s="40"/>
      <c r="FH1699" s="40"/>
      <c r="FI1699" s="40"/>
      <c r="FJ1699" s="40"/>
      <c r="FK1699" s="40"/>
      <c r="FL1699" s="40"/>
      <c r="FM1699" s="40"/>
      <c r="FN1699" s="40"/>
      <c r="FO1699" s="40"/>
      <c r="FP1699" s="40"/>
      <c r="FQ1699" s="40"/>
      <c r="FR1699" s="40"/>
      <c r="FS1699" s="40"/>
      <c r="FT1699" s="40"/>
      <c r="FU1699" s="40"/>
      <c r="FV1699" s="40"/>
      <c r="FW1699" s="40"/>
      <c r="FX1699" s="40"/>
      <c r="FY1699" s="40"/>
      <c r="FZ1699" s="40"/>
      <c r="GA1699" s="40"/>
      <c r="GB1699" s="40"/>
      <c r="GC1699" s="40"/>
      <c r="GD1699" s="40"/>
      <c r="GE1699" s="40"/>
      <c r="GF1699" s="40"/>
      <c r="GG1699" s="40"/>
      <c r="GH1699" s="40"/>
      <c r="GI1699" s="40"/>
      <c r="GJ1699" s="40"/>
      <c r="GK1699" s="40"/>
      <c r="GL1699" s="40"/>
      <c r="GM1699" s="40"/>
      <c r="GN1699" s="40"/>
      <c r="GO1699" s="40"/>
      <c r="GP1699" s="40"/>
      <c r="GQ1699" s="40"/>
      <c r="GR1699" s="40"/>
      <c r="GS1699" s="40"/>
    </row>
    <row r="1700" spans="1:201" x14ac:dyDescent="0.2">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40"/>
      <c r="CY1700" s="40"/>
      <c r="CZ1700" s="40"/>
      <c r="DA1700" s="40"/>
      <c r="DB1700" s="40"/>
      <c r="DC1700" s="40"/>
      <c r="DD1700" s="40"/>
      <c r="DE1700" s="40"/>
      <c r="DF1700" s="40"/>
      <c r="DG1700" s="40"/>
      <c r="DH1700" s="40"/>
      <c r="DI1700" s="40"/>
      <c r="DJ1700" s="40"/>
      <c r="DK1700" s="40"/>
      <c r="DL1700" s="40"/>
      <c r="DM1700" s="40"/>
      <c r="DN1700" s="40"/>
      <c r="DO1700" s="40"/>
      <c r="DP1700" s="40"/>
      <c r="DQ1700" s="40"/>
      <c r="DR1700" s="40"/>
      <c r="DS1700" s="40"/>
      <c r="DT1700" s="40"/>
      <c r="DU1700" s="40"/>
      <c r="DV1700" s="40"/>
      <c r="DW1700" s="40"/>
      <c r="DX1700" s="40"/>
      <c r="DY1700" s="40"/>
      <c r="DZ1700" s="40"/>
      <c r="EA1700" s="40"/>
      <c r="EB1700" s="40"/>
      <c r="EC1700" s="40"/>
      <c r="ED1700" s="40"/>
      <c r="EE1700" s="40"/>
      <c r="EF1700" s="40"/>
      <c r="EG1700" s="40"/>
      <c r="EH1700" s="40"/>
      <c r="EI1700" s="40"/>
      <c r="EJ1700" s="40"/>
      <c r="EK1700" s="40"/>
      <c r="EL1700" s="40"/>
      <c r="EM1700" s="40"/>
      <c r="EN1700" s="40"/>
      <c r="EO1700" s="40"/>
      <c r="EP1700" s="40"/>
      <c r="EQ1700" s="40"/>
      <c r="ER1700" s="40"/>
      <c r="ES1700" s="40"/>
      <c r="ET1700" s="40"/>
      <c r="EU1700" s="40"/>
      <c r="EV1700" s="40"/>
      <c r="EW1700" s="40"/>
      <c r="EX1700" s="40"/>
      <c r="EY1700" s="40"/>
      <c r="EZ1700" s="40"/>
      <c r="FA1700" s="40"/>
      <c r="FB1700" s="40"/>
      <c r="FC1700" s="40"/>
      <c r="FD1700" s="40"/>
      <c r="FE1700" s="40"/>
      <c r="FF1700" s="40"/>
      <c r="FG1700" s="40"/>
      <c r="FH1700" s="40"/>
      <c r="FI1700" s="40"/>
      <c r="FJ1700" s="40"/>
      <c r="FK1700" s="40"/>
      <c r="FL1700" s="40"/>
      <c r="FM1700" s="40"/>
      <c r="FN1700" s="40"/>
      <c r="FO1700" s="40"/>
      <c r="FP1700" s="40"/>
      <c r="FQ1700" s="40"/>
      <c r="FR1700" s="40"/>
      <c r="FS1700" s="40"/>
      <c r="FT1700" s="40"/>
      <c r="FU1700" s="40"/>
      <c r="FV1700" s="40"/>
      <c r="FW1700" s="40"/>
      <c r="FX1700" s="40"/>
      <c r="FY1700" s="40"/>
      <c r="FZ1700" s="40"/>
      <c r="GA1700" s="40"/>
      <c r="GB1700" s="40"/>
      <c r="GC1700" s="40"/>
      <c r="GD1700" s="40"/>
      <c r="GE1700" s="40"/>
      <c r="GF1700" s="40"/>
      <c r="GG1700" s="40"/>
      <c r="GH1700" s="40"/>
      <c r="GI1700" s="40"/>
      <c r="GJ1700" s="40"/>
      <c r="GK1700" s="40"/>
      <c r="GL1700" s="40"/>
      <c r="GM1700" s="40"/>
      <c r="GN1700" s="40"/>
      <c r="GO1700" s="40"/>
      <c r="GP1700" s="40"/>
      <c r="GQ1700" s="40"/>
      <c r="GR1700" s="40"/>
      <c r="GS1700" s="40"/>
    </row>
    <row r="1701" spans="1:201" x14ac:dyDescent="0.2">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40"/>
      <c r="CY1701" s="40"/>
      <c r="CZ1701" s="40"/>
      <c r="DA1701" s="40"/>
      <c r="DB1701" s="40"/>
      <c r="DC1701" s="40"/>
      <c r="DD1701" s="40"/>
      <c r="DE1701" s="40"/>
      <c r="DF1701" s="40"/>
      <c r="DG1701" s="40"/>
      <c r="DH1701" s="40"/>
      <c r="DI1701" s="40"/>
      <c r="DJ1701" s="40"/>
      <c r="DK1701" s="40"/>
      <c r="DL1701" s="40"/>
      <c r="DM1701" s="40"/>
      <c r="DN1701" s="40"/>
      <c r="DO1701" s="40"/>
      <c r="DP1701" s="40"/>
      <c r="DQ1701" s="40"/>
      <c r="DR1701" s="40"/>
      <c r="DS1701" s="40"/>
      <c r="DT1701" s="40"/>
      <c r="DU1701" s="40"/>
      <c r="DV1701" s="40"/>
      <c r="DW1701" s="40"/>
      <c r="DX1701" s="40"/>
      <c r="DY1701" s="40"/>
      <c r="DZ1701" s="40"/>
      <c r="EA1701" s="40"/>
      <c r="EB1701" s="40"/>
      <c r="EC1701" s="40"/>
      <c r="ED1701" s="40"/>
      <c r="EE1701" s="40"/>
      <c r="EF1701" s="40"/>
      <c r="EG1701" s="40"/>
      <c r="EH1701" s="40"/>
      <c r="EI1701" s="40"/>
      <c r="EJ1701" s="40"/>
      <c r="EK1701" s="40"/>
      <c r="EL1701" s="40"/>
      <c r="EM1701" s="40"/>
      <c r="EN1701" s="40"/>
      <c r="EO1701" s="40"/>
      <c r="EP1701" s="40"/>
      <c r="EQ1701" s="40"/>
      <c r="ER1701" s="40"/>
      <c r="ES1701" s="40"/>
      <c r="ET1701" s="40"/>
      <c r="EU1701" s="40"/>
      <c r="EV1701" s="40"/>
      <c r="EW1701" s="40"/>
      <c r="EX1701" s="40"/>
      <c r="EY1701" s="40"/>
      <c r="EZ1701" s="40"/>
      <c r="FA1701" s="40"/>
      <c r="FB1701" s="40"/>
      <c r="FC1701" s="40"/>
      <c r="FD1701" s="40"/>
      <c r="FE1701" s="40"/>
      <c r="FF1701" s="40"/>
      <c r="FG1701" s="40"/>
      <c r="FH1701" s="40"/>
      <c r="FI1701" s="40"/>
      <c r="FJ1701" s="40"/>
      <c r="FK1701" s="40"/>
      <c r="FL1701" s="40"/>
      <c r="FM1701" s="40"/>
      <c r="FN1701" s="40"/>
      <c r="FO1701" s="40"/>
      <c r="FP1701" s="40"/>
      <c r="FQ1701" s="40"/>
      <c r="FR1701" s="40"/>
      <c r="FS1701" s="40"/>
      <c r="FT1701" s="40"/>
      <c r="FU1701" s="40"/>
      <c r="FV1701" s="40"/>
      <c r="FW1701" s="40"/>
      <c r="FX1701" s="40"/>
      <c r="FY1701" s="40"/>
      <c r="FZ1701" s="40"/>
      <c r="GA1701" s="40"/>
      <c r="GB1701" s="40"/>
      <c r="GC1701" s="40"/>
      <c r="GD1701" s="40"/>
      <c r="GE1701" s="40"/>
      <c r="GF1701" s="40"/>
      <c r="GG1701" s="40"/>
      <c r="GH1701" s="40"/>
      <c r="GI1701" s="40"/>
      <c r="GJ1701" s="40"/>
      <c r="GK1701" s="40"/>
      <c r="GL1701" s="40"/>
      <c r="GM1701" s="40"/>
      <c r="GN1701" s="40"/>
      <c r="GO1701" s="40"/>
      <c r="GP1701" s="40"/>
      <c r="GQ1701" s="40"/>
      <c r="GR1701" s="40"/>
      <c r="GS1701" s="40"/>
    </row>
    <row r="1702" spans="1:201" x14ac:dyDescent="0.2">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40"/>
      <c r="CY1702" s="40"/>
      <c r="CZ1702" s="40"/>
      <c r="DA1702" s="40"/>
      <c r="DB1702" s="40"/>
      <c r="DC1702" s="40"/>
      <c r="DD1702" s="40"/>
      <c r="DE1702" s="40"/>
      <c r="DF1702" s="40"/>
      <c r="DG1702" s="40"/>
      <c r="DH1702" s="40"/>
      <c r="DI1702" s="40"/>
      <c r="DJ1702" s="40"/>
      <c r="DK1702" s="40"/>
      <c r="DL1702" s="40"/>
      <c r="DM1702" s="40"/>
      <c r="DN1702" s="40"/>
      <c r="DO1702" s="40"/>
      <c r="DP1702" s="40"/>
      <c r="DQ1702" s="40"/>
      <c r="DR1702" s="40"/>
      <c r="DS1702" s="40"/>
      <c r="DT1702" s="40"/>
      <c r="DU1702" s="40"/>
      <c r="DV1702" s="40"/>
      <c r="DW1702" s="40"/>
      <c r="DX1702" s="40"/>
      <c r="DY1702" s="40"/>
      <c r="DZ1702" s="40"/>
      <c r="EA1702" s="40"/>
      <c r="EB1702" s="40"/>
      <c r="EC1702" s="40"/>
      <c r="ED1702" s="40"/>
      <c r="EE1702" s="40"/>
      <c r="EF1702" s="40"/>
      <c r="EG1702" s="40"/>
      <c r="EH1702" s="40"/>
      <c r="EI1702" s="40"/>
      <c r="EJ1702" s="40"/>
      <c r="EK1702" s="40"/>
      <c r="EL1702" s="40"/>
      <c r="EM1702" s="40"/>
      <c r="EN1702" s="40"/>
      <c r="EO1702" s="40"/>
      <c r="EP1702" s="40"/>
      <c r="EQ1702" s="40"/>
      <c r="ER1702" s="40"/>
      <c r="ES1702" s="40"/>
      <c r="ET1702" s="40"/>
      <c r="EU1702" s="40"/>
      <c r="EV1702" s="40"/>
      <c r="EW1702" s="40"/>
      <c r="EX1702" s="40"/>
      <c r="EY1702" s="40"/>
      <c r="EZ1702" s="40"/>
      <c r="FA1702" s="40"/>
      <c r="FB1702" s="40"/>
      <c r="FC1702" s="40"/>
      <c r="FD1702" s="40"/>
      <c r="FE1702" s="40"/>
      <c r="FF1702" s="40"/>
      <c r="FG1702" s="40"/>
      <c r="FH1702" s="40"/>
      <c r="FI1702" s="40"/>
      <c r="FJ1702" s="40"/>
      <c r="FK1702" s="40"/>
      <c r="FL1702" s="40"/>
      <c r="FM1702" s="40"/>
      <c r="FN1702" s="40"/>
      <c r="FO1702" s="40"/>
      <c r="FP1702" s="40"/>
      <c r="FQ1702" s="40"/>
      <c r="FR1702" s="40"/>
      <c r="FS1702" s="40"/>
      <c r="FT1702" s="40"/>
      <c r="FU1702" s="40"/>
      <c r="FV1702" s="40"/>
      <c r="FW1702" s="40"/>
      <c r="FX1702" s="40"/>
      <c r="FY1702" s="40"/>
      <c r="FZ1702" s="40"/>
      <c r="GA1702" s="40"/>
      <c r="GB1702" s="40"/>
      <c r="GC1702" s="40"/>
      <c r="GD1702" s="40"/>
      <c r="GE1702" s="40"/>
      <c r="GF1702" s="40"/>
      <c r="GG1702" s="40"/>
      <c r="GH1702" s="40"/>
      <c r="GI1702" s="40"/>
      <c r="GJ1702" s="40"/>
      <c r="GK1702" s="40"/>
      <c r="GL1702" s="40"/>
      <c r="GM1702" s="40"/>
      <c r="GN1702" s="40"/>
      <c r="GO1702" s="40"/>
      <c r="GP1702" s="40"/>
      <c r="GQ1702" s="40"/>
      <c r="GR1702" s="40"/>
      <c r="GS1702" s="40"/>
    </row>
    <row r="1703" spans="1:201" x14ac:dyDescent="0.2">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40"/>
      <c r="CY1703" s="40"/>
      <c r="CZ1703" s="40"/>
      <c r="DA1703" s="40"/>
      <c r="DB1703" s="40"/>
      <c r="DC1703" s="40"/>
      <c r="DD1703" s="40"/>
      <c r="DE1703" s="40"/>
      <c r="DF1703" s="40"/>
      <c r="DG1703" s="40"/>
      <c r="DH1703" s="40"/>
      <c r="DI1703" s="40"/>
      <c r="DJ1703" s="40"/>
      <c r="DK1703" s="40"/>
      <c r="DL1703" s="40"/>
      <c r="DM1703" s="40"/>
      <c r="DN1703" s="40"/>
      <c r="DO1703" s="40"/>
      <c r="DP1703" s="40"/>
      <c r="DQ1703" s="40"/>
      <c r="DR1703" s="40"/>
      <c r="DS1703" s="40"/>
      <c r="DT1703" s="40"/>
      <c r="DU1703" s="40"/>
      <c r="DV1703" s="40"/>
      <c r="DW1703" s="40"/>
      <c r="DX1703" s="40"/>
      <c r="DY1703" s="40"/>
      <c r="DZ1703" s="40"/>
      <c r="EA1703" s="40"/>
      <c r="EB1703" s="40"/>
      <c r="EC1703" s="40"/>
      <c r="ED1703" s="40"/>
      <c r="EE1703" s="40"/>
      <c r="EF1703" s="40"/>
      <c r="EG1703" s="40"/>
      <c r="EH1703" s="40"/>
      <c r="EI1703" s="40"/>
      <c r="EJ1703" s="40"/>
      <c r="EK1703" s="40"/>
      <c r="EL1703" s="40"/>
      <c r="EM1703" s="40"/>
      <c r="EN1703" s="40"/>
      <c r="EO1703" s="40"/>
      <c r="EP1703" s="40"/>
      <c r="EQ1703" s="40"/>
      <c r="ER1703" s="40"/>
      <c r="ES1703" s="40"/>
      <c r="ET1703" s="40"/>
      <c r="EU1703" s="40"/>
      <c r="EV1703" s="40"/>
      <c r="EW1703" s="40"/>
      <c r="EX1703" s="40"/>
      <c r="EY1703" s="40"/>
      <c r="EZ1703" s="40"/>
      <c r="FA1703" s="40"/>
      <c r="FB1703" s="40"/>
      <c r="FC1703" s="40"/>
      <c r="FD1703" s="40"/>
      <c r="FE1703" s="40"/>
      <c r="FF1703" s="40"/>
      <c r="FG1703" s="40"/>
      <c r="FH1703" s="40"/>
      <c r="FI1703" s="40"/>
      <c r="FJ1703" s="40"/>
      <c r="FK1703" s="40"/>
      <c r="FL1703" s="40"/>
      <c r="FM1703" s="40"/>
      <c r="FN1703" s="40"/>
      <c r="FO1703" s="40"/>
      <c r="FP1703" s="40"/>
      <c r="FQ1703" s="40"/>
      <c r="FR1703" s="40"/>
      <c r="FS1703" s="40"/>
      <c r="FT1703" s="40"/>
      <c r="FU1703" s="40"/>
      <c r="FV1703" s="40"/>
      <c r="FW1703" s="40"/>
      <c r="FX1703" s="40"/>
      <c r="FY1703" s="40"/>
      <c r="FZ1703" s="40"/>
      <c r="GA1703" s="40"/>
      <c r="GB1703" s="40"/>
      <c r="GC1703" s="40"/>
      <c r="GD1703" s="40"/>
      <c r="GE1703" s="40"/>
      <c r="GF1703" s="40"/>
      <c r="GG1703" s="40"/>
      <c r="GH1703" s="40"/>
      <c r="GI1703" s="40"/>
      <c r="GJ1703" s="40"/>
      <c r="GK1703" s="40"/>
      <c r="GL1703" s="40"/>
      <c r="GM1703" s="40"/>
      <c r="GN1703" s="40"/>
      <c r="GO1703" s="40"/>
      <c r="GP1703" s="40"/>
      <c r="GQ1703" s="40"/>
      <c r="GR1703" s="40"/>
      <c r="GS1703" s="40"/>
    </row>
    <row r="1704" spans="1:201" x14ac:dyDescent="0.2">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40"/>
      <c r="CY1704" s="40"/>
      <c r="CZ1704" s="40"/>
      <c r="DA1704" s="40"/>
      <c r="DB1704" s="40"/>
      <c r="DC1704" s="40"/>
      <c r="DD1704" s="40"/>
      <c r="DE1704" s="40"/>
      <c r="DF1704" s="40"/>
      <c r="DG1704" s="40"/>
      <c r="DH1704" s="40"/>
      <c r="DI1704" s="40"/>
      <c r="DJ1704" s="40"/>
      <c r="DK1704" s="40"/>
      <c r="DL1704" s="40"/>
      <c r="DM1704" s="40"/>
      <c r="DN1704" s="40"/>
      <c r="DO1704" s="40"/>
      <c r="DP1704" s="40"/>
      <c r="DQ1704" s="40"/>
      <c r="DR1704" s="40"/>
      <c r="DS1704" s="40"/>
      <c r="DT1704" s="40"/>
      <c r="DU1704" s="40"/>
      <c r="DV1704" s="40"/>
      <c r="DW1704" s="40"/>
      <c r="DX1704" s="40"/>
      <c r="DY1704" s="40"/>
      <c r="DZ1704" s="40"/>
      <c r="EA1704" s="40"/>
      <c r="EB1704" s="40"/>
      <c r="EC1704" s="40"/>
      <c r="ED1704" s="40"/>
      <c r="EE1704" s="40"/>
      <c r="EF1704" s="40"/>
      <c r="EG1704" s="40"/>
      <c r="EH1704" s="40"/>
      <c r="EI1704" s="40"/>
      <c r="EJ1704" s="40"/>
      <c r="EK1704" s="40"/>
      <c r="EL1704" s="40"/>
      <c r="EM1704" s="40"/>
      <c r="EN1704" s="40"/>
      <c r="EO1704" s="40"/>
      <c r="EP1704" s="40"/>
      <c r="EQ1704" s="40"/>
      <c r="ER1704" s="40"/>
      <c r="ES1704" s="40"/>
      <c r="ET1704" s="40"/>
      <c r="EU1704" s="40"/>
      <c r="EV1704" s="40"/>
      <c r="EW1704" s="40"/>
      <c r="EX1704" s="40"/>
      <c r="EY1704" s="40"/>
      <c r="EZ1704" s="40"/>
      <c r="FA1704" s="40"/>
      <c r="FB1704" s="40"/>
      <c r="FC1704" s="40"/>
      <c r="FD1704" s="40"/>
      <c r="FE1704" s="40"/>
      <c r="FF1704" s="40"/>
      <c r="FG1704" s="40"/>
      <c r="FH1704" s="40"/>
      <c r="FI1704" s="40"/>
      <c r="FJ1704" s="40"/>
      <c r="FK1704" s="40"/>
      <c r="FL1704" s="40"/>
      <c r="FM1704" s="40"/>
      <c r="FN1704" s="40"/>
      <c r="FO1704" s="40"/>
      <c r="FP1704" s="40"/>
      <c r="FQ1704" s="40"/>
      <c r="FR1704" s="40"/>
      <c r="FS1704" s="40"/>
      <c r="FT1704" s="40"/>
      <c r="FU1704" s="40"/>
      <c r="FV1704" s="40"/>
      <c r="FW1704" s="40"/>
      <c r="FX1704" s="40"/>
      <c r="FY1704" s="40"/>
      <c r="FZ1704" s="40"/>
      <c r="GA1704" s="40"/>
      <c r="GB1704" s="40"/>
      <c r="GC1704" s="40"/>
      <c r="GD1704" s="40"/>
      <c r="GE1704" s="40"/>
      <c r="GF1704" s="40"/>
      <c r="GG1704" s="40"/>
      <c r="GH1704" s="40"/>
      <c r="GI1704" s="40"/>
      <c r="GJ1704" s="40"/>
      <c r="GK1704" s="40"/>
      <c r="GL1704" s="40"/>
      <c r="GM1704" s="40"/>
      <c r="GN1704" s="40"/>
      <c r="GO1704" s="40"/>
      <c r="GP1704" s="40"/>
      <c r="GQ1704" s="40"/>
      <c r="GR1704" s="40"/>
      <c r="GS1704" s="40"/>
    </row>
    <row r="1705" spans="1:201" x14ac:dyDescent="0.2">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40"/>
      <c r="CY1705" s="40"/>
      <c r="CZ1705" s="40"/>
      <c r="DA1705" s="40"/>
      <c r="DB1705" s="40"/>
      <c r="DC1705" s="40"/>
      <c r="DD1705" s="40"/>
      <c r="DE1705" s="40"/>
      <c r="DF1705" s="40"/>
      <c r="DG1705" s="40"/>
      <c r="DH1705" s="40"/>
      <c r="DI1705" s="40"/>
      <c r="DJ1705" s="40"/>
      <c r="DK1705" s="40"/>
      <c r="DL1705" s="40"/>
      <c r="DM1705" s="40"/>
      <c r="DN1705" s="40"/>
      <c r="DO1705" s="40"/>
      <c r="DP1705" s="40"/>
      <c r="DQ1705" s="40"/>
      <c r="DR1705" s="40"/>
      <c r="DS1705" s="40"/>
      <c r="DT1705" s="40"/>
      <c r="DU1705" s="40"/>
      <c r="DV1705" s="40"/>
      <c r="DW1705" s="40"/>
      <c r="DX1705" s="40"/>
      <c r="DY1705" s="40"/>
      <c r="DZ1705" s="40"/>
      <c r="EA1705" s="40"/>
      <c r="EB1705" s="40"/>
      <c r="EC1705" s="40"/>
      <c r="ED1705" s="40"/>
      <c r="EE1705" s="40"/>
      <c r="EF1705" s="40"/>
      <c r="EG1705" s="40"/>
      <c r="EH1705" s="40"/>
      <c r="EI1705" s="40"/>
      <c r="EJ1705" s="40"/>
      <c r="EK1705" s="40"/>
      <c r="EL1705" s="40"/>
      <c r="EM1705" s="40"/>
      <c r="EN1705" s="40"/>
      <c r="EO1705" s="40"/>
      <c r="EP1705" s="40"/>
      <c r="EQ1705" s="40"/>
      <c r="ER1705" s="40"/>
      <c r="ES1705" s="40"/>
      <c r="ET1705" s="40"/>
      <c r="EU1705" s="40"/>
      <c r="EV1705" s="40"/>
      <c r="EW1705" s="40"/>
      <c r="EX1705" s="40"/>
      <c r="EY1705" s="40"/>
      <c r="EZ1705" s="40"/>
      <c r="FA1705" s="40"/>
      <c r="FB1705" s="40"/>
      <c r="FC1705" s="40"/>
      <c r="FD1705" s="40"/>
      <c r="FE1705" s="40"/>
      <c r="FF1705" s="40"/>
      <c r="FG1705" s="40"/>
      <c r="FH1705" s="40"/>
      <c r="FI1705" s="40"/>
      <c r="FJ1705" s="40"/>
      <c r="FK1705" s="40"/>
      <c r="FL1705" s="40"/>
      <c r="FM1705" s="40"/>
      <c r="FN1705" s="40"/>
      <c r="FO1705" s="40"/>
      <c r="FP1705" s="40"/>
      <c r="FQ1705" s="40"/>
      <c r="FR1705" s="40"/>
      <c r="FS1705" s="40"/>
      <c r="FT1705" s="40"/>
      <c r="FU1705" s="40"/>
      <c r="FV1705" s="40"/>
      <c r="FW1705" s="40"/>
      <c r="FX1705" s="40"/>
      <c r="FY1705" s="40"/>
      <c r="FZ1705" s="40"/>
      <c r="GA1705" s="40"/>
      <c r="GB1705" s="40"/>
      <c r="GC1705" s="40"/>
      <c r="GD1705" s="40"/>
      <c r="GE1705" s="40"/>
      <c r="GF1705" s="40"/>
      <c r="GG1705" s="40"/>
      <c r="GH1705" s="40"/>
      <c r="GI1705" s="40"/>
      <c r="GJ1705" s="40"/>
      <c r="GK1705" s="40"/>
      <c r="GL1705" s="40"/>
      <c r="GM1705" s="40"/>
      <c r="GN1705" s="40"/>
      <c r="GO1705" s="40"/>
      <c r="GP1705" s="40"/>
      <c r="GQ1705" s="40"/>
      <c r="GR1705" s="40"/>
      <c r="GS1705" s="40"/>
    </row>
    <row r="1706" spans="1:201" x14ac:dyDescent="0.2">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40"/>
      <c r="CY1706" s="40"/>
      <c r="CZ1706" s="40"/>
      <c r="DA1706" s="40"/>
      <c r="DB1706" s="40"/>
      <c r="DC1706" s="40"/>
      <c r="DD1706" s="40"/>
      <c r="DE1706" s="40"/>
      <c r="DF1706" s="40"/>
      <c r="DG1706" s="40"/>
      <c r="DH1706" s="40"/>
      <c r="DI1706" s="40"/>
      <c r="DJ1706" s="40"/>
      <c r="DK1706" s="40"/>
      <c r="DL1706" s="40"/>
      <c r="DM1706" s="40"/>
      <c r="DN1706" s="40"/>
      <c r="DO1706" s="40"/>
      <c r="DP1706" s="40"/>
      <c r="DQ1706" s="40"/>
      <c r="DR1706" s="40"/>
      <c r="DS1706" s="40"/>
      <c r="DT1706" s="40"/>
      <c r="DU1706" s="40"/>
      <c r="DV1706" s="40"/>
      <c r="DW1706" s="40"/>
      <c r="DX1706" s="40"/>
      <c r="DY1706" s="40"/>
      <c r="DZ1706" s="40"/>
      <c r="EA1706" s="40"/>
      <c r="EB1706" s="40"/>
      <c r="EC1706" s="40"/>
      <c r="ED1706" s="40"/>
      <c r="EE1706" s="40"/>
      <c r="EF1706" s="40"/>
      <c r="EG1706" s="40"/>
      <c r="EH1706" s="40"/>
      <c r="EI1706" s="40"/>
      <c r="EJ1706" s="40"/>
      <c r="EK1706" s="40"/>
      <c r="EL1706" s="40"/>
      <c r="EM1706" s="40"/>
      <c r="EN1706" s="40"/>
      <c r="EO1706" s="40"/>
      <c r="EP1706" s="40"/>
      <c r="EQ1706" s="40"/>
      <c r="ER1706" s="40"/>
      <c r="ES1706" s="40"/>
      <c r="ET1706" s="40"/>
      <c r="EU1706" s="40"/>
      <c r="EV1706" s="40"/>
      <c r="EW1706" s="40"/>
      <c r="EX1706" s="40"/>
      <c r="EY1706" s="40"/>
      <c r="EZ1706" s="40"/>
      <c r="FA1706" s="40"/>
      <c r="FB1706" s="40"/>
      <c r="FC1706" s="40"/>
      <c r="FD1706" s="40"/>
      <c r="FE1706" s="40"/>
      <c r="FF1706" s="40"/>
      <c r="FG1706" s="40"/>
      <c r="FH1706" s="40"/>
      <c r="FI1706" s="40"/>
      <c r="FJ1706" s="40"/>
      <c r="FK1706" s="40"/>
      <c r="FL1706" s="40"/>
      <c r="FM1706" s="40"/>
      <c r="FN1706" s="40"/>
      <c r="FO1706" s="40"/>
      <c r="FP1706" s="40"/>
      <c r="FQ1706" s="40"/>
      <c r="FR1706" s="40"/>
      <c r="FS1706" s="40"/>
      <c r="FT1706" s="40"/>
      <c r="FU1706" s="40"/>
      <c r="FV1706" s="40"/>
      <c r="FW1706" s="40"/>
      <c r="FX1706" s="40"/>
      <c r="FY1706" s="40"/>
      <c r="FZ1706" s="40"/>
      <c r="GA1706" s="40"/>
      <c r="GB1706" s="40"/>
      <c r="GC1706" s="40"/>
      <c r="GD1706" s="40"/>
      <c r="GE1706" s="40"/>
      <c r="GF1706" s="40"/>
      <c r="GG1706" s="40"/>
      <c r="GH1706" s="40"/>
      <c r="GI1706" s="40"/>
      <c r="GJ1706" s="40"/>
      <c r="GK1706" s="40"/>
      <c r="GL1706" s="40"/>
      <c r="GM1706" s="40"/>
      <c r="GN1706" s="40"/>
      <c r="GO1706" s="40"/>
      <c r="GP1706" s="40"/>
      <c r="GQ1706" s="40"/>
      <c r="GR1706" s="40"/>
      <c r="GS1706" s="40"/>
    </row>
    <row r="1707" spans="1:201" x14ac:dyDescent="0.2">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40"/>
      <c r="CY1707" s="40"/>
      <c r="CZ1707" s="40"/>
      <c r="DA1707" s="40"/>
      <c r="DB1707" s="40"/>
      <c r="DC1707" s="40"/>
      <c r="DD1707" s="40"/>
      <c r="DE1707" s="40"/>
      <c r="DF1707" s="40"/>
      <c r="DG1707" s="40"/>
      <c r="DH1707" s="40"/>
      <c r="DI1707" s="40"/>
      <c r="DJ1707" s="40"/>
      <c r="DK1707" s="40"/>
      <c r="DL1707" s="40"/>
      <c r="DM1707" s="40"/>
      <c r="DN1707" s="40"/>
      <c r="DO1707" s="40"/>
      <c r="DP1707" s="40"/>
      <c r="DQ1707" s="40"/>
      <c r="DR1707" s="40"/>
      <c r="DS1707" s="40"/>
      <c r="DT1707" s="40"/>
      <c r="DU1707" s="40"/>
      <c r="DV1707" s="40"/>
      <c r="DW1707" s="40"/>
      <c r="DX1707" s="40"/>
      <c r="DY1707" s="40"/>
      <c r="DZ1707" s="40"/>
      <c r="EA1707" s="40"/>
      <c r="EB1707" s="40"/>
      <c r="EC1707" s="40"/>
      <c r="ED1707" s="40"/>
      <c r="EE1707" s="40"/>
      <c r="EF1707" s="40"/>
      <c r="EG1707" s="40"/>
      <c r="EH1707" s="40"/>
      <c r="EI1707" s="40"/>
      <c r="EJ1707" s="40"/>
      <c r="EK1707" s="40"/>
      <c r="EL1707" s="40"/>
      <c r="EM1707" s="40"/>
      <c r="EN1707" s="40"/>
      <c r="EO1707" s="40"/>
      <c r="EP1707" s="40"/>
      <c r="EQ1707" s="40"/>
      <c r="ER1707" s="40"/>
      <c r="ES1707" s="40"/>
      <c r="ET1707" s="40"/>
      <c r="EU1707" s="40"/>
      <c r="EV1707" s="40"/>
      <c r="EW1707" s="40"/>
      <c r="EX1707" s="40"/>
      <c r="EY1707" s="40"/>
      <c r="EZ1707" s="40"/>
      <c r="FA1707" s="40"/>
      <c r="FB1707" s="40"/>
      <c r="FC1707" s="40"/>
      <c r="FD1707" s="40"/>
      <c r="FE1707" s="40"/>
      <c r="FF1707" s="40"/>
      <c r="FG1707" s="40"/>
      <c r="FH1707" s="40"/>
      <c r="FI1707" s="40"/>
      <c r="FJ1707" s="40"/>
      <c r="FK1707" s="40"/>
      <c r="FL1707" s="40"/>
      <c r="FM1707" s="40"/>
      <c r="FN1707" s="40"/>
      <c r="FO1707" s="40"/>
      <c r="FP1707" s="40"/>
      <c r="FQ1707" s="40"/>
      <c r="FR1707" s="40"/>
      <c r="FS1707" s="40"/>
      <c r="FT1707" s="40"/>
      <c r="FU1707" s="40"/>
      <c r="FV1707" s="40"/>
      <c r="FW1707" s="40"/>
      <c r="FX1707" s="40"/>
      <c r="FY1707" s="40"/>
      <c r="FZ1707" s="40"/>
      <c r="GA1707" s="40"/>
      <c r="GB1707" s="40"/>
      <c r="GC1707" s="40"/>
      <c r="GD1707" s="40"/>
      <c r="GE1707" s="40"/>
      <c r="GF1707" s="40"/>
      <c r="GG1707" s="40"/>
      <c r="GH1707" s="40"/>
      <c r="GI1707" s="40"/>
      <c r="GJ1707" s="40"/>
      <c r="GK1707" s="40"/>
      <c r="GL1707" s="40"/>
      <c r="GM1707" s="40"/>
      <c r="GN1707" s="40"/>
      <c r="GO1707" s="40"/>
      <c r="GP1707" s="40"/>
      <c r="GQ1707" s="40"/>
      <c r="GR1707" s="40"/>
      <c r="GS1707" s="40"/>
    </row>
    <row r="1708" spans="1:201" x14ac:dyDescent="0.2">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40"/>
      <c r="CY1708" s="40"/>
      <c r="CZ1708" s="40"/>
      <c r="DA1708" s="40"/>
      <c r="DB1708" s="40"/>
      <c r="DC1708" s="40"/>
      <c r="DD1708" s="40"/>
      <c r="DE1708" s="40"/>
      <c r="DF1708" s="40"/>
      <c r="DG1708" s="40"/>
      <c r="DH1708" s="40"/>
      <c r="DI1708" s="40"/>
      <c r="DJ1708" s="40"/>
      <c r="DK1708" s="40"/>
      <c r="DL1708" s="40"/>
      <c r="DM1708" s="40"/>
      <c r="DN1708" s="40"/>
      <c r="DO1708" s="40"/>
      <c r="DP1708" s="40"/>
      <c r="DQ1708" s="40"/>
      <c r="DR1708" s="40"/>
      <c r="DS1708" s="40"/>
      <c r="DT1708" s="40"/>
      <c r="DU1708" s="40"/>
      <c r="DV1708" s="40"/>
      <c r="DW1708" s="40"/>
      <c r="DX1708" s="40"/>
      <c r="DY1708" s="40"/>
      <c r="DZ1708" s="40"/>
      <c r="EA1708" s="40"/>
      <c r="EB1708" s="40"/>
      <c r="EC1708" s="40"/>
      <c r="ED1708" s="40"/>
      <c r="EE1708" s="40"/>
      <c r="EF1708" s="40"/>
      <c r="EG1708" s="40"/>
      <c r="EH1708" s="40"/>
      <c r="EI1708" s="40"/>
      <c r="EJ1708" s="40"/>
      <c r="EK1708" s="40"/>
      <c r="EL1708" s="40"/>
      <c r="EM1708" s="40"/>
      <c r="EN1708" s="40"/>
      <c r="EO1708" s="40"/>
      <c r="EP1708" s="40"/>
      <c r="EQ1708" s="40"/>
      <c r="ER1708" s="40"/>
      <c r="ES1708" s="40"/>
      <c r="ET1708" s="40"/>
      <c r="EU1708" s="40"/>
      <c r="EV1708" s="40"/>
      <c r="EW1708" s="40"/>
      <c r="EX1708" s="40"/>
      <c r="EY1708" s="40"/>
      <c r="EZ1708" s="40"/>
      <c r="FA1708" s="40"/>
      <c r="FB1708" s="40"/>
      <c r="FC1708" s="40"/>
      <c r="FD1708" s="40"/>
      <c r="FE1708" s="40"/>
      <c r="FF1708" s="40"/>
      <c r="FG1708" s="40"/>
      <c r="FH1708" s="40"/>
      <c r="FI1708" s="40"/>
      <c r="FJ1708" s="40"/>
      <c r="FK1708" s="40"/>
      <c r="FL1708" s="40"/>
      <c r="FM1708" s="40"/>
      <c r="FN1708" s="40"/>
      <c r="FO1708" s="40"/>
      <c r="FP1708" s="40"/>
      <c r="FQ1708" s="40"/>
      <c r="FR1708" s="40"/>
      <c r="FS1708" s="40"/>
      <c r="FT1708" s="40"/>
      <c r="FU1708" s="40"/>
      <c r="FV1708" s="40"/>
      <c r="FW1708" s="40"/>
      <c r="FX1708" s="40"/>
      <c r="FY1708" s="40"/>
      <c r="FZ1708" s="40"/>
      <c r="GA1708" s="40"/>
      <c r="GB1708" s="40"/>
      <c r="GC1708" s="40"/>
      <c r="GD1708" s="40"/>
      <c r="GE1708" s="40"/>
      <c r="GF1708" s="40"/>
      <c r="GG1708" s="40"/>
      <c r="GH1708" s="40"/>
      <c r="GI1708" s="40"/>
      <c r="GJ1708" s="40"/>
      <c r="GK1708" s="40"/>
      <c r="GL1708" s="40"/>
      <c r="GM1708" s="40"/>
      <c r="GN1708" s="40"/>
      <c r="GO1708" s="40"/>
      <c r="GP1708" s="40"/>
      <c r="GQ1708" s="40"/>
      <c r="GR1708" s="40"/>
      <c r="GS1708" s="40"/>
    </row>
    <row r="1709" spans="1:201" x14ac:dyDescent="0.2">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40"/>
      <c r="CY1709" s="40"/>
      <c r="CZ1709" s="40"/>
      <c r="DA1709" s="40"/>
      <c r="DB1709" s="40"/>
      <c r="DC1709" s="40"/>
      <c r="DD1709" s="40"/>
      <c r="DE1709" s="40"/>
      <c r="DF1709" s="40"/>
      <c r="DG1709" s="40"/>
      <c r="DH1709" s="40"/>
      <c r="DI1709" s="40"/>
      <c r="DJ1709" s="40"/>
      <c r="DK1709" s="40"/>
      <c r="DL1709" s="40"/>
      <c r="DM1709" s="40"/>
      <c r="DN1709" s="40"/>
      <c r="DO1709" s="40"/>
      <c r="DP1709" s="40"/>
      <c r="DQ1709" s="40"/>
      <c r="DR1709" s="40"/>
      <c r="DS1709" s="40"/>
      <c r="DT1709" s="40"/>
      <c r="DU1709" s="40"/>
      <c r="DV1709" s="40"/>
      <c r="DW1709" s="40"/>
      <c r="DX1709" s="40"/>
      <c r="DY1709" s="40"/>
      <c r="DZ1709" s="40"/>
      <c r="EA1709" s="40"/>
      <c r="EB1709" s="40"/>
      <c r="EC1709" s="40"/>
      <c r="ED1709" s="40"/>
      <c r="EE1709" s="40"/>
      <c r="EF1709" s="40"/>
      <c r="EG1709" s="40"/>
      <c r="EH1709" s="40"/>
      <c r="EI1709" s="40"/>
      <c r="EJ1709" s="40"/>
      <c r="EK1709" s="40"/>
      <c r="EL1709" s="40"/>
      <c r="EM1709" s="40"/>
      <c r="EN1709" s="40"/>
      <c r="EO1709" s="40"/>
      <c r="EP1709" s="40"/>
      <c r="EQ1709" s="40"/>
      <c r="ER1709" s="40"/>
      <c r="ES1709" s="40"/>
      <c r="ET1709" s="40"/>
      <c r="EU1709" s="40"/>
      <c r="EV1709" s="40"/>
      <c r="EW1709" s="40"/>
      <c r="EX1709" s="40"/>
      <c r="EY1709" s="40"/>
      <c r="EZ1709" s="40"/>
      <c r="FA1709" s="40"/>
      <c r="FB1709" s="40"/>
      <c r="FC1709" s="40"/>
      <c r="FD1709" s="40"/>
      <c r="FE1709" s="40"/>
      <c r="FF1709" s="40"/>
      <c r="FG1709" s="40"/>
      <c r="FH1709" s="40"/>
      <c r="FI1709" s="40"/>
      <c r="FJ1709" s="40"/>
      <c r="FK1709" s="40"/>
      <c r="FL1709" s="40"/>
      <c r="FM1709" s="40"/>
      <c r="FN1709" s="40"/>
      <c r="FO1709" s="40"/>
      <c r="FP1709" s="40"/>
      <c r="FQ1709" s="40"/>
      <c r="FR1709" s="40"/>
      <c r="FS1709" s="40"/>
      <c r="FT1709" s="40"/>
      <c r="FU1709" s="40"/>
      <c r="FV1709" s="40"/>
      <c r="FW1709" s="40"/>
      <c r="FX1709" s="40"/>
      <c r="FY1709" s="40"/>
      <c r="FZ1709" s="40"/>
      <c r="GA1709" s="40"/>
      <c r="GB1709" s="40"/>
      <c r="GC1709" s="40"/>
      <c r="GD1709" s="40"/>
      <c r="GE1709" s="40"/>
      <c r="GF1709" s="40"/>
      <c r="GG1709" s="40"/>
      <c r="GH1709" s="40"/>
      <c r="GI1709" s="40"/>
      <c r="GJ1709" s="40"/>
      <c r="GK1709" s="40"/>
      <c r="GL1709" s="40"/>
      <c r="GM1709" s="40"/>
      <c r="GN1709" s="40"/>
      <c r="GO1709" s="40"/>
      <c r="GP1709" s="40"/>
      <c r="GQ1709" s="40"/>
      <c r="GR1709" s="40"/>
      <c r="GS1709" s="40"/>
    </row>
    <row r="1710" spans="1:201" x14ac:dyDescent="0.2">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40"/>
      <c r="CY1710" s="40"/>
      <c r="CZ1710" s="40"/>
      <c r="DA1710" s="40"/>
      <c r="DB1710" s="40"/>
      <c r="DC1710" s="40"/>
      <c r="DD1710" s="40"/>
      <c r="DE1710" s="40"/>
      <c r="DF1710" s="40"/>
      <c r="DG1710" s="40"/>
      <c r="DH1710" s="40"/>
      <c r="DI1710" s="40"/>
      <c r="DJ1710" s="40"/>
      <c r="DK1710" s="40"/>
      <c r="DL1710" s="40"/>
      <c r="DM1710" s="40"/>
      <c r="DN1710" s="40"/>
      <c r="DO1710" s="40"/>
      <c r="DP1710" s="40"/>
      <c r="DQ1710" s="40"/>
      <c r="DR1710" s="40"/>
      <c r="DS1710" s="40"/>
      <c r="DT1710" s="40"/>
      <c r="DU1710" s="40"/>
      <c r="DV1710" s="40"/>
      <c r="DW1710" s="40"/>
      <c r="DX1710" s="40"/>
      <c r="DY1710" s="40"/>
      <c r="DZ1710" s="40"/>
      <c r="EA1710" s="40"/>
      <c r="EB1710" s="40"/>
      <c r="EC1710" s="40"/>
      <c r="ED1710" s="40"/>
      <c r="EE1710" s="40"/>
      <c r="EF1710" s="40"/>
      <c r="EG1710" s="40"/>
      <c r="EH1710" s="40"/>
      <c r="EI1710" s="40"/>
      <c r="EJ1710" s="40"/>
      <c r="EK1710" s="40"/>
      <c r="EL1710" s="40"/>
      <c r="EM1710" s="40"/>
      <c r="EN1710" s="40"/>
      <c r="EO1710" s="40"/>
      <c r="EP1710" s="40"/>
      <c r="EQ1710" s="40"/>
      <c r="ER1710" s="40"/>
      <c r="ES1710" s="40"/>
      <c r="ET1710" s="40"/>
      <c r="EU1710" s="40"/>
      <c r="EV1710" s="40"/>
      <c r="EW1710" s="40"/>
      <c r="EX1710" s="40"/>
      <c r="EY1710" s="40"/>
      <c r="EZ1710" s="40"/>
      <c r="FA1710" s="40"/>
      <c r="FB1710" s="40"/>
      <c r="FC1710" s="40"/>
      <c r="FD1710" s="40"/>
      <c r="FE1710" s="40"/>
      <c r="FF1710" s="40"/>
      <c r="FG1710" s="40"/>
      <c r="FH1710" s="40"/>
      <c r="FI1710" s="40"/>
      <c r="FJ1710" s="40"/>
      <c r="FK1710" s="40"/>
      <c r="FL1710" s="40"/>
      <c r="FM1710" s="40"/>
      <c r="FN1710" s="40"/>
      <c r="FO1710" s="40"/>
      <c r="FP1710" s="40"/>
      <c r="FQ1710" s="40"/>
      <c r="FR1710" s="40"/>
      <c r="FS1710" s="40"/>
      <c r="FT1710" s="40"/>
      <c r="FU1710" s="40"/>
      <c r="FV1710" s="40"/>
      <c r="FW1710" s="40"/>
      <c r="FX1710" s="40"/>
      <c r="FY1710" s="40"/>
      <c r="FZ1710" s="40"/>
      <c r="GA1710" s="40"/>
      <c r="GB1710" s="40"/>
      <c r="GC1710" s="40"/>
      <c r="GD1710" s="40"/>
      <c r="GE1710" s="40"/>
      <c r="GF1710" s="40"/>
      <c r="GG1710" s="40"/>
      <c r="GH1710" s="40"/>
      <c r="GI1710" s="40"/>
      <c r="GJ1710" s="40"/>
      <c r="GK1710" s="40"/>
      <c r="GL1710" s="40"/>
      <c r="GM1710" s="40"/>
      <c r="GN1710" s="40"/>
      <c r="GO1710" s="40"/>
      <c r="GP1710" s="40"/>
      <c r="GQ1710" s="40"/>
      <c r="GR1710" s="40"/>
      <c r="GS1710" s="40"/>
    </row>
    <row r="1711" spans="1:201" x14ac:dyDescent="0.2">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40"/>
      <c r="CY1711" s="40"/>
      <c r="CZ1711" s="40"/>
      <c r="DA1711" s="40"/>
      <c r="DB1711" s="40"/>
      <c r="DC1711" s="40"/>
      <c r="DD1711" s="40"/>
      <c r="DE1711" s="40"/>
      <c r="DF1711" s="40"/>
      <c r="DG1711" s="40"/>
      <c r="DH1711" s="40"/>
      <c r="DI1711" s="40"/>
      <c r="DJ1711" s="40"/>
      <c r="DK1711" s="40"/>
      <c r="DL1711" s="40"/>
      <c r="DM1711" s="40"/>
      <c r="DN1711" s="40"/>
      <c r="DO1711" s="40"/>
      <c r="DP1711" s="40"/>
      <c r="DQ1711" s="40"/>
      <c r="DR1711" s="40"/>
      <c r="DS1711" s="40"/>
      <c r="DT1711" s="40"/>
      <c r="DU1711" s="40"/>
      <c r="DV1711" s="40"/>
      <c r="DW1711" s="40"/>
      <c r="DX1711" s="40"/>
      <c r="DY1711" s="40"/>
      <c r="DZ1711" s="40"/>
      <c r="EA1711" s="40"/>
      <c r="EB1711" s="40"/>
      <c r="EC1711" s="40"/>
      <c r="ED1711" s="40"/>
      <c r="EE1711" s="40"/>
      <c r="EF1711" s="40"/>
      <c r="EG1711" s="40"/>
      <c r="EH1711" s="40"/>
      <c r="EI1711" s="40"/>
      <c r="EJ1711" s="40"/>
      <c r="EK1711" s="40"/>
      <c r="EL1711" s="40"/>
      <c r="EM1711" s="40"/>
      <c r="EN1711" s="40"/>
      <c r="EO1711" s="40"/>
      <c r="EP1711" s="40"/>
      <c r="EQ1711" s="40"/>
      <c r="ER1711" s="40"/>
      <c r="ES1711" s="40"/>
      <c r="ET1711" s="40"/>
      <c r="EU1711" s="40"/>
      <c r="EV1711" s="40"/>
      <c r="EW1711" s="40"/>
      <c r="EX1711" s="40"/>
      <c r="EY1711" s="40"/>
      <c r="EZ1711" s="40"/>
      <c r="FA1711" s="40"/>
      <c r="FB1711" s="40"/>
      <c r="FC1711" s="40"/>
      <c r="FD1711" s="40"/>
      <c r="FE1711" s="40"/>
      <c r="FF1711" s="40"/>
      <c r="FG1711" s="40"/>
      <c r="FH1711" s="40"/>
      <c r="FI1711" s="40"/>
      <c r="FJ1711" s="40"/>
      <c r="FK1711" s="40"/>
      <c r="FL1711" s="40"/>
      <c r="FM1711" s="40"/>
      <c r="FN1711" s="40"/>
      <c r="FO1711" s="40"/>
      <c r="FP1711" s="40"/>
      <c r="FQ1711" s="40"/>
      <c r="FR1711" s="40"/>
      <c r="FS1711" s="40"/>
      <c r="FT1711" s="40"/>
      <c r="FU1711" s="40"/>
      <c r="FV1711" s="40"/>
      <c r="FW1711" s="40"/>
      <c r="FX1711" s="40"/>
      <c r="FY1711" s="40"/>
      <c r="FZ1711" s="40"/>
      <c r="GA1711" s="40"/>
      <c r="GB1711" s="40"/>
      <c r="GC1711" s="40"/>
      <c r="GD1711" s="40"/>
      <c r="GE1711" s="40"/>
      <c r="GF1711" s="40"/>
      <c r="GG1711" s="40"/>
      <c r="GH1711" s="40"/>
      <c r="GI1711" s="40"/>
      <c r="GJ1711" s="40"/>
      <c r="GK1711" s="40"/>
      <c r="GL1711" s="40"/>
      <c r="GM1711" s="40"/>
      <c r="GN1711" s="40"/>
      <c r="GO1711" s="40"/>
      <c r="GP1711" s="40"/>
      <c r="GQ1711" s="40"/>
      <c r="GR1711" s="40"/>
      <c r="GS1711" s="40"/>
    </row>
    <row r="1712" spans="1:201" x14ac:dyDescent="0.2">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40"/>
      <c r="CY1712" s="40"/>
      <c r="CZ1712" s="40"/>
      <c r="DA1712" s="40"/>
      <c r="DB1712" s="40"/>
      <c r="DC1712" s="40"/>
      <c r="DD1712" s="40"/>
      <c r="DE1712" s="40"/>
      <c r="DF1712" s="40"/>
      <c r="DG1712" s="40"/>
      <c r="DH1712" s="40"/>
      <c r="DI1712" s="40"/>
      <c r="DJ1712" s="40"/>
      <c r="DK1712" s="40"/>
      <c r="DL1712" s="40"/>
      <c r="DM1712" s="40"/>
      <c r="DN1712" s="40"/>
      <c r="DO1712" s="40"/>
      <c r="DP1712" s="40"/>
      <c r="DQ1712" s="40"/>
      <c r="DR1712" s="40"/>
      <c r="DS1712" s="40"/>
      <c r="DT1712" s="40"/>
      <c r="DU1712" s="40"/>
      <c r="DV1712" s="40"/>
      <c r="DW1712" s="40"/>
      <c r="DX1712" s="40"/>
      <c r="DY1712" s="40"/>
      <c r="DZ1712" s="40"/>
      <c r="EA1712" s="40"/>
      <c r="EB1712" s="40"/>
      <c r="EC1712" s="40"/>
      <c r="ED1712" s="40"/>
      <c r="EE1712" s="40"/>
      <c r="EF1712" s="40"/>
      <c r="EG1712" s="40"/>
      <c r="EH1712" s="40"/>
      <c r="EI1712" s="40"/>
      <c r="EJ1712" s="40"/>
      <c r="EK1712" s="40"/>
      <c r="EL1712" s="40"/>
      <c r="EM1712" s="40"/>
      <c r="EN1712" s="40"/>
      <c r="EO1712" s="40"/>
      <c r="EP1712" s="40"/>
      <c r="EQ1712" s="40"/>
      <c r="ER1712" s="40"/>
      <c r="ES1712" s="40"/>
      <c r="ET1712" s="40"/>
      <c r="EU1712" s="40"/>
      <c r="EV1712" s="40"/>
      <c r="EW1712" s="40"/>
      <c r="EX1712" s="40"/>
      <c r="EY1712" s="40"/>
      <c r="EZ1712" s="40"/>
      <c r="FA1712" s="40"/>
      <c r="FB1712" s="40"/>
      <c r="FC1712" s="40"/>
      <c r="FD1712" s="40"/>
      <c r="FE1712" s="40"/>
      <c r="FF1712" s="40"/>
      <c r="FG1712" s="40"/>
      <c r="FH1712" s="40"/>
      <c r="FI1712" s="40"/>
      <c r="FJ1712" s="40"/>
      <c r="FK1712" s="40"/>
      <c r="FL1712" s="40"/>
      <c r="FM1712" s="40"/>
      <c r="FN1712" s="40"/>
      <c r="FO1712" s="40"/>
      <c r="FP1712" s="40"/>
      <c r="FQ1712" s="40"/>
      <c r="FR1712" s="40"/>
      <c r="FS1712" s="40"/>
      <c r="FT1712" s="40"/>
      <c r="FU1712" s="40"/>
      <c r="FV1712" s="40"/>
      <c r="FW1712" s="40"/>
      <c r="FX1712" s="40"/>
      <c r="FY1712" s="40"/>
      <c r="FZ1712" s="40"/>
      <c r="GA1712" s="40"/>
      <c r="GB1712" s="40"/>
      <c r="GC1712" s="40"/>
      <c r="GD1712" s="40"/>
      <c r="GE1712" s="40"/>
      <c r="GF1712" s="40"/>
      <c r="GG1712" s="40"/>
      <c r="GH1712" s="40"/>
      <c r="GI1712" s="40"/>
      <c r="GJ1712" s="40"/>
      <c r="GK1712" s="40"/>
      <c r="GL1712" s="40"/>
      <c r="GM1712" s="40"/>
      <c r="GN1712" s="40"/>
      <c r="GO1712" s="40"/>
      <c r="GP1712" s="40"/>
      <c r="GQ1712" s="40"/>
      <c r="GR1712" s="40"/>
      <c r="GS1712" s="40"/>
    </row>
    <row r="1713" spans="1:201" x14ac:dyDescent="0.2">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40"/>
      <c r="CY1713" s="40"/>
      <c r="CZ1713" s="40"/>
      <c r="DA1713" s="40"/>
      <c r="DB1713" s="40"/>
      <c r="DC1713" s="40"/>
      <c r="DD1713" s="40"/>
      <c r="DE1713" s="40"/>
      <c r="DF1713" s="40"/>
      <c r="DG1713" s="40"/>
      <c r="DH1713" s="40"/>
      <c r="DI1713" s="40"/>
      <c r="DJ1713" s="40"/>
      <c r="DK1713" s="40"/>
      <c r="DL1713" s="40"/>
      <c r="DM1713" s="40"/>
      <c r="DN1713" s="40"/>
      <c r="DO1713" s="40"/>
      <c r="DP1713" s="40"/>
      <c r="DQ1713" s="40"/>
      <c r="DR1713" s="40"/>
      <c r="DS1713" s="40"/>
      <c r="DT1713" s="40"/>
      <c r="DU1713" s="40"/>
      <c r="DV1713" s="40"/>
      <c r="DW1713" s="40"/>
      <c r="DX1713" s="40"/>
      <c r="DY1713" s="40"/>
      <c r="DZ1713" s="40"/>
      <c r="EA1713" s="40"/>
      <c r="EB1713" s="40"/>
      <c r="EC1713" s="40"/>
      <c r="ED1713" s="40"/>
      <c r="EE1713" s="40"/>
      <c r="EF1713" s="40"/>
      <c r="EG1713" s="40"/>
      <c r="EH1713" s="40"/>
      <c r="EI1713" s="40"/>
      <c r="EJ1713" s="40"/>
      <c r="EK1713" s="40"/>
      <c r="EL1713" s="40"/>
      <c r="EM1713" s="40"/>
      <c r="EN1713" s="40"/>
      <c r="EO1713" s="40"/>
      <c r="EP1713" s="40"/>
      <c r="EQ1713" s="40"/>
      <c r="ER1713" s="40"/>
      <c r="ES1713" s="40"/>
      <c r="ET1713" s="40"/>
      <c r="EU1713" s="40"/>
      <c r="EV1713" s="40"/>
      <c r="EW1713" s="40"/>
      <c r="EX1713" s="40"/>
      <c r="EY1713" s="40"/>
      <c r="EZ1713" s="40"/>
      <c r="FA1713" s="40"/>
      <c r="FB1713" s="40"/>
      <c r="FC1713" s="40"/>
      <c r="FD1713" s="40"/>
      <c r="FE1713" s="40"/>
      <c r="FF1713" s="40"/>
      <c r="FG1713" s="40"/>
      <c r="FH1713" s="40"/>
      <c r="FI1713" s="40"/>
      <c r="FJ1713" s="40"/>
      <c r="FK1713" s="40"/>
      <c r="FL1713" s="40"/>
      <c r="FM1713" s="40"/>
      <c r="FN1713" s="40"/>
      <c r="FO1713" s="40"/>
      <c r="FP1713" s="40"/>
      <c r="FQ1713" s="40"/>
      <c r="FR1713" s="40"/>
      <c r="FS1713" s="40"/>
      <c r="FT1713" s="40"/>
      <c r="FU1713" s="40"/>
      <c r="FV1713" s="40"/>
      <c r="FW1713" s="40"/>
      <c r="FX1713" s="40"/>
      <c r="FY1713" s="40"/>
      <c r="FZ1713" s="40"/>
      <c r="GA1713" s="40"/>
      <c r="GB1713" s="40"/>
      <c r="GC1713" s="40"/>
      <c r="GD1713" s="40"/>
      <c r="GE1713" s="40"/>
      <c r="GF1713" s="40"/>
      <c r="GG1713" s="40"/>
      <c r="GH1713" s="40"/>
      <c r="GI1713" s="40"/>
      <c r="GJ1713" s="40"/>
      <c r="GK1713" s="40"/>
      <c r="GL1713" s="40"/>
      <c r="GM1713" s="40"/>
      <c r="GN1713" s="40"/>
      <c r="GO1713" s="40"/>
      <c r="GP1713" s="40"/>
      <c r="GQ1713" s="40"/>
      <c r="GR1713" s="40"/>
      <c r="GS1713" s="40"/>
    </row>
    <row r="1714" spans="1:201" x14ac:dyDescent="0.2">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40"/>
      <c r="CY1714" s="40"/>
      <c r="CZ1714" s="40"/>
      <c r="DA1714" s="40"/>
      <c r="DB1714" s="40"/>
      <c r="DC1714" s="40"/>
      <c r="DD1714" s="40"/>
      <c r="DE1714" s="40"/>
      <c r="DF1714" s="40"/>
      <c r="DG1714" s="40"/>
      <c r="DH1714" s="40"/>
      <c r="DI1714" s="40"/>
      <c r="DJ1714" s="40"/>
      <c r="DK1714" s="40"/>
      <c r="DL1714" s="40"/>
      <c r="DM1714" s="40"/>
      <c r="DN1714" s="40"/>
      <c r="DO1714" s="40"/>
      <c r="DP1714" s="40"/>
      <c r="DQ1714" s="40"/>
      <c r="DR1714" s="40"/>
      <c r="DS1714" s="40"/>
      <c r="DT1714" s="40"/>
      <c r="DU1714" s="40"/>
      <c r="DV1714" s="40"/>
      <c r="DW1714" s="40"/>
      <c r="DX1714" s="40"/>
      <c r="DY1714" s="40"/>
      <c r="DZ1714" s="40"/>
      <c r="EA1714" s="40"/>
      <c r="EB1714" s="40"/>
      <c r="EC1714" s="40"/>
      <c r="ED1714" s="40"/>
      <c r="EE1714" s="40"/>
      <c r="EF1714" s="40"/>
      <c r="EG1714" s="40"/>
      <c r="EH1714" s="40"/>
      <c r="EI1714" s="40"/>
      <c r="EJ1714" s="40"/>
      <c r="EK1714" s="40"/>
      <c r="EL1714" s="40"/>
      <c r="EM1714" s="40"/>
      <c r="EN1714" s="40"/>
      <c r="EO1714" s="40"/>
      <c r="EP1714" s="40"/>
      <c r="EQ1714" s="40"/>
      <c r="ER1714" s="40"/>
      <c r="ES1714" s="40"/>
      <c r="ET1714" s="40"/>
      <c r="EU1714" s="40"/>
      <c r="EV1714" s="40"/>
      <c r="EW1714" s="40"/>
      <c r="EX1714" s="40"/>
      <c r="EY1714" s="40"/>
      <c r="EZ1714" s="40"/>
      <c r="FA1714" s="40"/>
      <c r="FB1714" s="40"/>
      <c r="FC1714" s="40"/>
      <c r="FD1714" s="40"/>
      <c r="FE1714" s="40"/>
      <c r="FF1714" s="40"/>
      <c r="FG1714" s="40"/>
      <c r="FH1714" s="40"/>
      <c r="FI1714" s="40"/>
      <c r="FJ1714" s="40"/>
      <c r="FK1714" s="40"/>
      <c r="FL1714" s="40"/>
      <c r="FM1714" s="40"/>
      <c r="FN1714" s="40"/>
      <c r="FO1714" s="40"/>
      <c r="FP1714" s="40"/>
      <c r="FQ1714" s="40"/>
      <c r="FR1714" s="40"/>
      <c r="FS1714" s="40"/>
      <c r="FT1714" s="40"/>
      <c r="FU1714" s="40"/>
      <c r="FV1714" s="40"/>
      <c r="FW1714" s="40"/>
      <c r="FX1714" s="40"/>
      <c r="FY1714" s="40"/>
      <c r="FZ1714" s="40"/>
      <c r="GA1714" s="40"/>
      <c r="GB1714" s="40"/>
      <c r="GC1714" s="40"/>
      <c r="GD1714" s="40"/>
      <c r="GE1714" s="40"/>
      <c r="GF1714" s="40"/>
      <c r="GG1714" s="40"/>
      <c r="GH1714" s="40"/>
      <c r="GI1714" s="40"/>
      <c r="GJ1714" s="40"/>
      <c r="GK1714" s="40"/>
      <c r="GL1714" s="40"/>
      <c r="GM1714" s="40"/>
      <c r="GN1714" s="40"/>
      <c r="GO1714" s="40"/>
      <c r="GP1714" s="40"/>
      <c r="GQ1714" s="40"/>
      <c r="GR1714" s="40"/>
      <c r="GS1714" s="40"/>
    </row>
    <row r="1715" spans="1:201" x14ac:dyDescent="0.2">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40"/>
      <c r="CY1715" s="40"/>
      <c r="CZ1715" s="40"/>
      <c r="DA1715" s="40"/>
      <c r="DB1715" s="40"/>
      <c r="DC1715" s="40"/>
      <c r="DD1715" s="40"/>
      <c r="DE1715" s="40"/>
      <c r="DF1715" s="40"/>
      <c r="DG1715" s="40"/>
      <c r="DH1715" s="40"/>
      <c r="DI1715" s="40"/>
      <c r="DJ1715" s="40"/>
      <c r="DK1715" s="40"/>
      <c r="DL1715" s="40"/>
      <c r="DM1715" s="40"/>
      <c r="DN1715" s="40"/>
      <c r="DO1715" s="40"/>
      <c r="DP1715" s="40"/>
      <c r="DQ1715" s="40"/>
      <c r="DR1715" s="40"/>
      <c r="DS1715" s="40"/>
      <c r="DT1715" s="40"/>
      <c r="DU1715" s="40"/>
      <c r="DV1715" s="40"/>
      <c r="DW1715" s="40"/>
      <c r="DX1715" s="40"/>
      <c r="DY1715" s="40"/>
      <c r="DZ1715" s="40"/>
      <c r="EA1715" s="40"/>
      <c r="EB1715" s="40"/>
      <c r="EC1715" s="40"/>
      <c r="ED1715" s="40"/>
      <c r="EE1715" s="40"/>
      <c r="EF1715" s="40"/>
      <c r="EG1715" s="40"/>
      <c r="EH1715" s="40"/>
      <c r="EI1715" s="40"/>
      <c r="EJ1715" s="40"/>
      <c r="EK1715" s="40"/>
      <c r="EL1715" s="40"/>
      <c r="EM1715" s="40"/>
      <c r="EN1715" s="40"/>
      <c r="EO1715" s="40"/>
      <c r="EP1715" s="40"/>
      <c r="EQ1715" s="40"/>
      <c r="ER1715" s="40"/>
      <c r="ES1715" s="40"/>
      <c r="ET1715" s="40"/>
      <c r="EU1715" s="40"/>
      <c r="EV1715" s="40"/>
      <c r="EW1715" s="40"/>
      <c r="EX1715" s="40"/>
      <c r="EY1715" s="40"/>
      <c r="EZ1715" s="40"/>
      <c r="FA1715" s="40"/>
      <c r="FB1715" s="40"/>
      <c r="FC1715" s="40"/>
      <c r="FD1715" s="40"/>
      <c r="FE1715" s="40"/>
      <c r="FF1715" s="40"/>
      <c r="FG1715" s="40"/>
      <c r="FH1715" s="40"/>
      <c r="FI1715" s="40"/>
      <c r="FJ1715" s="40"/>
      <c r="FK1715" s="40"/>
      <c r="FL1715" s="40"/>
      <c r="FM1715" s="40"/>
      <c r="FN1715" s="40"/>
      <c r="FO1715" s="40"/>
      <c r="FP1715" s="40"/>
      <c r="FQ1715" s="40"/>
      <c r="FR1715" s="40"/>
      <c r="FS1715" s="40"/>
      <c r="FT1715" s="40"/>
      <c r="FU1715" s="40"/>
      <c r="FV1715" s="40"/>
      <c r="FW1715" s="40"/>
      <c r="FX1715" s="40"/>
      <c r="FY1715" s="40"/>
      <c r="FZ1715" s="40"/>
      <c r="GA1715" s="40"/>
      <c r="GB1715" s="40"/>
      <c r="GC1715" s="40"/>
      <c r="GD1715" s="40"/>
      <c r="GE1715" s="40"/>
      <c r="GF1715" s="40"/>
      <c r="GG1715" s="40"/>
      <c r="GH1715" s="40"/>
      <c r="GI1715" s="40"/>
      <c r="GJ1715" s="40"/>
      <c r="GK1715" s="40"/>
      <c r="GL1715" s="40"/>
      <c r="GM1715" s="40"/>
      <c r="GN1715" s="40"/>
      <c r="GO1715" s="40"/>
      <c r="GP1715" s="40"/>
      <c r="GQ1715" s="40"/>
      <c r="GR1715" s="40"/>
      <c r="GS1715" s="40"/>
    </row>
    <row r="1716" spans="1:201" x14ac:dyDescent="0.2">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40"/>
      <c r="CY1716" s="40"/>
      <c r="CZ1716" s="40"/>
      <c r="DA1716" s="40"/>
      <c r="DB1716" s="40"/>
      <c r="DC1716" s="40"/>
      <c r="DD1716" s="40"/>
      <c r="DE1716" s="40"/>
      <c r="DF1716" s="40"/>
      <c r="DG1716" s="40"/>
      <c r="DH1716" s="40"/>
      <c r="DI1716" s="40"/>
      <c r="DJ1716" s="40"/>
      <c r="DK1716" s="40"/>
      <c r="DL1716" s="40"/>
      <c r="DM1716" s="40"/>
      <c r="DN1716" s="40"/>
      <c r="DO1716" s="40"/>
      <c r="DP1716" s="40"/>
      <c r="DQ1716" s="40"/>
      <c r="DR1716" s="40"/>
      <c r="DS1716" s="40"/>
      <c r="DT1716" s="40"/>
      <c r="DU1716" s="40"/>
      <c r="DV1716" s="40"/>
      <c r="DW1716" s="40"/>
      <c r="DX1716" s="40"/>
      <c r="DY1716" s="40"/>
      <c r="DZ1716" s="40"/>
      <c r="EA1716" s="40"/>
      <c r="EB1716" s="40"/>
      <c r="EC1716" s="40"/>
      <c r="ED1716" s="40"/>
      <c r="EE1716" s="40"/>
      <c r="EF1716" s="40"/>
      <c r="EG1716" s="40"/>
      <c r="EH1716" s="40"/>
      <c r="EI1716" s="40"/>
      <c r="EJ1716" s="40"/>
      <c r="EK1716" s="40"/>
      <c r="EL1716" s="40"/>
      <c r="EM1716" s="40"/>
      <c r="EN1716" s="40"/>
      <c r="EO1716" s="40"/>
      <c r="EP1716" s="40"/>
      <c r="EQ1716" s="40"/>
      <c r="ER1716" s="40"/>
      <c r="ES1716" s="40"/>
      <c r="ET1716" s="40"/>
      <c r="EU1716" s="40"/>
      <c r="EV1716" s="40"/>
      <c r="EW1716" s="40"/>
      <c r="EX1716" s="40"/>
      <c r="EY1716" s="40"/>
      <c r="EZ1716" s="40"/>
      <c r="FA1716" s="40"/>
      <c r="FB1716" s="40"/>
      <c r="FC1716" s="40"/>
      <c r="FD1716" s="40"/>
      <c r="FE1716" s="40"/>
      <c r="FF1716" s="40"/>
      <c r="FG1716" s="40"/>
      <c r="FH1716" s="40"/>
      <c r="FI1716" s="40"/>
      <c r="FJ1716" s="40"/>
      <c r="FK1716" s="40"/>
      <c r="FL1716" s="40"/>
      <c r="FM1716" s="40"/>
      <c r="FN1716" s="40"/>
      <c r="FO1716" s="40"/>
      <c r="FP1716" s="40"/>
      <c r="FQ1716" s="40"/>
      <c r="FR1716" s="40"/>
      <c r="FS1716" s="40"/>
      <c r="FT1716" s="40"/>
      <c r="FU1716" s="40"/>
      <c r="FV1716" s="40"/>
      <c r="FW1716" s="40"/>
      <c r="FX1716" s="40"/>
      <c r="FY1716" s="40"/>
      <c r="FZ1716" s="40"/>
      <c r="GA1716" s="40"/>
      <c r="GB1716" s="40"/>
      <c r="GC1716" s="40"/>
      <c r="GD1716" s="40"/>
      <c r="GE1716" s="40"/>
      <c r="GF1716" s="40"/>
      <c r="GG1716" s="40"/>
      <c r="GH1716" s="40"/>
      <c r="GI1716" s="40"/>
      <c r="GJ1716" s="40"/>
      <c r="GK1716" s="40"/>
      <c r="GL1716" s="40"/>
      <c r="GM1716" s="40"/>
      <c r="GN1716" s="40"/>
      <c r="GO1716" s="40"/>
      <c r="GP1716" s="40"/>
      <c r="GQ1716" s="40"/>
      <c r="GR1716" s="40"/>
      <c r="GS1716" s="40"/>
    </row>
    <row r="1717" spans="1:201" x14ac:dyDescent="0.2">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40"/>
      <c r="CY1717" s="40"/>
      <c r="CZ1717" s="40"/>
      <c r="DA1717" s="40"/>
      <c r="DB1717" s="40"/>
      <c r="DC1717" s="40"/>
      <c r="DD1717" s="40"/>
      <c r="DE1717" s="40"/>
      <c r="DF1717" s="40"/>
      <c r="DG1717" s="40"/>
      <c r="DH1717" s="40"/>
      <c r="DI1717" s="40"/>
      <c r="DJ1717" s="40"/>
      <c r="DK1717" s="40"/>
      <c r="DL1717" s="40"/>
      <c r="DM1717" s="40"/>
      <c r="DN1717" s="40"/>
      <c r="DO1717" s="40"/>
      <c r="DP1717" s="40"/>
      <c r="DQ1717" s="40"/>
      <c r="DR1717" s="40"/>
      <c r="DS1717" s="40"/>
      <c r="DT1717" s="40"/>
      <c r="DU1717" s="40"/>
      <c r="DV1717" s="40"/>
      <c r="DW1717" s="40"/>
      <c r="DX1717" s="40"/>
      <c r="DY1717" s="40"/>
      <c r="DZ1717" s="40"/>
      <c r="EA1717" s="40"/>
      <c r="EB1717" s="40"/>
      <c r="EC1717" s="40"/>
      <c r="ED1717" s="40"/>
      <c r="EE1717" s="40"/>
      <c r="EF1717" s="40"/>
      <c r="EG1717" s="40"/>
      <c r="EH1717" s="40"/>
      <c r="EI1717" s="40"/>
      <c r="EJ1717" s="40"/>
      <c r="EK1717" s="40"/>
      <c r="EL1717" s="40"/>
      <c r="EM1717" s="40"/>
      <c r="EN1717" s="40"/>
      <c r="EO1717" s="40"/>
      <c r="EP1717" s="40"/>
      <c r="EQ1717" s="40"/>
      <c r="ER1717" s="40"/>
      <c r="ES1717" s="40"/>
      <c r="ET1717" s="40"/>
      <c r="EU1717" s="40"/>
      <c r="EV1717" s="40"/>
      <c r="EW1717" s="40"/>
      <c r="EX1717" s="40"/>
      <c r="EY1717" s="40"/>
      <c r="EZ1717" s="40"/>
      <c r="FA1717" s="40"/>
      <c r="FB1717" s="40"/>
      <c r="FC1717" s="40"/>
      <c r="FD1717" s="40"/>
      <c r="FE1717" s="40"/>
      <c r="FF1717" s="40"/>
      <c r="FG1717" s="40"/>
      <c r="FH1717" s="40"/>
      <c r="FI1717" s="40"/>
      <c r="FJ1717" s="40"/>
      <c r="FK1717" s="40"/>
      <c r="FL1717" s="40"/>
      <c r="FM1717" s="40"/>
      <c r="FN1717" s="40"/>
      <c r="FO1717" s="40"/>
      <c r="FP1717" s="40"/>
      <c r="FQ1717" s="40"/>
      <c r="FR1717" s="40"/>
      <c r="FS1717" s="40"/>
      <c r="FT1717" s="40"/>
      <c r="FU1717" s="40"/>
      <c r="FV1717" s="40"/>
      <c r="FW1717" s="40"/>
      <c r="FX1717" s="40"/>
      <c r="FY1717" s="40"/>
      <c r="FZ1717" s="40"/>
      <c r="GA1717" s="40"/>
      <c r="GB1717" s="40"/>
      <c r="GC1717" s="40"/>
      <c r="GD1717" s="40"/>
      <c r="GE1717" s="40"/>
      <c r="GF1717" s="40"/>
      <c r="GG1717" s="40"/>
      <c r="GH1717" s="40"/>
      <c r="GI1717" s="40"/>
      <c r="GJ1717" s="40"/>
      <c r="GK1717" s="40"/>
      <c r="GL1717" s="40"/>
      <c r="GM1717" s="40"/>
      <c r="GN1717" s="40"/>
      <c r="GO1717" s="40"/>
      <c r="GP1717" s="40"/>
      <c r="GQ1717" s="40"/>
      <c r="GR1717" s="40"/>
      <c r="GS1717" s="40"/>
    </row>
    <row r="1718" spans="1:201" x14ac:dyDescent="0.2">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40"/>
      <c r="CY1718" s="40"/>
      <c r="CZ1718" s="40"/>
      <c r="DA1718" s="40"/>
      <c r="DB1718" s="40"/>
      <c r="DC1718" s="40"/>
      <c r="DD1718" s="40"/>
      <c r="DE1718" s="40"/>
      <c r="DF1718" s="40"/>
      <c r="DG1718" s="40"/>
      <c r="DH1718" s="40"/>
      <c r="DI1718" s="40"/>
      <c r="DJ1718" s="40"/>
      <c r="DK1718" s="40"/>
      <c r="DL1718" s="40"/>
      <c r="DM1718" s="40"/>
      <c r="DN1718" s="40"/>
      <c r="DO1718" s="40"/>
      <c r="DP1718" s="40"/>
      <c r="DQ1718" s="40"/>
      <c r="DR1718" s="40"/>
      <c r="DS1718" s="40"/>
      <c r="DT1718" s="40"/>
      <c r="DU1718" s="40"/>
      <c r="DV1718" s="40"/>
      <c r="DW1718" s="40"/>
      <c r="DX1718" s="40"/>
      <c r="DY1718" s="40"/>
      <c r="DZ1718" s="40"/>
      <c r="EA1718" s="40"/>
      <c r="EB1718" s="40"/>
      <c r="EC1718" s="40"/>
      <c r="ED1718" s="40"/>
      <c r="EE1718" s="40"/>
      <c r="EF1718" s="40"/>
      <c r="EG1718" s="40"/>
      <c r="EH1718" s="40"/>
      <c r="EI1718" s="40"/>
      <c r="EJ1718" s="40"/>
      <c r="EK1718" s="40"/>
      <c r="EL1718" s="40"/>
      <c r="EM1718" s="40"/>
      <c r="EN1718" s="40"/>
      <c r="EO1718" s="40"/>
      <c r="EP1718" s="40"/>
      <c r="EQ1718" s="40"/>
      <c r="ER1718" s="40"/>
      <c r="ES1718" s="40"/>
      <c r="ET1718" s="40"/>
      <c r="EU1718" s="40"/>
      <c r="EV1718" s="40"/>
      <c r="EW1718" s="40"/>
      <c r="EX1718" s="40"/>
      <c r="EY1718" s="40"/>
      <c r="EZ1718" s="40"/>
      <c r="FA1718" s="40"/>
      <c r="FB1718" s="40"/>
      <c r="FC1718" s="40"/>
      <c r="FD1718" s="40"/>
      <c r="FE1718" s="40"/>
      <c r="FF1718" s="40"/>
      <c r="FG1718" s="40"/>
      <c r="FH1718" s="40"/>
      <c r="FI1718" s="40"/>
      <c r="FJ1718" s="40"/>
      <c r="FK1718" s="40"/>
      <c r="FL1718" s="40"/>
      <c r="FM1718" s="40"/>
      <c r="FN1718" s="40"/>
      <c r="FO1718" s="40"/>
      <c r="FP1718" s="40"/>
      <c r="FQ1718" s="40"/>
      <c r="FR1718" s="40"/>
      <c r="FS1718" s="40"/>
      <c r="FT1718" s="40"/>
      <c r="FU1718" s="40"/>
      <c r="FV1718" s="40"/>
      <c r="FW1718" s="40"/>
      <c r="FX1718" s="40"/>
      <c r="FY1718" s="40"/>
      <c r="FZ1718" s="40"/>
      <c r="GA1718" s="40"/>
      <c r="GB1718" s="40"/>
      <c r="GC1718" s="40"/>
      <c r="GD1718" s="40"/>
      <c r="GE1718" s="40"/>
      <c r="GF1718" s="40"/>
      <c r="GG1718" s="40"/>
      <c r="GH1718" s="40"/>
      <c r="GI1718" s="40"/>
      <c r="GJ1718" s="40"/>
      <c r="GK1718" s="40"/>
      <c r="GL1718" s="40"/>
      <c r="GM1718" s="40"/>
      <c r="GN1718" s="40"/>
      <c r="GO1718" s="40"/>
      <c r="GP1718" s="40"/>
      <c r="GQ1718" s="40"/>
      <c r="GR1718" s="40"/>
      <c r="GS1718" s="40"/>
    </row>
    <row r="1719" spans="1:201" x14ac:dyDescent="0.2">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40"/>
      <c r="CY1719" s="40"/>
      <c r="CZ1719" s="40"/>
      <c r="DA1719" s="40"/>
      <c r="DB1719" s="40"/>
      <c r="DC1719" s="40"/>
      <c r="DD1719" s="40"/>
      <c r="DE1719" s="40"/>
      <c r="DF1719" s="40"/>
      <c r="DG1719" s="40"/>
      <c r="DH1719" s="40"/>
      <c r="DI1719" s="40"/>
      <c r="DJ1719" s="40"/>
      <c r="DK1719" s="40"/>
      <c r="DL1719" s="40"/>
      <c r="DM1719" s="40"/>
      <c r="DN1719" s="40"/>
      <c r="DO1719" s="40"/>
      <c r="DP1719" s="40"/>
      <c r="DQ1719" s="40"/>
      <c r="DR1719" s="40"/>
      <c r="DS1719" s="40"/>
      <c r="DT1719" s="40"/>
      <c r="DU1719" s="40"/>
      <c r="DV1719" s="40"/>
      <c r="DW1719" s="40"/>
      <c r="DX1719" s="40"/>
      <c r="DY1719" s="40"/>
      <c r="DZ1719" s="40"/>
      <c r="EA1719" s="40"/>
      <c r="EB1719" s="40"/>
      <c r="EC1719" s="40"/>
      <c r="ED1719" s="40"/>
      <c r="EE1719" s="40"/>
      <c r="EF1719" s="40"/>
      <c r="EG1719" s="40"/>
      <c r="EH1719" s="40"/>
      <c r="EI1719" s="40"/>
      <c r="EJ1719" s="40"/>
      <c r="EK1719" s="40"/>
      <c r="EL1719" s="40"/>
      <c r="EM1719" s="40"/>
      <c r="EN1719" s="40"/>
      <c r="EO1719" s="40"/>
      <c r="EP1719" s="40"/>
      <c r="EQ1719" s="40"/>
      <c r="ER1719" s="40"/>
      <c r="ES1719" s="40"/>
      <c r="ET1719" s="40"/>
      <c r="EU1719" s="40"/>
      <c r="EV1719" s="40"/>
      <c r="EW1719" s="40"/>
      <c r="EX1719" s="40"/>
      <c r="EY1719" s="40"/>
      <c r="EZ1719" s="40"/>
      <c r="FA1719" s="40"/>
      <c r="FB1719" s="40"/>
      <c r="FC1719" s="40"/>
      <c r="FD1719" s="40"/>
      <c r="FE1719" s="40"/>
      <c r="FF1719" s="40"/>
      <c r="FG1719" s="40"/>
      <c r="FH1719" s="40"/>
      <c r="FI1719" s="40"/>
      <c r="FJ1719" s="40"/>
      <c r="FK1719" s="40"/>
      <c r="FL1719" s="40"/>
      <c r="FM1719" s="40"/>
      <c r="FN1719" s="40"/>
      <c r="FO1719" s="40"/>
      <c r="FP1719" s="40"/>
      <c r="FQ1719" s="40"/>
      <c r="FR1719" s="40"/>
      <c r="FS1719" s="40"/>
      <c r="FT1719" s="40"/>
      <c r="FU1719" s="40"/>
      <c r="FV1719" s="40"/>
      <c r="FW1719" s="40"/>
      <c r="FX1719" s="40"/>
      <c r="FY1719" s="40"/>
      <c r="FZ1719" s="40"/>
      <c r="GA1719" s="40"/>
      <c r="GB1719" s="40"/>
      <c r="GC1719" s="40"/>
      <c r="GD1719" s="40"/>
      <c r="GE1719" s="40"/>
      <c r="GF1719" s="40"/>
      <c r="GG1719" s="40"/>
      <c r="GH1719" s="40"/>
      <c r="GI1719" s="40"/>
      <c r="GJ1719" s="40"/>
      <c r="GK1719" s="40"/>
      <c r="GL1719" s="40"/>
      <c r="GM1719" s="40"/>
      <c r="GN1719" s="40"/>
      <c r="GO1719" s="40"/>
      <c r="GP1719" s="40"/>
      <c r="GQ1719" s="40"/>
      <c r="GR1719" s="40"/>
      <c r="GS1719" s="40"/>
    </row>
    <row r="1720" spans="1:201" x14ac:dyDescent="0.2">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40"/>
      <c r="CY1720" s="40"/>
      <c r="CZ1720" s="40"/>
      <c r="DA1720" s="40"/>
      <c r="DB1720" s="40"/>
      <c r="DC1720" s="40"/>
      <c r="DD1720" s="40"/>
      <c r="DE1720" s="40"/>
      <c r="DF1720" s="40"/>
      <c r="DG1720" s="40"/>
      <c r="DH1720" s="40"/>
      <c r="DI1720" s="40"/>
      <c r="DJ1720" s="40"/>
      <c r="DK1720" s="40"/>
      <c r="DL1720" s="40"/>
      <c r="DM1720" s="40"/>
      <c r="DN1720" s="40"/>
      <c r="DO1720" s="40"/>
      <c r="DP1720" s="40"/>
      <c r="DQ1720" s="40"/>
      <c r="DR1720" s="40"/>
      <c r="DS1720" s="40"/>
      <c r="DT1720" s="40"/>
      <c r="DU1720" s="40"/>
      <c r="DV1720" s="40"/>
      <c r="DW1720" s="40"/>
      <c r="DX1720" s="40"/>
      <c r="DY1720" s="40"/>
      <c r="DZ1720" s="40"/>
      <c r="EA1720" s="40"/>
      <c r="EB1720" s="40"/>
      <c r="EC1720" s="40"/>
      <c r="ED1720" s="40"/>
      <c r="EE1720" s="40"/>
      <c r="EF1720" s="40"/>
      <c r="EG1720" s="40"/>
      <c r="EH1720" s="40"/>
      <c r="EI1720" s="40"/>
      <c r="EJ1720" s="40"/>
      <c r="EK1720" s="40"/>
      <c r="EL1720" s="40"/>
      <c r="EM1720" s="40"/>
      <c r="EN1720" s="40"/>
      <c r="EO1720" s="40"/>
      <c r="EP1720" s="40"/>
      <c r="EQ1720" s="40"/>
      <c r="ER1720" s="40"/>
      <c r="ES1720" s="40"/>
      <c r="ET1720" s="40"/>
      <c r="EU1720" s="40"/>
      <c r="EV1720" s="40"/>
      <c r="EW1720" s="40"/>
      <c r="EX1720" s="40"/>
      <c r="EY1720" s="40"/>
      <c r="EZ1720" s="40"/>
      <c r="FA1720" s="40"/>
      <c r="FB1720" s="40"/>
      <c r="FC1720" s="40"/>
      <c r="FD1720" s="40"/>
      <c r="FE1720" s="40"/>
      <c r="FF1720" s="40"/>
      <c r="FG1720" s="40"/>
      <c r="FH1720" s="40"/>
      <c r="FI1720" s="40"/>
      <c r="FJ1720" s="40"/>
      <c r="FK1720" s="40"/>
      <c r="FL1720" s="40"/>
      <c r="FM1720" s="40"/>
      <c r="FN1720" s="40"/>
      <c r="FO1720" s="40"/>
      <c r="FP1720" s="40"/>
      <c r="FQ1720" s="40"/>
      <c r="FR1720" s="40"/>
      <c r="FS1720" s="40"/>
      <c r="FT1720" s="40"/>
      <c r="FU1720" s="40"/>
      <c r="FV1720" s="40"/>
      <c r="FW1720" s="40"/>
      <c r="FX1720" s="40"/>
      <c r="FY1720" s="40"/>
      <c r="FZ1720" s="40"/>
      <c r="GA1720" s="40"/>
      <c r="GB1720" s="40"/>
      <c r="GC1720" s="40"/>
      <c r="GD1720" s="40"/>
      <c r="GE1720" s="40"/>
      <c r="GF1720" s="40"/>
      <c r="GG1720" s="40"/>
      <c r="GH1720" s="40"/>
      <c r="GI1720" s="40"/>
      <c r="GJ1720" s="40"/>
      <c r="GK1720" s="40"/>
      <c r="GL1720" s="40"/>
      <c r="GM1720" s="40"/>
      <c r="GN1720" s="40"/>
      <c r="GO1720" s="40"/>
      <c r="GP1720" s="40"/>
      <c r="GQ1720" s="40"/>
      <c r="GR1720" s="40"/>
      <c r="GS1720" s="40"/>
    </row>
    <row r="1721" spans="1:201" x14ac:dyDescent="0.2">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40"/>
      <c r="CY1721" s="40"/>
      <c r="CZ1721" s="40"/>
      <c r="DA1721" s="40"/>
      <c r="DB1721" s="40"/>
      <c r="DC1721" s="40"/>
      <c r="DD1721" s="40"/>
      <c r="DE1721" s="40"/>
      <c r="DF1721" s="40"/>
      <c r="DG1721" s="40"/>
      <c r="DH1721" s="40"/>
      <c r="DI1721" s="40"/>
      <c r="DJ1721" s="40"/>
      <c r="DK1721" s="40"/>
      <c r="DL1721" s="40"/>
      <c r="DM1721" s="40"/>
      <c r="DN1721" s="40"/>
      <c r="DO1721" s="40"/>
      <c r="DP1721" s="40"/>
      <c r="DQ1721" s="40"/>
      <c r="DR1721" s="40"/>
      <c r="DS1721" s="40"/>
      <c r="DT1721" s="40"/>
      <c r="DU1721" s="40"/>
      <c r="DV1721" s="40"/>
      <c r="DW1721" s="40"/>
      <c r="DX1721" s="40"/>
      <c r="DY1721" s="40"/>
      <c r="DZ1721" s="40"/>
      <c r="EA1721" s="40"/>
      <c r="EB1721" s="40"/>
      <c r="EC1721" s="40"/>
      <c r="ED1721" s="40"/>
      <c r="EE1721" s="40"/>
      <c r="EF1721" s="40"/>
      <c r="EG1721" s="40"/>
      <c r="EH1721" s="40"/>
      <c r="EI1721" s="40"/>
      <c r="EJ1721" s="40"/>
      <c r="EK1721" s="40"/>
      <c r="EL1721" s="40"/>
      <c r="EM1721" s="40"/>
      <c r="EN1721" s="40"/>
      <c r="EO1721" s="40"/>
      <c r="EP1721" s="40"/>
      <c r="EQ1721" s="40"/>
      <c r="ER1721" s="40"/>
      <c r="ES1721" s="40"/>
      <c r="ET1721" s="40"/>
      <c r="EU1721" s="40"/>
      <c r="EV1721" s="40"/>
      <c r="EW1721" s="40"/>
      <c r="EX1721" s="40"/>
      <c r="EY1721" s="40"/>
      <c r="EZ1721" s="40"/>
      <c r="FA1721" s="40"/>
      <c r="FB1721" s="40"/>
      <c r="FC1721" s="40"/>
      <c r="FD1721" s="40"/>
      <c r="FE1721" s="40"/>
      <c r="FF1721" s="40"/>
      <c r="FG1721" s="40"/>
      <c r="FH1721" s="40"/>
      <c r="FI1721" s="40"/>
      <c r="FJ1721" s="40"/>
      <c r="FK1721" s="40"/>
      <c r="FL1721" s="40"/>
      <c r="FM1721" s="40"/>
      <c r="FN1721" s="40"/>
      <c r="FO1721" s="40"/>
      <c r="FP1721" s="40"/>
      <c r="FQ1721" s="40"/>
      <c r="FR1721" s="40"/>
      <c r="FS1721" s="40"/>
      <c r="FT1721" s="40"/>
      <c r="FU1721" s="40"/>
      <c r="FV1721" s="40"/>
      <c r="FW1721" s="40"/>
      <c r="FX1721" s="40"/>
      <c r="FY1721" s="40"/>
      <c r="FZ1721" s="40"/>
      <c r="GA1721" s="40"/>
      <c r="GB1721" s="40"/>
      <c r="GC1721" s="40"/>
      <c r="GD1721" s="40"/>
      <c r="GE1721" s="40"/>
      <c r="GF1721" s="40"/>
      <c r="GG1721" s="40"/>
      <c r="GH1721" s="40"/>
      <c r="GI1721" s="40"/>
      <c r="GJ1721" s="40"/>
      <c r="GK1721" s="40"/>
      <c r="GL1721" s="40"/>
      <c r="GM1721" s="40"/>
      <c r="GN1721" s="40"/>
      <c r="GO1721" s="40"/>
      <c r="GP1721" s="40"/>
      <c r="GQ1721" s="40"/>
      <c r="GR1721" s="40"/>
      <c r="GS1721" s="40"/>
    </row>
    <row r="1722" spans="1:201" x14ac:dyDescent="0.2">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40"/>
      <c r="CY1722" s="40"/>
      <c r="CZ1722" s="40"/>
      <c r="DA1722" s="40"/>
      <c r="DB1722" s="40"/>
      <c r="DC1722" s="40"/>
      <c r="DD1722" s="40"/>
      <c r="DE1722" s="40"/>
      <c r="DF1722" s="40"/>
      <c r="DG1722" s="40"/>
      <c r="DH1722" s="40"/>
      <c r="DI1722" s="40"/>
      <c r="DJ1722" s="40"/>
      <c r="DK1722" s="40"/>
      <c r="DL1722" s="40"/>
      <c r="DM1722" s="40"/>
      <c r="DN1722" s="40"/>
      <c r="DO1722" s="40"/>
      <c r="DP1722" s="40"/>
      <c r="DQ1722" s="40"/>
      <c r="DR1722" s="40"/>
      <c r="DS1722" s="40"/>
      <c r="DT1722" s="40"/>
      <c r="DU1722" s="40"/>
      <c r="DV1722" s="40"/>
      <c r="DW1722" s="40"/>
      <c r="DX1722" s="40"/>
      <c r="DY1722" s="40"/>
      <c r="DZ1722" s="40"/>
      <c r="EA1722" s="40"/>
      <c r="EB1722" s="40"/>
      <c r="EC1722" s="40"/>
      <c r="ED1722" s="40"/>
      <c r="EE1722" s="40"/>
      <c r="EF1722" s="40"/>
      <c r="EG1722" s="40"/>
      <c r="EH1722" s="40"/>
      <c r="EI1722" s="40"/>
      <c r="EJ1722" s="40"/>
      <c r="EK1722" s="40"/>
      <c r="EL1722" s="40"/>
      <c r="EM1722" s="40"/>
      <c r="EN1722" s="40"/>
      <c r="EO1722" s="40"/>
      <c r="EP1722" s="40"/>
      <c r="EQ1722" s="40"/>
      <c r="ER1722" s="40"/>
      <c r="ES1722" s="40"/>
      <c r="ET1722" s="40"/>
      <c r="EU1722" s="40"/>
      <c r="EV1722" s="40"/>
      <c r="EW1722" s="40"/>
      <c r="EX1722" s="40"/>
      <c r="EY1722" s="40"/>
      <c r="EZ1722" s="40"/>
      <c r="FA1722" s="40"/>
      <c r="FB1722" s="40"/>
      <c r="FC1722" s="40"/>
      <c r="FD1722" s="40"/>
      <c r="FE1722" s="40"/>
      <c r="FF1722" s="40"/>
      <c r="FG1722" s="40"/>
      <c r="FH1722" s="40"/>
      <c r="FI1722" s="40"/>
      <c r="FJ1722" s="40"/>
      <c r="FK1722" s="40"/>
      <c r="FL1722" s="40"/>
      <c r="FM1722" s="40"/>
      <c r="FN1722" s="40"/>
      <c r="FO1722" s="40"/>
      <c r="FP1722" s="40"/>
      <c r="FQ1722" s="40"/>
      <c r="FR1722" s="40"/>
      <c r="FS1722" s="40"/>
      <c r="FT1722" s="40"/>
      <c r="FU1722" s="40"/>
      <c r="FV1722" s="40"/>
      <c r="FW1722" s="40"/>
      <c r="FX1722" s="40"/>
      <c r="FY1722" s="40"/>
      <c r="FZ1722" s="40"/>
      <c r="GA1722" s="40"/>
      <c r="GB1722" s="40"/>
      <c r="GC1722" s="40"/>
      <c r="GD1722" s="40"/>
      <c r="GE1722" s="40"/>
      <c r="GF1722" s="40"/>
      <c r="GG1722" s="40"/>
      <c r="GH1722" s="40"/>
      <c r="GI1722" s="40"/>
      <c r="GJ1722" s="40"/>
      <c r="GK1722" s="40"/>
      <c r="GL1722" s="40"/>
      <c r="GM1722" s="40"/>
      <c r="GN1722" s="40"/>
      <c r="GO1722" s="40"/>
      <c r="GP1722" s="40"/>
      <c r="GQ1722" s="40"/>
      <c r="GR1722" s="40"/>
      <c r="GS1722" s="40"/>
    </row>
    <row r="1723" spans="1:201" x14ac:dyDescent="0.2">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40"/>
      <c r="CY1723" s="40"/>
      <c r="CZ1723" s="40"/>
      <c r="DA1723" s="40"/>
      <c r="DB1723" s="40"/>
      <c r="DC1723" s="40"/>
      <c r="DD1723" s="40"/>
      <c r="DE1723" s="40"/>
      <c r="DF1723" s="40"/>
      <c r="DG1723" s="40"/>
      <c r="DH1723" s="40"/>
      <c r="DI1723" s="40"/>
      <c r="DJ1723" s="40"/>
      <c r="DK1723" s="40"/>
      <c r="DL1723" s="40"/>
      <c r="DM1723" s="40"/>
      <c r="DN1723" s="40"/>
      <c r="DO1723" s="40"/>
      <c r="DP1723" s="40"/>
      <c r="DQ1723" s="40"/>
      <c r="DR1723" s="40"/>
      <c r="DS1723" s="40"/>
      <c r="DT1723" s="40"/>
      <c r="DU1723" s="40"/>
      <c r="DV1723" s="40"/>
      <c r="DW1723" s="40"/>
      <c r="DX1723" s="40"/>
      <c r="DY1723" s="40"/>
      <c r="DZ1723" s="40"/>
      <c r="EA1723" s="40"/>
      <c r="EB1723" s="40"/>
      <c r="EC1723" s="40"/>
      <c r="ED1723" s="40"/>
      <c r="EE1723" s="40"/>
      <c r="EF1723" s="40"/>
      <c r="EG1723" s="40"/>
      <c r="EH1723" s="40"/>
      <c r="EI1723" s="40"/>
      <c r="EJ1723" s="40"/>
      <c r="EK1723" s="40"/>
      <c r="EL1723" s="40"/>
      <c r="EM1723" s="40"/>
      <c r="EN1723" s="40"/>
      <c r="EO1723" s="40"/>
      <c r="EP1723" s="40"/>
      <c r="EQ1723" s="40"/>
      <c r="ER1723" s="40"/>
      <c r="ES1723" s="40"/>
      <c r="ET1723" s="40"/>
      <c r="EU1723" s="40"/>
      <c r="EV1723" s="40"/>
      <c r="EW1723" s="40"/>
      <c r="EX1723" s="40"/>
      <c r="EY1723" s="40"/>
      <c r="EZ1723" s="40"/>
      <c r="FA1723" s="40"/>
      <c r="FB1723" s="40"/>
      <c r="FC1723" s="40"/>
      <c r="FD1723" s="40"/>
      <c r="FE1723" s="40"/>
      <c r="FF1723" s="40"/>
      <c r="FG1723" s="40"/>
      <c r="FH1723" s="40"/>
      <c r="FI1723" s="40"/>
      <c r="FJ1723" s="40"/>
      <c r="FK1723" s="40"/>
      <c r="FL1723" s="40"/>
      <c r="FM1723" s="40"/>
      <c r="FN1723" s="40"/>
      <c r="FO1723" s="40"/>
      <c r="FP1723" s="40"/>
      <c r="FQ1723" s="40"/>
      <c r="FR1723" s="40"/>
      <c r="FS1723" s="40"/>
      <c r="FT1723" s="40"/>
      <c r="FU1723" s="40"/>
      <c r="FV1723" s="40"/>
      <c r="FW1723" s="40"/>
      <c r="FX1723" s="40"/>
      <c r="FY1723" s="40"/>
      <c r="FZ1723" s="40"/>
      <c r="GA1723" s="40"/>
      <c r="GB1723" s="40"/>
      <c r="GC1723" s="40"/>
      <c r="GD1723" s="40"/>
      <c r="GE1723" s="40"/>
      <c r="GF1723" s="40"/>
      <c r="GG1723" s="40"/>
      <c r="GH1723" s="40"/>
      <c r="GI1723" s="40"/>
      <c r="GJ1723" s="40"/>
      <c r="GK1723" s="40"/>
      <c r="GL1723" s="40"/>
      <c r="GM1723" s="40"/>
      <c r="GN1723" s="40"/>
      <c r="GO1723" s="40"/>
      <c r="GP1723" s="40"/>
      <c r="GQ1723" s="40"/>
      <c r="GR1723" s="40"/>
      <c r="GS1723" s="40"/>
    </row>
    <row r="1724" spans="1:201" x14ac:dyDescent="0.2">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40"/>
      <c r="CY1724" s="40"/>
      <c r="CZ1724" s="40"/>
      <c r="DA1724" s="40"/>
      <c r="DB1724" s="40"/>
      <c r="DC1724" s="40"/>
      <c r="DD1724" s="40"/>
      <c r="DE1724" s="40"/>
      <c r="DF1724" s="40"/>
      <c r="DG1724" s="40"/>
      <c r="DH1724" s="40"/>
      <c r="DI1724" s="40"/>
      <c r="DJ1724" s="40"/>
      <c r="DK1724" s="40"/>
      <c r="DL1724" s="40"/>
      <c r="DM1724" s="40"/>
      <c r="DN1724" s="40"/>
      <c r="DO1724" s="40"/>
      <c r="DP1724" s="40"/>
      <c r="DQ1724" s="40"/>
      <c r="DR1724" s="40"/>
      <c r="DS1724" s="40"/>
      <c r="DT1724" s="40"/>
      <c r="DU1724" s="40"/>
      <c r="DV1724" s="40"/>
      <c r="DW1724" s="40"/>
      <c r="DX1724" s="40"/>
      <c r="DY1724" s="40"/>
      <c r="DZ1724" s="40"/>
      <c r="EA1724" s="40"/>
      <c r="EB1724" s="40"/>
      <c r="EC1724" s="40"/>
      <c r="ED1724" s="40"/>
      <c r="EE1724" s="40"/>
      <c r="EF1724" s="40"/>
      <c r="EG1724" s="40"/>
      <c r="EH1724" s="40"/>
      <c r="EI1724" s="40"/>
      <c r="EJ1724" s="40"/>
      <c r="EK1724" s="40"/>
      <c r="EL1724" s="40"/>
      <c r="EM1724" s="40"/>
      <c r="EN1724" s="40"/>
      <c r="EO1724" s="40"/>
      <c r="EP1724" s="40"/>
      <c r="EQ1724" s="40"/>
      <c r="ER1724" s="40"/>
      <c r="ES1724" s="40"/>
      <c r="ET1724" s="40"/>
      <c r="EU1724" s="40"/>
      <c r="EV1724" s="40"/>
      <c r="EW1724" s="40"/>
      <c r="EX1724" s="40"/>
      <c r="EY1724" s="40"/>
      <c r="EZ1724" s="40"/>
      <c r="FA1724" s="40"/>
      <c r="FB1724" s="40"/>
      <c r="FC1724" s="40"/>
      <c r="FD1724" s="40"/>
      <c r="FE1724" s="40"/>
      <c r="FF1724" s="40"/>
      <c r="FG1724" s="40"/>
      <c r="FH1724" s="40"/>
      <c r="FI1724" s="40"/>
      <c r="FJ1724" s="40"/>
      <c r="FK1724" s="40"/>
      <c r="FL1724" s="40"/>
      <c r="FM1724" s="40"/>
      <c r="FN1724" s="40"/>
      <c r="FO1724" s="40"/>
      <c r="FP1724" s="40"/>
      <c r="FQ1724" s="40"/>
      <c r="FR1724" s="40"/>
      <c r="FS1724" s="40"/>
      <c r="FT1724" s="40"/>
      <c r="FU1724" s="40"/>
      <c r="FV1724" s="40"/>
      <c r="FW1724" s="40"/>
      <c r="FX1724" s="40"/>
      <c r="FY1724" s="40"/>
      <c r="FZ1724" s="40"/>
      <c r="GA1724" s="40"/>
      <c r="GB1724" s="40"/>
      <c r="GC1724" s="40"/>
      <c r="GD1724" s="40"/>
      <c r="GE1724" s="40"/>
      <c r="GF1724" s="40"/>
      <c r="GG1724" s="40"/>
      <c r="GH1724" s="40"/>
      <c r="GI1724" s="40"/>
      <c r="GJ1724" s="40"/>
      <c r="GK1724" s="40"/>
      <c r="GL1724" s="40"/>
      <c r="GM1724" s="40"/>
      <c r="GN1724" s="40"/>
      <c r="GO1724" s="40"/>
      <c r="GP1724" s="40"/>
      <c r="GQ1724" s="40"/>
      <c r="GR1724" s="40"/>
      <c r="GS1724" s="40"/>
    </row>
    <row r="1725" spans="1:201" x14ac:dyDescent="0.2">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40"/>
      <c r="CY1725" s="40"/>
      <c r="CZ1725" s="40"/>
      <c r="DA1725" s="40"/>
      <c r="DB1725" s="40"/>
      <c r="DC1725" s="40"/>
      <c r="DD1725" s="40"/>
      <c r="DE1725" s="40"/>
      <c r="DF1725" s="40"/>
      <c r="DG1725" s="40"/>
      <c r="DH1725" s="40"/>
      <c r="DI1725" s="40"/>
      <c r="DJ1725" s="40"/>
      <c r="DK1725" s="40"/>
      <c r="DL1725" s="40"/>
      <c r="DM1725" s="40"/>
      <c r="DN1725" s="40"/>
      <c r="DO1725" s="40"/>
      <c r="DP1725" s="40"/>
      <c r="DQ1725" s="40"/>
      <c r="DR1725" s="40"/>
      <c r="DS1725" s="40"/>
      <c r="DT1725" s="40"/>
      <c r="DU1725" s="40"/>
      <c r="DV1725" s="40"/>
      <c r="DW1725" s="40"/>
      <c r="DX1725" s="40"/>
      <c r="DY1725" s="40"/>
      <c r="DZ1725" s="40"/>
      <c r="EA1725" s="40"/>
      <c r="EB1725" s="40"/>
      <c r="EC1725" s="40"/>
      <c r="ED1725" s="40"/>
      <c r="EE1725" s="40"/>
      <c r="EF1725" s="40"/>
      <c r="EG1725" s="40"/>
      <c r="EH1725" s="40"/>
      <c r="EI1725" s="40"/>
      <c r="EJ1725" s="40"/>
      <c r="EK1725" s="40"/>
      <c r="EL1725" s="40"/>
      <c r="EM1725" s="40"/>
      <c r="EN1725" s="40"/>
      <c r="EO1725" s="40"/>
      <c r="EP1725" s="40"/>
      <c r="EQ1725" s="40"/>
      <c r="ER1725" s="40"/>
      <c r="ES1725" s="40"/>
      <c r="ET1725" s="40"/>
      <c r="EU1725" s="40"/>
      <c r="EV1725" s="40"/>
      <c r="EW1725" s="40"/>
      <c r="EX1725" s="40"/>
      <c r="EY1725" s="40"/>
      <c r="EZ1725" s="40"/>
      <c r="FA1725" s="40"/>
      <c r="FB1725" s="40"/>
      <c r="FC1725" s="40"/>
      <c r="FD1725" s="40"/>
      <c r="FE1725" s="40"/>
      <c r="FF1725" s="40"/>
      <c r="FG1725" s="40"/>
      <c r="FH1725" s="40"/>
      <c r="FI1725" s="40"/>
      <c r="FJ1725" s="40"/>
      <c r="FK1725" s="40"/>
      <c r="FL1725" s="40"/>
      <c r="FM1725" s="40"/>
      <c r="FN1725" s="40"/>
      <c r="FO1725" s="40"/>
      <c r="FP1725" s="40"/>
      <c r="FQ1725" s="40"/>
      <c r="FR1725" s="40"/>
      <c r="FS1725" s="40"/>
      <c r="FT1725" s="40"/>
      <c r="FU1725" s="40"/>
      <c r="FV1725" s="40"/>
      <c r="FW1725" s="40"/>
      <c r="FX1725" s="40"/>
      <c r="FY1725" s="40"/>
      <c r="FZ1725" s="40"/>
      <c r="GA1725" s="40"/>
      <c r="GB1725" s="40"/>
      <c r="GC1725" s="40"/>
      <c r="GD1725" s="40"/>
      <c r="GE1725" s="40"/>
      <c r="GF1725" s="40"/>
      <c r="GG1725" s="40"/>
      <c r="GH1725" s="40"/>
      <c r="GI1725" s="40"/>
      <c r="GJ1725" s="40"/>
      <c r="GK1725" s="40"/>
      <c r="GL1725" s="40"/>
      <c r="GM1725" s="40"/>
      <c r="GN1725" s="40"/>
      <c r="GO1725" s="40"/>
      <c r="GP1725" s="40"/>
      <c r="GQ1725" s="40"/>
      <c r="GR1725" s="40"/>
      <c r="GS1725" s="40"/>
    </row>
    <row r="1726" spans="1:201" x14ac:dyDescent="0.2">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40"/>
      <c r="CY1726" s="40"/>
      <c r="CZ1726" s="40"/>
      <c r="DA1726" s="40"/>
      <c r="DB1726" s="40"/>
      <c r="DC1726" s="40"/>
      <c r="DD1726" s="40"/>
      <c r="DE1726" s="40"/>
      <c r="DF1726" s="40"/>
      <c r="DG1726" s="40"/>
      <c r="DH1726" s="40"/>
      <c r="DI1726" s="40"/>
      <c r="DJ1726" s="40"/>
      <c r="DK1726" s="40"/>
      <c r="DL1726" s="40"/>
      <c r="DM1726" s="40"/>
      <c r="DN1726" s="40"/>
      <c r="DO1726" s="40"/>
      <c r="DP1726" s="40"/>
      <c r="DQ1726" s="40"/>
      <c r="DR1726" s="40"/>
      <c r="DS1726" s="40"/>
      <c r="DT1726" s="40"/>
      <c r="DU1726" s="40"/>
      <c r="DV1726" s="40"/>
      <c r="DW1726" s="40"/>
      <c r="DX1726" s="40"/>
      <c r="DY1726" s="40"/>
      <c r="DZ1726" s="40"/>
      <c r="EA1726" s="40"/>
      <c r="EB1726" s="40"/>
      <c r="EC1726" s="40"/>
      <c r="ED1726" s="40"/>
      <c r="EE1726" s="40"/>
      <c r="EF1726" s="40"/>
      <c r="EG1726" s="40"/>
      <c r="EH1726" s="40"/>
      <c r="EI1726" s="40"/>
      <c r="EJ1726" s="40"/>
      <c r="EK1726" s="40"/>
      <c r="EL1726" s="40"/>
      <c r="EM1726" s="40"/>
      <c r="EN1726" s="40"/>
      <c r="EO1726" s="40"/>
      <c r="EP1726" s="40"/>
      <c r="EQ1726" s="40"/>
      <c r="ER1726" s="40"/>
      <c r="ES1726" s="40"/>
      <c r="ET1726" s="40"/>
      <c r="EU1726" s="40"/>
      <c r="EV1726" s="40"/>
      <c r="EW1726" s="40"/>
      <c r="EX1726" s="40"/>
      <c r="EY1726" s="40"/>
      <c r="EZ1726" s="40"/>
      <c r="FA1726" s="40"/>
      <c r="FB1726" s="40"/>
      <c r="FC1726" s="40"/>
      <c r="FD1726" s="40"/>
      <c r="FE1726" s="40"/>
      <c r="FF1726" s="40"/>
      <c r="FG1726" s="40"/>
      <c r="FH1726" s="40"/>
      <c r="FI1726" s="40"/>
      <c r="FJ1726" s="40"/>
      <c r="FK1726" s="40"/>
      <c r="FL1726" s="40"/>
      <c r="FM1726" s="40"/>
      <c r="FN1726" s="40"/>
      <c r="FO1726" s="40"/>
      <c r="FP1726" s="40"/>
      <c r="FQ1726" s="40"/>
      <c r="FR1726" s="40"/>
      <c r="FS1726" s="40"/>
      <c r="FT1726" s="40"/>
      <c r="FU1726" s="40"/>
      <c r="FV1726" s="40"/>
      <c r="FW1726" s="40"/>
      <c r="FX1726" s="40"/>
      <c r="FY1726" s="40"/>
      <c r="FZ1726" s="40"/>
      <c r="GA1726" s="40"/>
      <c r="GB1726" s="40"/>
      <c r="GC1726" s="40"/>
      <c r="GD1726" s="40"/>
      <c r="GE1726" s="40"/>
      <c r="GF1726" s="40"/>
      <c r="GG1726" s="40"/>
      <c r="GH1726" s="40"/>
      <c r="GI1726" s="40"/>
      <c r="GJ1726" s="40"/>
      <c r="GK1726" s="40"/>
      <c r="GL1726" s="40"/>
      <c r="GM1726" s="40"/>
      <c r="GN1726" s="40"/>
      <c r="GO1726" s="40"/>
      <c r="GP1726" s="40"/>
      <c r="GQ1726" s="40"/>
      <c r="GR1726" s="40"/>
      <c r="GS1726" s="40"/>
    </row>
    <row r="1727" spans="1:201" x14ac:dyDescent="0.2">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40"/>
      <c r="CY1727" s="40"/>
      <c r="CZ1727" s="40"/>
      <c r="DA1727" s="40"/>
      <c r="DB1727" s="40"/>
      <c r="DC1727" s="40"/>
      <c r="DD1727" s="40"/>
      <c r="DE1727" s="40"/>
      <c r="DF1727" s="40"/>
      <c r="DG1727" s="40"/>
      <c r="DH1727" s="40"/>
      <c r="DI1727" s="40"/>
      <c r="DJ1727" s="40"/>
      <c r="DK1727" s="40"/>
      <c r="DL1727" s="40"/>
      <c r="DM1727" s="40"/>
      <c r="DN1727" s="40"/>
      <c r="DO1727" s="40"/>
      <c r="DP1727" s="40"/>
      <c r="DQ1727" s="40"/>
      <c r="DR1727" s="40"/>
      <c r="DS1727" s="40"/>
      <c r="DT1727" s="40"/>
      <c r="DU1727" s="40"/>
      <c r="DV1727" s="40"/>
      <c r="DW1727" s="40"/>
      <c r="DX1727" s="40"/>
      <c r="DY1727" s="40"/>
      <c r="DZ1727" s="40"/>
      <c r="EA1727" s="40"/>
      <c r="EB1727" s="40"/>
      <c r="EC1727" s="40"/>
      <c r="ED1727" s="40"/>
      <c r="EE1727" s="40"/>
      <c r="EF1727" s="40"/>
      <c r="EG1727" s="40"/>
      <c r="EH1727" s="40"/>
      <c r="EI1727" s="40"/>
      <c r="EJ1727" s="40"/>
      <c r="EK1727" s="40"/>
      <c r="EL1727" s="40"/>
      <c r="EM1727" s="40"/>
      <c r="EN1727" s="40"/>
      <c r="EO1727" s="40"/>
      <c r="EP1727" s="40"/>
      <c r="EQ1727" s="40"/>
      <c r="ER1727" s="40"/>
      <c r="ES1727" s="40"/>
      <c r="ET1727" s="40"/>
      <c r="EU1727" s="40"/>
      <c r="EV1727" s="40"/>
      <c r="EW1727" s="40"/>
      <c r="EX1727" s="40"/>
      <c r="EY1727" s="40"/>
      <c r="EZ1727" s="40"/>
      <c r="FA1727" s="40"/>
      <c r="FB1727" s="40"/>
      <c r="FC1727" s="40"/>
      <c r="FD1727" s="40"/>
      <c r="FE1727" s="40"/>
      <c r="FF1727" s="40"/>
      <c r="FG1727" s="40"/>
      <c r="FH1727" s="40"/>
      <c r="FI1727" s="40"/>
      <c r="FJ1727" s="40"/>
      <c r="FK1727" s="40"/>
      <c r="FL1727" s="40"/>
      <c r="FM1727" s="40"/>
      <c r="FN1727" s="40"/>
      <c r="FO1727" s="40"/>
      <c r="FP1727" s="40"/>
      <c r="FQ1727" s="40"/>
      <c r="FR1727" s="40"/>
      <c r="FS1727" s="40"/>
      <c r="FT1727" s="40"/>
      <c r="FU1727" s="40"/>
      <c r="FV1727" s="40"/>
      <c r="FW1727" s="40"/>
      <c r="FX1727" s="40"/>
      <c r="FY1727" s="40"/>
      <c r="FZ1727" s="40"/>
      <c r="GA1727" s="40"/>
      <c r="GB1727" s="40"/>
      <c r="GC1727" s="40"/>
      <c r="GD1727" s="40"/>
      <c r="GE1727" s="40"/>
      <c r="GF1727" s="40"/>
      <c r="GG1727" s="40"/>
      <c r="GH1727" s="40"/>
      <c r="GI1727" s="40"/>
      <c r="GJ1727" s="40"/>
      <c r="GK1727" s="40"/>
      <c r="GL1727" s="40"/>
      <c r="GM1727" s="40"/>
      <c r="GN1727" s="40"/>
      <c r="GO1727" s="40"/>
      <c r="GP1727" s="40"/>
      <c r="GQ1727" s="40"/>
      <c r="GR1727" s="40"/>
      <c r="GS1727" s="40"/>
    </row>
    <row r="1728" spans="1:201" x14ac:dyDescent="0.2">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40"/>
      <c r="CY1728" s="40"/>
      <c r="CZ1728" s="40"/>
      <c r="DA1728" s="40"/>
      <c r="DB1728" s="40"/>
      <c r="DC1728" s="40"/>
      <c r="DD1728" s="40"/>
      <c r="DE1728" s="40"/>
      <c r="DF1728" s="40"/>
      <c r="DG1728" s="40"/>
      <c r="DH1728" s="40"/>
      <c r="DI1728" s="40"/>
      <c r="DJ1728" s="40"/>
      <c r="DK1728" s="40"/>
      <c r="DL1728" s="40"/>
      <c r="DM1728" s="40"/>
      <c r="DN1728" s="40"/>
      <c r="DO1728" s="40"/>
      <c r="DP1728" s="40"/>
      <c r="DQ1728" s="40"/>
      <c r="DR1728" s="40"/>
      <c r="DS1728" s="40"/>
      <c r="DT1728" s="40"/>
      <c r="DU1728" s="40"/>
      <c r="DV1728" s="40"/>
      <c r="DW1728" s="40"/>
      <c r="DX1728" s="40"/>
      <c r="DY1728" s="40"/>
      <c r="DZ1728" s="40"/>
      <c r="EA1728" s="40"/>
      <c r="EB1728" s="40"/>
      <c r="EC1728" s="40"/>
      <c r="ED1728" s="40"/>
      <c r="EE1728" s="40"/>
      <c r="EF1728" s="40"/>
      <c r="EG1728" s="40"/>
      <c r="EH1728" s="40"/>
      <c r="EI1728" s="40"/>
      <c r="EJ1728" s="40"/>
      <c r="EK1728" s="40"/>
      <c r="EL1728" s="40"/>
      <c r="EM1728" s="40"/>
      <c r="EN1728" s="40"/>
      <c r="EO1728" s="40"/>
      <c r="EP1728" s="40"/>
      <c r="EQ1728" s="40"/>
      <c r="ER1728" s="40"/>
      <c r="ES1728" s="40"/>
      <c r="ET1728" s="40"/>
      <c r="EU1728" s="40"/>
      <c r="EV1728" s="40"/>
      <c r="EW1728" s="40"/>
      <c r="EX1728" s="40"/>
      <c r="EY1728" s="40"/>
      <c r="EZ1728" s="40"/>
      <c r="FA1728" s="40"/>
      <c r="FB1728" s="40"/>
      <c r="FC1728" s="40"/>
      <c r="FD1728" s="40"/>
      <c r="FE1728" s="40"/>
      <c r="FF1728" s="40"/>
      <c r="FG1728" s="40"/>
      <c r="FH1728" s="40"/>
      <c r="FI1728" s="40"/>
      <c r="FJ1728" s="40"/>
      <c r="FK1728" s="40"/>
      <c r="FL1728" s="40"/>
      <c r="FM1728" s="40"/>
      <c r="FN1728" s="40"/>
      <c r="FO1728" s="40"/>
      <c r="FP1728" s="40"/>
      <c r="FQ1728" s="40"/>
      <c r="FR1728" s="40"/>
      <c r="FS1728" s="40"/>
      <c r="FT1728" s="40"/>
      <c r="FU1728" s="40"/>
      <c r="FV1728" s="40"/>
      <c r="FW1728" s="40"/>
      <c r="FX1728" s="40"/>
      <c r="FY1728" s="40"/>
      <c r="FZ1728" s="40"/>
      <c r="GA1728" s="40"/>
      <c r="GB1728" s="40"/>
      <c r="GC1728" s="40"/>
      <c r="GD1728" s="40"/>
      <c r="GE1728" s="40"/>
      <c r="GF1728" s="40"/>
      <c r="GG1728" s="40"/>
      <c r="GH1728" s="40"/>
      <c r="GI1728" s="40"/>
      <c r="GJ1728" s="40"/>
      <c r="GK1728" s="40"/>
      <c r="GL1728" s="40"/>
      <c r="GM1728" s="40"/>
      <c r="GN1728" s="40"/>
      <c r="GO1728" s="40"/>
      <c r="GP1728" s="40"/>
      <c r="GQ1728" s="40"/>
      <c r="GR1728" s="40"/>
      <c r="GS1728" s="40"/>
    </row>
    <row r="1729" spans="1:201" x14ac:dyDescent="0.2">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40"/>
      <c r="CY1729" s="40"/>
      <c r="CZ1729" s="40"/>
      <c r="DA1729" s="40"/>
      <c r="DB1729" s="40"/>
      <c r="DC1729" s="40"/>
      <c r="DD1729" s="40"/>
      <c r="DE1729" s="40"/>
      <c r="DF1729" s="40"/>
      <c r="DG1729" s="40"/>
      <c r="DH1729" s="40"/>
      <c r="DI1729" s="40"/>
      <c r="DJ1729" s="40"/>
      <c r="DK1729" s="40"/>
      <c r="DL1729" s="40"/>
      <c r="DM1729" s="40"/>
      <c r="DN1729" s="40"/>
      <c r="DO1729" s="40"/>
      <c r="DP1729" s="40"/>
      <c r="DQ1729" s="40"/>
      <c r="DR1729" s="40"/>
      <c r="DS1729" s="40"/>
      <c r="DT1729" s="40"/>
      <c r="DU1729" s="40"/>
      <c r="DV1729" s="40"/>
      <c r="DW1729" s="40"/>
      <c r="DX1729" s="40"/>
      <c r="DY1729" s="40"/>
      <c r="DZ1729" s="40"/>
      <c r="EA1729" s="40"/>
      <c r="EB1729" s="40"/>
      <c r="EC1729" s="40"/>
      <c r="ED1729" s="40"/>
      <c r="EE1729" s="40"/>
      <c r="EF1729" s="40"/>
      <c r="EG1729" s="40"/>
      <c r="EH1729" s="40"/>
      <c r="EI1729" s="40"/>
      <c r="EJ1729" s="40"/>
      <c r="EK1729" s="40"/>
      <c r="EL1729" s="40"/>
      <c r="EM1729" s="40"/>
      <c r="EN1729" s="40"/>
      <c r="EO1729" s="40"/>
      <c r="EP1729" s="40"/>
      <c r="EQ1729" s="40"/>
      <c r="ER1729" s="40"/>
      <c r="ES1729" s="40"/>
      <c r="ET1729" s="40"/>
      <c r="EU1729" s="40"/>
      <c r="EV1729" s="40"/>
      <c r="EW1729" s="40"/>
      <c r="EX1729" s="40"/>
      <c r="EY1729" s="40"/>
      <c r="EZ1729" s="40"/>
      <c r="FA1729" s="40"/>
      <c r="FB1729" s="40"/>
      <c r="FC1729" s="40"/>
      <c r="FD1729" s="40"/>
      <c r="FE1729" s="40"/>
      <c r="FF1729" s="40"/>
      <c r="FG1729" s="40"/>
      <c r="FH1729" s="40"/>
      <c r="FI1729" s="40"/>
      <c r="FJ1729" s="40"/>
      <c r="FK1729" s="40"/>
      <c r="FL1729" s="40"/>
      <c r="FM1729" s="40"/>
      <c r="FN1729" s="40"/>
      <c r="FO1729" s="40"/>
      <c r="FP1729" s="40"/>
      <c r="FQ1729" s="40"/>
      <c r="FR1729" s="40"/>
      <c r="FS1729" s="40"/>
      <c r="FT1729" s="40"/>
      <c r="FU1729" s="40"/>
      <c r="FV1729" s="40"/>
      <c r="FW1729" s="40"/>
      <c r="FX1729" s="40"/>
      <c r="FY1729" s="40"/>
      <c r="FZ1729" s="40"/>
      <c r="GA1729" s="40"/>
      <c r="GB1729" s="40"/>
      <c r="GC1729" s="40"/>
      <c r="GD1729" s="40"/>
      <c r="GE1729" s="40"/>
      <c r="GF1729" s="40"/>
      <c r="GG1729" s="40"/>
      <c r="GH1729" s="40"/>
      <c r="GI1729" s="40"/>
      <c r="GJ1729" s="40"/>
      <c r="GK1729" s="40"/>
      <c r="GL1729" s="40"/>
      <c r="GM1729" s="40"/>
      <c r="GN1729" s="40"/>
      <c r="GO1729" s="40"/>
      <c r="GP1729" s="40"/>
      <c r="GQ1729" s="40"/>
      <c r="GR1729" s="40"/>
      <c r="GS1729" s="40"/>
    </row>
    <row r="1730" spans="1:201" x14ac:dyDescent="0.2">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40"/>
      <c r="CY1730" s="40"/>
      <c r="CZ1730" s="40"/>
      <c r="DA1730" s="40"/>
      <c r="DB1730" s="40"/>
      <c r="DC1730" s="40"/>
      <c r="DD1730" s="40"/>
      <c r="DE1730" s="40"/>
      <c r="DF1730" s="40"/>
      <c r="DG1730" s="40"/>
      <c r="DH1730" s="40"/>
      <c r="DI1730" s="40"/>
      <c r="DJ1730" s="40"/>
      <c r="DK1730" s="40"/>
      <c r="DL1730" s="40"/>
      <c r="DM1730" s="40"/>
      <c r="DN1730" s="40"/>
      <c r="DO1730" s="40"/>
      <c r="DP1730" s="40"/>
      <c r="DQ1730" s="40"/>
      <c r="DR1730" s="40"/>
      <c r="DS1730" s="40"/>
      <c r="DT1730" s="40"/>
      <c r="DU1730" s="40"/>
      <c r="DV1730" s="40"/>
      <c r="DW1730" s="40"/>
      <c r="DX1730" s="40"/>
      <c r="DY1730" s="40"/>
      <c r="DZ1730" s="40"/>
      <c r="EA1730" s="40"/>
      <c r="EB1730" s="40"/>
      <c r="EC1730" s="40"/>
      <c r="ED1730" s="40"/>
      <c r="EE1730" s="40"/>
      <c r="EF1730" s="40"/>
      <c r="EG1730" s="40"/>
      <c r="EH1730" s="40"/>
      <c r="EI1730" s="40"/>
      <c r="EJ1730" s="40"/>
      <c r="EK1730" s="40"/>
      <c r="EL1730" s="40"/>
      <c r="EM1730" s="40"/>
      <c r="EN1730" s="40"/>
      <c r="EO1730" s="40"/>
      <c r="EP1730" s="40"/>
      <c r="EQ1730" s="40"/>
      <c r="ER1730" s="40"/>
      <c r="ES1730" s="40"/>
      <c r="ET1730" s="40"/>
      <c r="EU1730" s="40"/>
      <c r="EV1730" s="40"/>
      <c r="EW1730" s="40"/>
      <c r="EX1730" s="40"/>
      <c r="EY1730" s="40"/>
      <c r="EZ1730" s="40"/>
      <c r="FA1730" s="40"/>
      <c r="FB1730" s="40"/>
      <c r="FC1730" s="40"/>
      <c r="FD1730" s="40"/>
      <c r="FE1730" s="40"/>
      <c r="FF1730" s="40"/>
      <c r="FG1730" s="40"/>
      <c r="FH1730" s="40"/>
      <c r="FI1730" s="40"/>
      <c r="FJ1730" s="40"/>
      <c r="FK1730" s="40"/>
      <c r="FL1730" s="40"/>
      <c r="FM1730" s="40"/>
      <c r="FN1730" s="40"/>
      <c r="FO1730" s="40"/>
      <c r="FP1730" s="40"/>
      <c r="FQ1730" s="40"/>
      <c r="FR1730" s="40"/>
      <c r="FS1730" s="40"/>
      <c r="FT1730" s="40"/>
      <c r="FU1730" s="40"/>
      <c r="FV1730" s="40"/>
      <c r="FW1730" s="40"/>
      <c r="FX1730" s="40"/>
      <c r="FY1730" s="40"/>
      <c r="FZ1730" s="40"/>
      <c r="GA1730" s="40"/>
      <c r="GB1730" s="40"/>
      <c r="GC1730" s="40"/>
      <c r="GD1730" s="40"/>
      <c r="GE1730" s="40"/>
      <c r="GF1730" s="40"/>
      <c r="GG1730" s="40"/>
      <c r="GH1730" s="40"/>
      <c r="GI1730" s="40"/>
      <c r="GJ1730" s="40"/>
      <c r="GK1730" s="40"/>
      <c r="GL1730" s="40"/>
      <c r="GM1730" s="40"/>
      <c r="GN1730" s="40"/>
      <c r="GO1730" s="40"/>
      <c r="GP1730" s="40"/>
      <c r="GQ1730" s="40"/>
      <c r="GR1730" s="40"/>
      <c r="GS1730" s="40"/>
    </row>
    <row r="1731" spans="1:201" x14ac:dyDescent="0.2">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40"/>
      <c r="CY1731" s="40"/>
      <c r="CZ1731" s="40"/>
      <c r="DA1731" s="40"/>
      <c r="DB1731" s="40"/>
      <c r="DC1731" s="40"/>
      <c r="DD1731" s="40"/>
      <c r="DE1731" s="40"/>
      <c r="DF1731" s="40"/>
      <c r="DG1731" s="40"/>
      <c r="DH1731" s="40"/>
      <c r="DI1731" s="40"/>
      <c r="DJ1731" s="40"/>
      <c r="DK1731" s="40"/>
      <c r="DL1731" s="40"/>
      <c r="DM1731" s="40"/>
      <c r="DN1731" s="40"/>
      <c r="DO1731" s="40"/>
      <c r="DP1731" s="40"/>
      <c r="DQ1731" s="40"/>
      <c r="DR1731" s="40"/>
      <c r="DS1731" s="40"/>
      <c r="DT1731" s="40"/>
      <c r="DU1731" s="40"/>
      <c r="DV1731" s="40"/>
      <c r="DW1731" s="40"/>
      <c r="DX1731" s="40"/>
      <c r="DY1731" s="40"/>
      <c r="DZ1731" s="40"/>
      <c r="EA1731" s="40"/>
      <c r="EB1731" s="40"/>
      <c r="EC1731" s="40"/>
      <c r="ED1731" s="40"/>
      <c r="EE1731" s="40"/>
      <c r="EF1731" s="40"/>
      <c r="EG1731" s="40"/>
      <c r="EH1731" s="40"/>
      <c r="EI1731" s="40"/>
      <c r="EJ1731" s="40"/>
      <c r="EK1731" s="40"/>
      <c r="EL1731" s="40"/>
      <c r="EM1731" s="40"/>
      <c r="EN1731" s="40"/>
      <c r="EO1731" s="40"/>
      <c r="EP1731" s="40"/>
      <c r="EQ1731" s="40"/>
      <c r="ER1731" s="40"/>
      <c r="ES1731" s="40"/>
      <c r="ET1731" s="40"/>
      <c r="EU1731" s="40"/>
      <c r="EV1731" s="40"/>
      <c r="EW1731" s="40"/>
      <c r="EX1731" s="40"/>
      <c r="EY1731" s="40"/>
      <c r="EZ1731" s="40"/>
      <c r="FA1731" s="40"/>
      <c r="FB1731" s="40"/>
      <c r="FC1731" s="40"/>
      <c r="FD1731" s="40"/>
      <c r="FE1731" s="40"/>
      <c r="FF1731" s="40"/>
      <c r="FG1731" s="40"/>
      <c r="FH1731" s="40"/>
      <c r="FI1731" s="40"/>
      <c r="FJ1731" s="40"/>
      <c r="FK1731" s="40"/>
      <c r="FL1731" s="40"/>
      <c r="FM1731" s="40"/>
      <c r="FN1731" s="40"/>
      <c r="FO1731" s="40"/>
      <c r="FP1731" s="40"/>
      <c r="FQ1731" s="40"/>
      <c r="FR1731" s="40"/>
      <c r="FS1731" s="40"/>
      <c r="FT1731" s="40"/>
      <c r="FU1731" s="40"/>
      <c r="FV1731" s="40"/>
      <c r="FW1731" s="40"/>
      <c r="FX1731" s="40"/>
      <c r="FY1731" s="40"/>
      <c r="FZ1731" s="40"/>
      <c r="GA1731" s="40"/>
      <c r="GB1731" s="40"/>
      <c r="GC1731" s="40"/>
      <c r="GD1731" s="40"/>
      <c r="GE1731" s="40"/>
      <c r="GF1731" s="40"/>
      <c r="GG1731" s="40"/>
      <c r="GH1731" s="40"/>
      <c r="GI1731" s="40"/>
      <c r="GJ1731" s="40"/>
      <c r="GK1731" s="40"/>
      <c r="GL1731" s="40"/>
      <c r="GM1731" s="40"/>
      <c r="GN1731" s="40"/>
      <c r="GO1731" s="40"/>
      <c r="GP1731" s="40"/>
      <c r="GQ1731" s="40"/>
      <c r="GR1731" s="40"/>
      <c r="GS1731" s="40"/>
    </row>
    <row r="1732" spans="1:201" x14ac:dyDescent="0.2">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40"/>
      <c r="CY1732" s="40"/>
      <c r="CZ1732" s="40"/>
      <c r="DA1732" s="40"/>
      <c r="DB1732" s="40"/>
      <c r="DC1732" s="40"/>
      <c r="DD1732" s="40"/>
      <c r="DE1732" s="40"/>
      <c r="DF1732" s="40"/>
      <c r="DG1732" s="40"/>
      <c r="DH1732" s="40"/>
      <c r="DI1732" s="40"/>
      <c r="DJ1732" s="40"/>
      <c r="DK1732" s="40"/>
      <c r="DL1732" s="40"/>
      <c r="DM1732" s="40"/>
      <c r="DN1732" s="40"/>
      <c r="DO1732" s="40"/>
      <c r="DP1732" s="40"/>
      <c r="DQ1732" s="40"/>
      <c r="DR1732" s="40"/>
      <c r="DS1732" s="40"/>
      <c r="DT1732" s="40"/>
      <c r="DU1732" s="40"/>
      <c r="DV1732" s="40"/>
      <c r="DW1732" s="40"/>
      <c r="DX1732" s="40"/>
      <c r="DY1732" s="40"/>
      <c r="DZ1732" s="40"/>
      <c r="EA1732" s="40"/>
      <c r="EB1732" s="40"/>
      <c r="EC1732" s="40"/>
      <c r="ED1732" s="40"/>
      <c r="EE1732" s="40"/>
      <c r="EF1732" s="40"/>
      <c r="EG1732" s="40"/>
      <c r="EH1732" s="40"/>
      <c r="EI1732" s="40"/>
      <c r="EJ1732" s="40"/>
      <c r="EK1732" s="40"/>
      <c r="EL1732" s="40"/>
      <c r="EM1732" s="40"/>
      <c r="EN1732" s="40"/>
      <c r="EO1732" s="40"/>
      <c r="EP1732" s="40"/>
      <c r="EQ1732" s="40"/>
      <c r="ER1732" s="40"/>
      <c r="ES1732" s="40"/>
      <c r="ET1732" s="40"/>
      <c r="EU1732" s="40"/>
      <c r="EV1732" s="40"/>
      <c r="EW1732" s="40"/>
      <c r="EX1732" s="40"/>
      <c r="EY1732" s="40"/>
      <c r="EZ1732" s="40"/>
      <c r="FA1732" s="40"/>
      <c r="FB1732" s="40"/>
      <c r="FC1732" s="40"/>
      <c r="FD1732" s="40"/>
      <c r="FE1732" s="40"/>
      <c r="FF1732" s="40"/>
      <c r="FG1732" s="40"/>
      <c r="FH1732" s="40"/>
      <c r="FI1732" s="40"/>
      <c r="FJ1732" s="40"/>
      <c r="FK1732" s="40"/>
      <c r="FL1732" s="40"/>
      <c r="FM1732" s="40"/>
      <c r="FN1732" s="40"/>
      <c r="FO1732" s="40"/>
      <c r="FP1732" s="40"/>
      <c r="FQ1732" s="40"/>
      <c r="FR1732" s="40"/>
      <c r="FS1732" s="40"/>
      <c r="FT1732" s="40"/>
      <c r="FU1732" s="40"/>
      <c r="FV1732" s="40"/>
      <c r="FW1732" s="40"/>
      <c r="FX1732" s="40"/>
      <c r="FY1732" s="40"/>
      <c r="FZ1732" s="40"/>
      <c r="GA1732" s="40"/>
      <c r="GB1732" s="40"/>
      <c r="GC1732" s="40"/>
      <c r="GD1732" s="40"/>
      <c r="GE1732" s="40"/>
      <c r="GF1732" s="40"/>
      <c r="GG1732" s="40"/>
      <c r="GH1732" s="40"/>
      <c r="GI1732" s="40"/>
      <c r="GJ1732" s="40"/>
      <c r="GK1732" s="40"/>
      <c r="GL1732" s="40"/>
      <c r="GM1732" s="40"/>
      <c r="GN1732" s="40"/>
      <c r="GO1732" s="40"/>
      <c r="GP1732" s="40"/>
      <c r="GQ1732" s="40"/>
      <c r="GR1732" s="40"/>
      <c r="GS1732" s="40"/>
    </row>
    <row r="1733" spans="1:201" x14ac:dyDescent="0.2">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40"/>
      <c r="CY1733" s="40"/>
      <c r="CZ1733" s="40"/>
      <c r="DA1733" s="40"/>
      <c r="DB1733" s="40"/>
      <c r="DC1733" s="40"/>
      <c r="DD1733" s="40"/>
      <c r="DE1733" s="40"/>
      <c r="DF1733" s="40"/>
      <c r="DG1733" s="40"/>
      <c r="DH1733" s="40"/>
      <c r="DI1733" s="40"/>
      <c r="DJ1733" s="40"/>
      <c r="DK1733" s="40"/>
      <c r="DL1733" s="40"/>
      <c r="DM1733" s="40"/>
      <c r="DN1733" s="40"/>
      <c r="DO1733" s="40"/>
      <c r="DP1733" s="40"/>
      <c r="DQ1733" s="40"/>
      <c r="DR1733" s="40"/>
      <c r="DS1733" s="40"/>
      <c r="DT1733" s="40"/>
      <c r="DU1733" s="40"/>
      <c r="DV1733" s="40"/>
      <c r="DW1733" s="40"/>
      <c r="DX1733" s="40"/>
      <c r="DY1733" s="40"/>
      <c r="DZ1733" s="40"/>
      <c r="EA1733" s="40"/>
      <c r="EB1733" s="40"/>
      <c r="EC1733" s="40"/>
      <c r="ED1733" s="40"/>
      <c r="EE1733" s="40"/>
      <c r="EF1733" s="40"/>
      <c r="EG1733" s="40"/>
      <c r="EH1733" s="40"/>
      <c r="EI1733" s="40"/>
      <c r="EJ1733" s="40"/>
      <c r="EK1733" s="40"/>
      <c r="EL1733" s="40"/>
      <c r="EM1733" s="40"/>
      <c r="EN1733" s="40"/>
      <c r="EO1733" s="40"/>
      <c r="EP1733" s="40"/>
      <c r="EQ1733" s="40"/>
      <c r="ER1733" s="40"/>
      <c r="ES1733" s="40"/>
      <c r="ET1733" s="40"/>
      <c r="EU1733" s="40"/>
      <c r="EV1733" s="40"/>
      <c r="EW1733" s="40"/>
      <c r="EX1733" s="40"/>
      <c r="EY1733" s="40"/>
      <c r="EZ1733" s="40"/>
      <c r="FA1733" s="40"/>
      <c r="FB1733" s="40"/>
      <c r="FC1733" s="40"/>
      <c r="FD1733" s="40"/>
      <c r="FE1733" s="40"/>
      <c r="FF1733" s="40"/>
      <c r="FG1733" s="40"/>
      <c r="FH1733" s="40"/>
      <c r="FI1733" s="40"/>
      <c r="FJ1733" s="40"/>
      <c r="FK1733" s="40"/>
      <c r="FL1733" s="40"/>
      <c r="FM1733" s="40"/>
      <c r="FN1733" s="40"/>
      <c r="FO1733" s="40"/>
      <c r="FP1733" s="40"/>
      <c r="FQ1733" s="40"/>
      <c r="FR1733" s="40"/>
      <c r="FS1733" s="40"/>
      <c r="FT1733" s="40"/>
      <c r="FU1733" s="40"/>
      <c r="FV1733" s="40"/>
      <c r="FW1733" s="40"/>
      <c r="FX1733" s="40"/>
      <c r="FY1733" s="40"/>
      <c r="FZ1733" s="40"/>
      <c r="GA1733" s="40"/>
      <c r="GB1733" s="40"/>
      <c r="GC1733" s="40"/>
      <c r="GD1733" s="40"/>
      <c r="GE1733" s="40"/>
      <c r="GF1733" s="40"/>
      <c r="GG1733" s="40"/>
      <c r="GH1733" s="40"/>
      <c r="GI1733" s="40"/>
      <c r="GJ1733" s="40"/>
      <c r="GK1733" s="40"/>
      <c r="GL1733" s="40"/>
      <c r="GM1733" s="40"/>
      <c r="GN1733" s="40"/>
      <c r="GO1733" s="40"/>
      <c r="GP1733" s="40"/>
      <c r="GQ1733" s="40"/>
      <c r="GR1733" s="40"/>
      <c r="GS1733" s="40"/>
    </row>
    <row r="1734" spans="1:201" x14ac:dyDescent="0.2">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40"/>
      <c r="CY1734" s="40"/>
      <c r="CZ1734" s="40"/>
      <c r="DA1734" s="40"/>
      <c r="DB1734" s="40"/>
      <c r="DC1734" s="40"/>
      <c r="DD1734" s="40"/>
      <c r="DE1734" s="40"/>
      <c r="DF1734" s="40"/>
      <c r="DG1734" s="40"/>
      <c r="DH1734" s="40"/>
      <c r="DI1734" s="40"/>
      <c r="DJ1734" s="40"/>
      <c r="DK1734" s="40"/>
      <c r="DL1734" s="40"/>
      <c r="DM1734" s="40"/>
      <c r="DN1734" s="40"/>
      <c r="DO1734" s="40"/>
      <c r="DP1734" s="40"/>
      <c r="DQ1734" s="40"/>
      <c r="DR1734" s="40"/>
      <c r="DS1734" s="40"/>
      <c r="DT1734" s="40"/>
      <c r="DU1734" s="40"/>
      <c r="DV1734" s="40"/>
      <c r="DW1734" s="40"/>
      <c r="DX1734" s="40"/>
      <c r="DY1734" s="40"/>
      <c r="DZ1734" s="40"/>
      <c r="EA1734" s="40"/>
      <c r="EB1734" s="40"/>
      <c r="EC1734" s="40"/>
      <c r="ED1734" s="40"/>
      <c r="EE1734" s="40"/>
      <c r="EF1734" s="40"/>
      <c r="EG1734" s="40"/>
      <c r="EH1734" s="40"/>
      <c r="EI1734" s="40"/>
      <c r="EJ1734" s="40"/>
      <c r="EK1734" s="40"/>
      <c r="EL1734" s="40"/>
      <c r="EM1734" s="40"/>
      <c r="EN1734" s="40"/>
      <c r="EO1734" s="40"/>
      <c r="EP1734" s="40"/>
      <c r="EQ1734" s="40"/>
      <c r="ER1734" s="40"/>
      <c r="ES1734" s="40"/>
      <c r="ET1734" s="40"/>
      <c r="EU1734" s="40"/>
      <c r="EV1734" s="40"/>
      <c r="EW1734" s="40"/>
      <c r="EX1734" s="40"/>
      <c r="EY1734" s="40"/>
      <c r="EZ1734" s="40"/>
      <c r="FA1734" s="40"/>
      <c r="FB1734" s="40"/>
      <c r="FC1734" s="40"/>
      <c r="FD1734" s="40"/>
      <c r="FE1734" s="40"/>
      <c r="FF1734" s="40"/>
      <c r="FG1734" s="40"/>
      <c r="FH1734" s="40"/>
      <c r="FI1734" s="40"/>
      <c r="FJ1734" s="40"/>
      <c r="FK1734" s="40"/>
      <c r="FL1734" s="40"/>
      <c r="FM1734" s="40"/>
      <c r="FN1734" s="40"/>
      <c r="FO1734" s="40"/>
      <c r="FP1734" s="40"/>
      <c r="FQ1734" s="40"/>
      <c r="FR1734" s="40"/>
      <c r="FS1734" s="40"/>
      <c r="FT1734" s="40"/>
      <c r="FU1734" s="40"/>
      <c r="FV1734" s="40"/>
      <c r="FW1734" s="40"/>
      <c r="FX1734" s="40"/>
      <c r="FY1734" s="40"/>
      <c r="FZ1734" s="40"/>
      <c r="GA1734" s="40"/>
      <c r="GB1734" s="40"/>
      <c r="GC1734" s="40"/>
      <c r="GD1734" s="40"/>
      <c r="GE1734" s="40"/>
      <c r="GF1734" s="40"/>
      <c r="GG1734" s="40"/>
      <c r="GH1734" s="40"/>
      <c r="GI1734" s="40"/>
      <c r="GJ1734" s="40"/>
      <c r="GK1734" s="40"/>
      <c r="GL1734" s="40"/>
      <c r="GM1734" s="40"/>
      <c r="GN1734" s="40"/>
      <c r="GO1734" s="40"/>
      <c r="GP1734" s="40"/>
      <c r="GQ1734" s="40"/>
      <c r="GR1734" s="40"/>
      <c r="GS1734" s="40"/>
    </row>
    <row r="1735" spans="1:201" x14ac:dyDescent="0.2">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40"/>
      <c r="CY1735" s="40"/>
      <c r="CZ1735" s="40"/>
      <c r="DA1735" s="40"/>
      <c r="DB1735" s="40"/>
      <c r="DC1735" s="40"/>
      <c r="DD1735" s="40"/>
      <c r="DE1735" s="40"/>
      <c r="DF1735" s="40"/>
      <c r="DG1735" s="40"/>
      <c r="DH1735" s="40"/>
      <c r="DI1735" s="40"/>
      <c r="DJ1735" s="40"/>
      <c r="DK1735" s="40"/>
      <c r="DL1735" s="40"/>
      <c r="DM1735" s="40"/>
      <c r="DN1735" s="40"/>
      <c r="DO1735" s="40"/>
      <c r="DP1735" s="40"/>
      <c r="DQ1735" s="40"/>
      <c r="DR1735" s="40"/>
      <c r="DS1735" s="40"/>
      <c r="DT1735" s="40"/>
      <c r="DU1735" s="40"/>
      <c r="DV1735" s="40"/>
      <c r="DW1735" s="40"/>
      <c r="DX1735" s="40"/>
      <c r="DY1735" s="40"/>
      <c r="DZ1735" s="40"/>
      <c r="EA1735" s="40"/>
      <c r="EB1735" s="40"/>
      <c r="EC1735" s="40"/>
      <c r="ED1735" s="40"/>
      <c r="EE1735" s="40"/>
      <c r="EF1735" s="40"/>
      <c r="EG1735" s="40"/>
      <c r="EH1735" s="40"/>
      <c r="EI1735" s="40"/>
      <c r="EJ1735" s="40"/>
      <c r="EK1735" s="40"/>
      <c r="EL1735" s="40"/>
      <c r="EM1735" s="40"/>
      <c r="EN1735" s="40"/>
      <c r="EO1735" s="40"/>
      <c r="EP1735" s="40"/>
      <c r="EQ1735" s="40"/>
      <c r="ER1735" s="40"/>
      <c r="ES1735" s="40"/>
      <c r="ET1735" s="40"/>
      <c r="EU1735" s="40"/>
      <c r="EV1735" s="40"/>
      <c r="EW1735" s="40"/>
      <c r="EX1735" s="40"/>
      <c r="EY1735" s="40"/>
      <c r="EZ1735" s="40"/>
      <c r="FA1735" s="40"/>
      <c r="FB1735" s="40"/>
      <c r="FC1735" s="40"/>
      <c r="FD1735" s="40"/>
      <c r="FE1735" s="40"/>
      <c r="FF1735" s="40"/>
      <c r="FG1735" s="40"/>
      <c r="FH1735" s="40"/>
      <c r="FI1735" s="40"/>
      <c r="FJ1735" s="40"/>
      <c r="FK1735" s="40"/>
      <c r="FL1735" s="40"/>
      <c r="FM1735" s="40"/>
      <c r="FN1735" s="40"/>
      <c r="FO1735" s="40"/>
      <c r="FP1735" s="40"/>
      <c r="FQ1735" s="40"/>
      <c r="FR1735" s="40"/>
      <c r="FS1735" s="40"/>
      <c r="FT1735" s="40"/>
      <c r="FU1735" s="40"/>
      <c r="FV1735" s="40"/>
      <c r="FW1735" s="40"/>
      <c r="FX1735" s="40"/>
      <c r="FY1735" s="40"/>
      <c r="FZ1735" s="40"/>
      <c r="GA1735" s="40"/>
      <c r="GB1735" s="40"/>
      <c r="GC1735" s="40"/>
      <c r="GD1735" s="40"/>
      <c r="GE1735" s="40"/>
      <c r="GF1735" s="40"/>
      <c r="GG1735" s="40"/>
      <c r="GH1735" s="40"/>
      <c r="GI1735" s="40"/>
      <c r="GJ1735" s="40"/>
      <c r="GK1735" s="40"/>
      <c r="GL1735" s="40"/>
      <c r="GM1735" s="40"/>
      <c r="GN1735" s="40"/>
      <c r="GO1735" s="40"/>
      <c r="GP1735" s="40"/>
      <c r="GQ1735" s="40"/>
      <c r="GR1735" s="40"/>
      <c r="GS1735" s="40"/>
    </row>
    <row r="1736" spans="1:201" x14ac:dyDescent="0.2">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40"/>
      <c r="CY1736" s="40"/>
      <c r="CZ1736" s="40"/>
      <c r="DA1736" s="40"/>
      <c r="DB1736" s="40"/>
      <c r="DC1736" s="40"/>
      <c r="DD1736" s="40"/>
      <c r="DE1736" s="40"/>
      <c r="DF1736" s="40"/>
      <c r="DG1736" s="40"/>
      <c r="DH1736" s="40"/>
      <c r="DI1736" s="40"/>
      <c r="DJ1736" s="40"/>
      <c r="DK1736" s="40"/>
      <c r="DL1736" s="40"/>
      <c r="DM1736" s="40"/>
      <c r="DN1736" s="40"/>
      <c r="DO1736" s="40"/>
      <c r="DP1736" s="40"/>
      <c r="DQ1736" s="40"/>
      <c r="DR1736" s="40"/>
      <c r="DS1736" s="40"/>
      <c r="DT1736" s="40"/>
      <c r="DU1736" s="40"/>
      <c r="DV1736" s="40"/>
      <c r="DW1736" s="40"/>
      <c r="DX1736" s="40"/>
      <c r="DY1736" s="40"/>
      <c r="DZ1736" s="40"/>
      <c r="EA1736" s="40"/>
      <c r="EB1736" s="40"/>
      <c r="EC1736" s="40"/>
      <c r="ED1736" s="40"/>
      <c r="EE1736" s="40"/>
      <c r="EF1736" s="40"/>
      <c r="EG1736" s="40"/>
      <c r="EH1736" s="40"/>
      <c r="EI1736" s="40"/>
      <c r="EJ1736" s="40"/>
      <c r="EK1736" s="40"/>
      <c r="EL1736" s="40"/>
      <c r="EM1736" s="40"/>
      <c r="EN1736" s="40"/>
      <c r="EO1736" s="40"/>
      <c r="EP1736" s="40"/>
      <c r="EQ1736" s="40"/>
      <c r="ER1736" s="40"/>
      <c r="ES1736" s="40"/>
      <c r="ET1736" s="40"/>
      <c r="EU1736" s="40"/>
      <c r="EV1736" s="40"/>
      <c r="EW1736" s="40"/>
      <c r="EX1736" s="40"/>
      <c r="EY1736" s="40"/>
      <c r="EZ1736" s="40"/>
      <c r="FA1736" s="40"/>
      <c r="FB1736" s="40"/>
      <c r="FC1736" s="40"/>
      <c r="FD1736" s="40"/>
      <c r="FE1736" s="40"/>
      <c r="FF1736" s="40"/>
      <c r="FG1736" s="40"/>
      <c r="FH1736" s="40"/>
      <c r="FI1736" s="40"/>
      <c r="FJ1736" s="40"/>
      <c r="FK1736" s="40"/>
      <c r="FL1736" s="40"/>
      <c r="FM1736" s="40"/>
      <c r="FN1736" s="40"/>
      <c r="FO1736" s="40"/>
      <c r="FP1736" s="40"/>
      <c r="FQ1736" s="40"/>
      <c r="FR1736" s="40"/>
      <c r="FS1736" s="40"/>
      <c r="FT1736" s="40"/>
      <c r="FU1736" s="40"/>
      <c r="FV1736" s="40"/>
      <c r="FW1736" s="40"/>
      <c r="FX1736" s="40"/>
      <c r="FY1736" s="40"/>
      <c r="FZ1736" s="40"/>
      <c r="GA1736" s="40"/>
      <c r="GB1736" s="40"/>
      <c r="GC1736" s="40"/>
      <c r="GD1736" s="40"/>
      <c r="GE1736" s="40"/>
      <c r="GF1736" s="40"/>
      <c r="GG1736" s="40"/>
      <c r="GH1736" s="40"/>
      <c r="GI1736" s="40"/>
      <c r="GJ1736" s="40"/>
      <c r="GK1736" s="40"/>
      <c r="GL1736" s="40"/>
      <c r="GM1736" s="40"/>
      <c r="GN1736" s="40"/>
      <c r="GO1736" s="40"/>
      <c r="GP1736" s="40"/>
      <c r="GQ1736" s="40"/>
      <c r="GR1736" s="40"/>
      <c r="GS1736" s="40"/>
    </row>
    <row r="1737" spans="1:201" x14ac:dyDescent="0.2">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40"/>
      <c r="CY1737" s="40"/>
      <c r="CZ1737" s="40"/>
      <c r="DA1737" s="40"/>
      <c r="DB1737" s="40"/>
      <c r="DC1737" s="40"/>
      <c r="DD1737" s="40"/>
      <c r="DE1737" s="40"/>
      <c r="DF1737" s="40"/>
      <c r="DG1737" s="40"/>
      <c r="DH1737" s="40"/>
      <c r="DI1737" s="40"/>
      <c r="DJ1737" s="40"/>
      <c r="DK1737" s="40"/>
      <c r="DL1737" s="40"/>
      <c r="DM1737" s="40"/>
      <c r="DN1737" s="40"/>
      <c r="DO1737" s="40"/>
      <c r="DP1737" s="40"/>
      <c r="DQ1737" s="40"/>
      <c r="DR1737" s="40"/>
      <c r="DS1737" s="40"/>
      <c r="DT1737" s="40"/>
      <c r="DU1737" s="40"/>
      <c r="DV1737" s="40"/>
      <c r="DW1737" s="40"/>
      <c r="DX1737" s="40"/>
      <c r="DY1737" s="40"/>
      <c r="DZ1737" s="40"/>
      <c r="EA1737" s="40"/>
      <c r="EB1737" s="40"/>
      <c r="EC1737" s="40"/>
      <c r="ED1737" s="40"/>
      <c r="EE1737" s="40"/>
      <c r="EF1737" s="40"/>
      <c r="EG1737" s="40"/>
      <c r="EH1737" s="40"/>
      <c r="EI1737" s="40"/>
      <c r="EJ1737" s="40"/>
      <c r="EK1737" s="40"/>
      <c r="EL1737" s="40"/>
      <c r="EM1737" s="40"/>
      <c r="EN1737" s="40"/>
      <c r="EO1737" s="40"/>
      <c r="EP1737" s="40"/>
      <c r="EQ1737" s="40"/>
      <c r="ER1737" s="40"/>
      <c r="ES1737" s="40"/>
      <c r="ET1737" s="40"/>
      <c r="EU1737" s="40"/>
      <c r="EV1737" s="40"/>
      <c r="EW1737" s="40"/>
      <c r="EX1737" s="40"/>
      <c r="EY1737" s="40"/>
      <c r="EZ1737" s="40"/>
      <c r="FA1737" s="40"/>
      <c r="FB1737" s="40"/>
      <c r="FC1737" s="40"/>
      <c r="FD1737" s="40"/>
      <c r="FE1737" s="40"/>
      <c r="FF1737" s="40"/>
      <c r="FG1737" s="40"/>
      <c r="FH1737" s="40"/>
      <c r="FI1737" s="40"/>
      <c r="FJ1737" s="40"/>
      <c r="FK1737" s="40"/>
      <c r="FL1737" s="40"/>
      <c r="FM1737" s="40"/>
      <c r="FN1737" s="40"/>
      <c r="FO1737" s="40"/>
      <c r="FP1737" s="40"/>
      <c r="FQ1737" s="40"/>
      <c r="FR1737" s="40"/>
      <c r="FS1737" s="40"/>
      <c r="FT1737" s="40"/>
      <c r="FU1737" s="40"/>
      <c r="FV1737" s="40"/>
      <c r="FW1737" s="40"/>
      <c r="FX1737" s="40"/>
      <c r="FY1737" s="40"/>
      <c r="FZ1737" s="40"/>
      <c r="GA1737" s="40"/>
      <c r="GB1737" s="40"/>
      <c r="GC1737" s="40"/>
      <c r="GD1737" s="40"/>
      <c r="GE1737" s="40"/>
      <c r="GF1737" s="40"/>
      <c r="GG1737" s="40"/>
      <c r="GH1737" s="40"/>
      <c r="GI1737" s="40"/>
      <c r="GJ1737" s="40"/>
      <c r="GK1737" s="40"/>
      <c r="GL1737" s="40"/>
      <c r="GM1737" s="40"/>
      <c r="GN1737" s="40"/>
      <c r="GO1737" s="40"/>
      <c r="GP1737" s="40"/>
      <c r="GQ1737" s="40"/>
      <c r="GR1737" s="40"/>
      <c r="GS1737" s="40"/>
    </row>
    <row r="1738" spans="1:201" x14ac:dyDescent="0.2">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40"/>
      <c r="CY1738" s="40"/>
      <c r="CZ1738" s="40"/>
      <c r="DA1738" s="40"/>
      <c r="DB1738" s="40"/>
      <c r="DC1738" s="40"/>
      <c r="DD1738" s="40"/>
      <c r="DE1738" s="40"/>
      <c r="DF1738" s="40"/>
      <c r="DG1738" s="40"/>
      <c r="DH1738" s="40"/>
      <c r="DI1738" s="40"/>
      <c r="DJ1738" s="40"/>
      <c r="DK1738" s="40"/>
      <c r="DL1738" s="40"/>
      <c r="DM1738" s="40"/>
      <c r="DN1738" s="40"/>
      <c r="DO1738" s="40"/>
      <c r="DP1738" s="40"/>
      <c r="DQ1738" s="40"/>
      <c r="DR1738" s="40"/>
      <c r="DS1738" s="40"/>
      <c r="DT1738" s="40"/>
      <c r="DU1738" s="40"/>
      <c r="DV1738" s="40"/>
      <c r="DW1738" s="40"/>
      <c r="DX1738" s="40"/>
      <c r="DY1738" s="40"/>
      <c r="DZ1738" s="40"/>
      <c r="EA1738" s="40"/>
      <c r="EB1738" s="40"/>
      <c r="EC1738" s="40"/>
      <c r="ED1738" s="40"/>
      <c r="EE1738" s="40"/>
      <c r="EF1738" s="40"/>
      <c r="EG1738" s="40"/>
      <c r="EH1738" s="40"/>
      <c r="EI1738" s="40"/>
      <c r="EJ1738" s="40"/>
      <c r="EK1738" s="40"/>
      <c r="EL1738" s="40"/>
      <c r="EM1738" s="40"/>
      <c r="EN1738" s="40"/>
      <c r="EO1738" s="40"/>
      <c r="EP1738" s="40"/>
      <c r="EQ1738" s="40"/>
      <c r="ER1738" s="40"/>
      <c r="ES1738" s="40"/>
      <c r="ET1738" s="40"/>
      <c r="EU1738" s="40"/>
      <c r="EV1738" s="40"/>
      <c r="EW1738" s="40"/>
      <c r="EX1738" s="40"/>
      <c r="EY1738" s="40"/>
      <c r="EZ1738" s="40"/>
      <c r="FA1738" s="40"/>
      <c r="FB1738" s="40"/>
      <c r="FC1738" s="40"/>
      <c r="FD1738" s="40"/>
      <c r="FE1738" s="40"/>
      <c r="FF1738" s="40"/>
      <c r="FG1738" s="40"/>
      <c r="FH1738" s="40"/>
      <c r="FI1738" s="40"/>
      <c r="FJ1738" s="40"/>
      <c r="FK1738" s="40"/>
      <c r="FL1738" s="40"/>
      <c r="FM1738" s="40"/>
      <c r="FN1738" s="40"/>
      <c r="FO1738" s="40"/>
      <c r="FP1738" s="40"/>
      <c r="FQ1738" s="40"/>
      <c r="FR1738" s="40"/>
      <c r="FS1738" s="40"/>
      <c r="FT1738" s="40"/>
      <c r="FU1738" s="40"/>
      <c r="FV1738" s="40"/>
      <c r="FW1738" s="40"/>
      <c r="FX1738" s="40"/>
      <c r="FY1738" s="40"/>
      <c r="FZ1738" s="40"/>
      <c r="GA1738" s="40"/>
      <c r="GB1738" s="40"/>
      <c r="GC1738" s="40"/>
      <c r="GD1738" s="40"/>
      <c r="GE1738" s="40"/>
      <c r="GF1738" s="40"/>
      <c r="GG1738" s="40"/>
      <c r="GH1738" s="40"/>
      <c r="GI1738" s="40"/>
      <c r="GJ1738" s="40"/>
      <c r="GK1738" s="40"/>
      <c r="GL1738" s="40"/>
      <c r="GM1738" s="40"/>
      <c r="GN1738" s="40"/>
      <c r="GO1738" s="40"/>
      <c r="GP1738" s="40"/>
      <c r="GQ1738" s="40"/>
      <c r="GR1738" s="40"/>
      <c r="GS1738" s="40"/>
    </row>
    <row r="1739" spans="1:201" x14ac:dyDescent="0.2">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40"/>
      <c r="CY1739" s="40"/>
      <c r="CZ1739" s="40"/>
      <c r="DA1739" s="40"/>
      <c r="DB1739" s="40"/>
      <c r="DC1739" s="40"/>
      <c r="DD1739" s="40"/>
      <c r="DE1739" s="40"/>
      <c r="DF1739" s="40"/>
      <c r="DG1739" s="40"/>
      <c r="DH1739" s="40"/>
      <c r="DI1739" s="40"/>
      <c r="DJ1739" s="40"/>
      <c r="DK1739" s="40"/>
      <c r="DL1739" s="40"/>
      <c r="DM1739" s="40"/>
      <c r="DN1739" s="40"/>
      <c r="DO1739" s="40"/>
      <c r="DP1739" s="40"/>
      <c r="DQ1739" s="40"/>
      <c r="DR1739" s="40"/>
      <c r="DS1739" s="40"/>
      <c r="DT1739" s="40"/>
      <c r="DU1739" s="40"/>
      <c r="DV1739" s="40"/>
      <c r="DW1739" s="40"/>
      <c r="DX1739" s="40"/>
      <c r="DY1739" s="40"/>
      <c r="DZ1739" s="40"/>
      <c r="EA1739" s="40"/>
      <c r="EB1739" s="40"/>
      <c r="EC1739" s="40"/>
      <c r="ED1739" s="40"/>
      <c r="EE1739" s="40"/>
      <c r="EF1739" s="40"/>
      <c r="EG1739" s="40"/>
      <c r="EH1739" s="40"/>
      <c r="EI1739" s="40"/>
      <c r="EJ1739" s="40"/>
      <c r="EK1739" s="40"/>
      <c r="EL1739" s="40"/>
      <c r="EM1739" s="40"/>
      <c r="EN1739" s="40"/>
      <c r="EO1739" s="40"/>
      <c r="EP1739" s="40"/>
      <c r="EQ1739" s="40"/>
      <c r="ER1739" s="40"/>
      <c r="ES1739" s="40"/>
      <c r="ET1739" s="40"/>
      <c r="EU1739" s="40"/>
      <c r="EV1739" s="40"/>
      <c r="EW1739" s="40"/>
      <c r="EX1739" s="40"/>
      <c r="EY1739" s="40"/>
      <c r="EZ1739" s="40"/>
      <c r="FA1739" s="40"/>
      <c r="FB1739" s="40"/>
      <c r="FC1739" s="40"/>
      <c r="FD1739" s="40"/>
      <c r="FE1739" s="40"/>
      <c r="FF1739" s="40"/>
      <c r="FG1739" s="40"/>
      <c r="FH1739" s="40"/>
      <c r="FI1739" s="40"/>
      <c r="FJ1739" s="40"/>
      <c r="FK1739" s="40"/>
      <c r="FL1739" s="40"/>
      <c r="FM1739" s="40"/>
      <c r="FN1739" s="40"/>
      <c r="FO1739" s="40"/>
      <c r="FP1739" s="40"/>
      <c r="FQ1739" s="40"/>
      <c r="FR1739" s="40"/>
      <c r="FS1739" s="40"/>
      <c r="FT1739" s="40"/>
      <c r="FU1739" s="40"/>
      <c r="FV1739" s="40"/>
      <c r="FW1739" s="40"/>
      <c r="FX1739" s="40"/>
      <c r="FY1739" s="40"/>
      <c r="FZ1739" s="40"/>
      <c r="GA1739" s="40"/>
      <c r="GB1739" s="40"/>
      <c r="GC1739" s="40"/>
      <c r="GD1739" s="40"/>
      <c r="GE1739" s="40"/>
      <c r="GF1739" s="40"/>
      <c r="GG1739" s="40"/>
      <c r="GH1739" s="40"/>
      <c r="GI1739" s="40"/>
      <c r="GJ1739" s="40"/>
      <c r="GK1739" s="40"/>
      <c r="GL1739" s="40"/>
      <c r="GM1739" s="40"/>
      <c r="GN1739" s="40"/>
      <c r="GO1739" s="40"/>
      <c r="GP1739" s="40"/>
      <c r="GQ1739" s="40"/>
      <c r="GR1739" s="40"/>
      <c r="GS1739" s="40"/>
    </row>
    <row r="1740" spans="1:201" x14ac:dyDescent="0.2">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40"/>
      <c r="CY1740" s="40"/>
      <c r="CZ1740" s="40"/>
      <c r="DA1740" s="40"/>
      <c r="DB1740" s="40"/>
      <c r="DC1740" s="40"/>
      <c r="DD1740" s="40"/>
      <c r="DE1740" s="40"/>
      <c r="DF1740" s="40"/>
      <c r="DG1740" s="40"/>
      <c r="DH1740" s="40"/>
      <c r="DI1740" s="40"/>
      <c r="DJ1740" s="40"/>
      <c r="DK1740" s="40"/>
      <c r="DL1740" s="40"/>
      <c r="DM1740" s="40"/>
      <c r="DN1740" s="40"/>
      <c r="DO1740" s="40"/>
      <c r="DP1740" s="40"/>
      <c r="DQ1740" s="40"/>
      <c r="DR1740" s="40"/>
      <c r="DS1740" s="40"/>
      <c r="DT1740" s="40"/>
      <c r="DU1740" s="40"/>
      <c r="DV1740" s="40"/>
      <c r="DW1740" s="40"/>
      <c r="DX1740" s="40"/>
      <c r="DY1740" s="40"/>
      <c r="DZ1740" s="40"/>
      <c r="EA1740" s="40"/>
      <c r="EB1740" s="40"/>
      <c r="EC1740" s="40"/>
      <c r="ED1740" s="40"/>
      <c r="EE1740" s="40"/>
      <c r="EF1740" s="40"/>
      <c r="EG1740" s="40"/>
      <c r="EH1740" s="40"/>
      <c r="EI1740" s="40"/>
      <c r="EJ1740" s="40"/>
      <c r="EK1740" s="40"/>
      <c r="EL1740" s="40"/>
      <c r="EM1740" s="40"/>
      <c r="EN1740" s="40"/>
      <c r="EO1740" s="40"/>
      <c r="EP1740" s="40"/>
      <c r="EQ1740" s="40"/>
      <c r="ER1740" s="40"/>
      <c r="ES1740" s="40"/>
      <c r="ET1740" s="40"/>
      <c r="EU1740" s="40"/>
      <c r="EV1740" s="40"/>
      <c r="EW1740" s="40"/>
      <c r="EX1740" s="40"/>
      <c r="EY1740" s="40"/>
      <c r="EZ1740" s="40"/>
      <c r="FA1740" s="40"/>
      <c r="FB1740" s="40"/>
      <c r="FC1740" s="40"/>
      <c r="FD1740" s="40"/>
      <c r="FE1740" s="40"/>
      <c r="FF1740" s="40"/>
      <c r="FG1740" s="40"/>
      <c r="FH1740" s="40"/>
      <c r="FI1740" s="40"/>
      <c r="FJ1740" s="40"/>
      <c r="FK1740" s="40"/>
      <c r="FL1740" s="40"/>
      <c r="FM1740" s="40"/>
      <c r="FN1740" s="40"/>
      <c r="FO1740" s="40"/>
      <c r="FP1740" s="40"/>
      <c r="FQ1740" s="40"/>
      <c r="FR1740" s="40"/>
      <c r="FS1740" s="40"/>
      <c r="FT1740" s="40"/>
      <c r="FU1740" s="40"/>
      <c r="FV1740" s="40"/>
      <c r="FW1740" s="40"/>
      <c r="FX1740" s="40"/>
      <c r="FY1740" s="40"/>
      <c r="FZ1740" s="40"/>
      <c r="GA1740" s="40"/>
      <c r="GB1740" s="40"/>
      <c r="GC1740" s="40"/>
      <c r="GD1740" s="40"/>
      <c r="GE1740" s="40"/>
      <c r="GF1740" s="40"/>
      <c r="GG1740" s="40"/>
      <c r="GH1740" s="40"/>
      <c r="GI1740" s="40"/>
      <c r="GJ1740" s="40"/>
      <c r="GK1740" s="40"/>
      <c r="GL1740" s="40"/>
      <c r="GM1740" s="40"/>
      <c r="GN1740" s="40"/>
      <c r="GO1740" s="40"/>
      <c r="GP1740" s="40"/>
      <c r="GQ1740" s="40"/>
      <c r="GR1740" s="40"/>
      <c r="GS1740" s="40"/>
    </row>
    <row r="1741" spans="1:201" x14ac:dyDescent="0.2">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40"/>
      <c r="CY1741" s="40"/>
      <c r="CZ1741" s="40"/>
      <c r="DA1741" s="40"/>
      <c r="DB1741" s="40"/>
      <c r="DC1741" s="40"/>
      <c r="DD1741" s="40"/>
      <c r="DE1741" s="40"/>
      <c r="DF1741" s="40"/>
      <c r="DG1741" s="40"/>
      <c r="DH1741" s="40"/>
      <c r="DI1741" s="40"/>
      <c r="DJ1741" s="40"/>
      <c r="DK1741" s="40"/>
      <c r="DL1741" s="40"/>
      <c r="DM1741" s="40"/>
      <c r="DN1741" s="40"/>
      <c r="DO1741" s="40"/>
      <c r="DP1741" s="40"/>
      <c r="DQ1741" s="40"/>
      <c r="DR1741" s="40"/>
      <c r="DS1741" s="40"/>
      <c r="DT1741" s="40"/>
      <c r="DU1741" s="40"/>
      <c r="DV1741" s="40"/>
      <c r="DW1741" s="40"/>
      <c r="DX1741" s="40"/>
      <c r="DY1741" s="40"/>
      <c r="DZ1741" s="40"/>
      <c r="EA1741" s="40"/>
      <c r="EB1741" s="40"/>
      <c r="EC1741" s="40"/>
      <c r="ED1741" s="40"/>
      <c r="EE1741" s="40"/>
      <c r="EF1741" s="40"/>
      <c r="EG1741" s="40"/>
      <c r="EH1741" s="40"/>
      <c r="EI1741" s="40"/>
      <c r="EJ1741" s="40"/>
      <c r="EK1741" s="40"/>
      <c r="EL1741" s="40"/>
      <c r="EM1741" s="40"/>
      <c r="EN1741" s="40"/>
      <c r="EO1741" s="40"/>
      <c r="EP1741" s="40"/>
      <c r="EQ1741" s="40"/>
      <c r="ER1741" s="40"/>
      <c r="ES1741" s="40"/>
      <c r="ET1741" s="40"/>
      <c r="EU1741" s="40"/>
      <c r="EV1741" s="40"/>
      <c r="EW1741" s="40"/>
      <c r="EX1741" s="40"/>
      <c r="EY1741" s="40"/>
      <c r="EZ1741" s="40"/>
      <c r="FA1741" s="40"/>
      <c r="FB1741" s="40"/>
      <c r="FC1741" s="40"/>
      <c r="FD1741" s="40"/>
      <c r="FE1741" s="40"/>
      <c r="FF1741" s="40"/>
      <c r="FG1741" s="40"/>
      <c r="FH1741" s="40"/>
      <c r="FI1741" s="40"/>
      <c r="FJ1741" s="40"/>
      <c r="FK1741" s="40"/>
      <c r="FL1741" s="40"/>
      <c r="FM1741" s="40"/>
      <c r="FN1741" s="40"/>
      <c r="FO1741" s="40"/>
      <c r="FP1741" s="40"/>
      <c r="FQ1741" s="40"/>
      <c r="FR1741" s="40"/>
      <c r="FS1741" s="40"/>
      <c r="FT1741" s="40"/>
      <c r="FU1741" s="40"/>
      <c r="FV1741" s="40"/>
      <c r="FW1741" s="40"/>
      <c r="FX1741" s="40"/>
      <c r="FY1741" s="40"/>
      <c r="FZ1741" s="40"/>
      <c r="GA1741" s="40"/>
      <c r="GB1741" s="40"/>
      <c r="GC1741" s="40"/>
      <c r="GD1741" s="40"/>
      <c r="GE1741" s="40"/>
      <c r="GF1741" s="40"/>
      <c r="GG1741" s="40"/>
      <c r="GH1741" s="40"/>
      <c r="GI1741" s="40"/>
      <c r="GJ1741" s="40"/>
      <c r="GK1741" s="40"/>
      <c r="GL1741" s="40"/>
      <c r="GM1741" s="40"/>
      <c r="GN1741" s="40"/>
      <c r="GO1741" s="40"/>
      <c r="GP1741" s="40"/>
      <c r="GQ1741" s="40"/>
      <c r="GR1741" s="40"/>
      <c r="GS1741" s="40"/>
    </row>
    <row r="1742" spans="1:201" x14ac:dyDescent="0.2">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40"/>
      <c r="CY1742" s="40"/>
      <c r="CZ1742" s="40"/>
      <c r="DA1742" s="40"/>
      <c r="DB1742" s="40"/>
      <c r="DC1742" s="40"/>
      <c r="DD1742" s="40"/>
      <c r="DE1742" s="40"/>
      <c r="DF1742" s="40"/>
      <c r="DG1742" s="40"/>
      <c r="DH1742" s="40"/>
      <c r="DI1742" s="40"/>
      <c r="DJ1742" s="40"/>
      <c r="DK1742" s="40"/>
      <c r="DL1742" s="40"/>
      <c r="DM1742" s="40"/>
      <c r="DN1742" s="40"/>
      <c r="DO1742" s="40"/>
      <c r="DP1742" s="40"/>
      <c r="DQ1742" s="40"/>
      <c r="DR1742" s="40"/>
      <c r="DS1742" s="40"/>
      <c r="DT1742" s="40"/>
      <c r="DU1742" s="40"/>
      <c r="DV1742" s="40"/>
      <c r="DW1742" s="40"/>
      <c r="DX1742" s="40"/>
      <c r="DY1742" s="40"/>
      <c r="DZ1742" s="40"/>
      <c r="EA1742" s="40"/>
      <c r="EB1742" s="40"/>
      <c r="EC1742" s="40"/>
      <c r="ED1742" s="40"/>
      <c r="EE1742" s="40"/>
      <c r="EF1742" s="40"/>
      <c r="EG1742" s="40"/>
      <c r="EH1742" s="40"/>
      <c r="EI1742" s="40"/>
      <c r="EJ1742" s="40"/>
      <c r="EK1742" s="40"/>
      <c r="EL1742" s="40"/>
      <c r="EM1742" s="40"/>
      <c r="EN1742" s="40"/>
      <c r="EO1742" s="40"/>
      <c r="EP1742" s="40"/>
      <c r="EQ1742" s="40"/>
      <c r="ER1742" s="40"/>
      <c r="ES1742" s="40"/>
      <c r="ET1742" s="40"/>
      <c r="EU1742" s="40"/>
      <c r="EV1742" s="40"/>
      <c r="EW1742" s="40"/>
      <c r="EX1742" s="40"/>
      <c r="EY1742" s="40"/>
      <c r="EZ1742" s="40"/>
      <c r="FA1742" s="40"/>
      <c r="FB1742" s="40"/>
      <c r="FC1742" s="40"/>
      <c r="FD1742" s="40"/>
      <c r="FE1742" s="40"/>
      <c r="FF1742" s="40"/>
      <c r="FG1742" s="40"/>
      <c r="FH1742" s="40"/>
      <c r="FI1742" s="40"/>
      <c r="FJ1742" s="40"/>
      <c r="FK1742" s="40"/>
      <c r="FL1742" s="40"/>
      <c r="FM1742" s="40"/>
      <c r="FN1742" s="40"/>
      <c r="FO1742" s="40"/>
      <c r="FP1742" s="40"/>
      <c r="FQ1742" s="40"/>
      <c r="FR1742" s="40"/>
      <c r="FS1742" s="40"/>
      <c r="FT1742" s="40"/>
      <c r="FU1742" s="40"/>
      <c r="FV1742" s="40"/>
      <c r="FW1742" s="40"/>
      <c r="FX1742" s="40"/>
      <c r="FY1742" s="40"/>
      <c r="FZ1742" s="40"/>
      <c r="GA1742" s="40"/>
      <c r="GB1742" s="40"/>
      <c r="GC1742" s="40"/>
      <c r="GD1742" s="40"/>
      <c r="GE1742" s="40"/>
      <c r="GF1742" s="40"/>
      <c r="GG1742" s="40"/>
      <c r="GH1742" s="40"/>
      <c r="GI1742" s="40"/>
      <c r="GJ1742" s="40"/>
      <c r="GK1742" s="40"/>
      <c r="GL1742" s="40"/>
      <c r="GM1742" s="40"/>
      <c r="GN1742" s="40"/>
      <c r="GO1742" s="40"/>
      <c r="GP1742" s="40"/>
      <c r="GQ1742" s="40"/>
      <c r="GR1742" s="40"/>
      <c r="GS1742" s="40"/>
    </row>
    <row r="1743" spans="1:201" x14ac:dyDescent="0.2">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40"/>
      <c r="CY1743" s="40"/>
      <c r="CZ1743" s="40"/>
      <c r="DA1743" s="40"/>
      <c r="DB1743" s="40"/>
      <c r="DC1743" s="40"/>
      <c r="DD1743" s="40"/>
      <c r="DE1743" s="40"/>
      <c r="DF1743" s="40"/>
      <c r="DG1743" s="40"/>
      <c r="DH1743" s="40"/>
      <c r="DI1743" s="40"/>
      <c r="DJ1743" s="40"/>
      <c r="DK1743" s="40"/>
      <c r="DL1743" s="40"/>
      <c r="DM1743" s="40"/>
      <c r="DN1743" s="40"/>
      <c r="DO1743" s="40"/>
      <c r="DP1743" s="40"/>
      <c r="DQ1743" s="40"/>
      <c r="DR1743" s="40"/>
      <c r="DS1743" s="40"/>
      <c r="DT1743" s="40"/>
      <c r="DU1743" s="40"/>
      <c r="DV1743" s="40"/>
      <c r="DW1743" s="40"/>
      <c r="DX1743" s="40"/>
      <c r="DY1743" s="40"/>
      <c r="DZ1743" s="40"/>
      <c r="EA1743" s="40"/>
      <c r="EB1743" s="40"/>
      <c r="EC1743" s="40"/>
      <c r="ED1743" s="40"/>
      <c r="EE1743" s="40"/>
      <c r="EF1743" s="40"/>
      <c r="EG1743" s="40"/>
      <c r="EH1743" s="40"/>
      <c r="EI1743" s="40"/>
      <c r="EJ1743" s="40"/>
      <c r="EK1743" s="40"/>
      <c r="EL1743" s="40"/>
      <c r="EM1743" s="40"/>
      <c r="EN1743" s="40"/>
      <c r="EO1743" s="40"/>
      <c r="EP1743" s="40"/>
      <c r="EQ1743" s="40"/>
      <c r="ER1743" s="40"/>
      <c r="ES1743" s="40"/>
      <c r="ET1743" s="40"/>
      <c r="EU1743" s="40"/>
      <c r="EV1743" s="40"/>
      <c r="EW1743" s="40"/>
      <c r="EX1743" s="40"/>
      <c r="EY1743" s="40"/>
      <c r="EZ1743" s="40"/>
      <c r="FA1743" s="40"/>
      <c r="FB1743" s="40"/>
      <c r="FC1743" s="40"/>
      <c r="FD1743" s="40"/>
      <c r="FE1743" s="40"/>
      <c r="FF1743" s="40"/>
      <c r="FG1743" s="40"/>
      <c r="FH1743" s="40"/>
      <c r="FI1743" s="40"/>
      <c r="FJ1743" s="40"/>
      <c r="FK1743" s="40"/>
      <c r="FL1743" s="40"/>
      <c r="FM1743" s="40"/>
      <c r="FN1743" s="40"/>
      <c r="FO1743" s="40"/>
      <c r="FP1743" s="40"/>
      <c r="FQ1743" s="40"/>
      <c r="FR1743" s="40"/>
      <c r="FS1743" s="40"/>
      <c r="FT1743" s="40"/>
      <c r="FU1743" s="40"/>
      <c r="FV1743" s="40"/>
      <c r="FW1743" s="40"/>
      <c r="FX1743" s="40"/>
      <c r="FY1743" s="40"/>
      <c r="FZ1743" s="40"/>
      <c r="GA1743" s="40"/>
      <c r="GB1743" s="40"/>
      <c r="GC1743" s="40"/>
      <c r="GD1743" s="40"/>
      <c r="GE1743" s="40"/>
      <c r="GF1743" s="40"/>
      <c r="GG1743" s="40"/>
      <c r="GH1743" s="40"/>
      <c r="GI1743" s="40"/>
      <c r="GJ1743" s="40"/>
      <c r="GK1743" s="40"/>
      <c r="GL1743" s="40"/>
      <c r="GM1743" s="40"/>
      <c r="GN1743" s="40"/>
      <c r="GO1743" s="40"/>
      <c r="GP1743" s="40"/>
      <c r="GQ1743" s="40"/>
      <c r="GR1743" s="40"/>
      <c r="GS1743" s="40"/>
    </row>
    <row r="1744" spans="1:201" x14ac:dyDescent="0.2">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40"/>
      <c r="CY1744" s="40"/>
      <c r="CZ1744" s="40"/>
      <c r="DA1744" s="40"/>
      <c r="DB1744" s="40"/>
      <c r="DC1744" s="40"/>
      <c r="DD1744" s="40"/>
      <c r="DE1744" s="40"/>
      <c r="DF1744" s="40"/>
      <c r="DG1744" s="40"/>
      <c r="DH1744" s="40"/>
      <c r="DI1744" s="40"/>
      <c r="DJ1744" s="40"/>
      <c r="DK1744" s="40"/>
      <c r="DL1744" s="40"/>
      <c r="DM1744" s="40"/>
      <c r="DN1744" s="40"/>
      <c r="DO1744" s="40"/>
      <c r="DP1744" s="40"/>
      <c r="DQ1744" s="40"/>
      <c r="DR1744" s="40"/>
      <c r="DS1744" s="40"/>
      <c r="DT1744" s="40"/>
      <c r="DU1744" s="40"/>
      <c r="DV1744" s="40"/>
      <c r="DW1744" s="40"/>
      <c r="DX1744" s="40"/>
      <c r="DY1744" s="40"/>
      <c r="DZ1744" s="40"/>
      <c r="EA1744" s="40"/>
      <c r="EB1744" s="40"/>
      <c r="EC1744" s="40"/>
      <c r="ED1744" s="40"/>
      <c r="EE1744" s="40"/>
      <c r="EF1744" s="40"/>
      <c r="EG1744" s="40"/>
      <c r="EH1744" s="40"/>
      <c r="EI1744" s="40"/>
      <c r="EJ1744" s="40"/>
      <c r="EK1744" s="40"/>
      <c r="EL1744" s="40"/>
      <c r="EM1744" s="40"/>
      <c r="EN1744" s="40"/>
      <c r="EO1744" s="40"/>
      <c r="EP1744" s="40"/>
      <c r="EQ1744" s="40"/>
      <c r="ER1744" s="40"/>
      <c r="ES1744" s="40"/>
      <c r="ET1744" s="40"/>
      <c r="EU1744" s="40"/>
      <c r="EV1744" s="40"/>
      <c r="EW1744" s="40"/>
      <c r="EX1744" s="40"/>
      <c r="EY1744" s="40"/>
      <c r="EZ1744" s="40"/>
      <c r="FA1744" s="40"/>
      <c r="FB1744" s="40"/>
      <c r="FC1744" s="40"/>
      <c r="FD1744" s="40"/>
      <c r="FE1744" s="40"/>
      <c r="FF1744" s="40"/>
      <c r="FG1744" s="40"/>
      <c r="FH1744" s="40"/>
      <c r="FI1744" s="40"/>
      <c r="FJ1744" s="40"/>
      <c r="FK1744" s="40"/>
      <c r="FL1744" s="40"/>
      <c r="FM1744" s="40"/>
      <c r="FN1744" s="40"/>
      <c r="FO1744" s="40"/>
      <c r="FP1744" s="40"/>
      <c r="FQ1744" s="40"/>
      <c r="FR1744" s="40"/>
      <c r="FS1744" s="40"/>
      <c r="FT1744" s="40"/>
      <c r="FU1744" s="40"/>
      <c r="FV1744" s="40"/>
      <c r="FW1744" s="40"/>
      <c r="FX1744" s="40"/>
      <c r="FY1744" s="40"/>
      <c r="FZ1744" s="40"/>
      <c r="GA1744" s="40"/>
      <c r="GB1744" s="40"/>
      <c r="GC1744" s="40"/>
      <c r="GD1744" s="40"/>
      <c r="GE1744" s="40"/>
      <c r="GF1744" s="40"/>
      <c r="GG1744" s="40"/>
      <c r="GH1744" s="40"/>
      <c r="GI1744" s="40"/>
      <c r="GJ1744" s="40"/>
      <c r="GK1744" s="40"/>
      <c r="GL1744" s="40"/>
      <c r="GM1744" s="40"/>
      <c r="GN1744" s="40"/>
      <c r="GO1744" s="40"/>
      <c r="GP1744" s="40"/>
      <c r="GQ1744" s="40"/>
      <c r="GR1744" s="40"/>
      <c r="GS1744" s="40"/>
    </row>
    <row r="1745" spans="1:201" x14ac:dyDescent="0.2">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40"/>
      <c r="CY1745" s="40"/>
      <c r="CZ1745" s="40"/>
      <c r="DA1745" s="40"/>
      <c r="DB1745" s="40"/>
      <c r="DC1745" s="40"/>
      <c r="DD1745" s="40"/>
      <c r="DE1745" s="40"/>
      <c r="DF1745" s="40"/>
      <c r="DG1745" s="40"/>
      <c r="DH1745" s="40"/>
      <c r="DI1745" s="40"/>
      <c r="DJ1745" s="40"/>
      <c r="DK1745" s="40"/>
      <c r="DL1745" s="40"/>
      <c r="DM1745" s="40"/>
      <c r="DN1745" s="40"/>
      <c r="DO1745" s="40"/>
      <c r="DP1745" s="40"/>
      <c r="DQ1745" s="40"/>
      <c r="DR1745" s="40"/>
      <c r="DS1745" s="40"/>
      <c r="DT1745" s="40"/>
      <c r="DU1745" s="40"/>
      <c r="DV1745" s="40"/>
      <c r="DW1745" s="40"/>
      <c r="DX1745" s="40"/>
      <c r="DY1745" s="40"/>
      <c r="DZ1745" s="40"/>
      <c r="EA1745" s="40"/>
      <c r="EB1745" s="40"/>
      <c r="EC1745" s="40"/>
      <c r="ED1745" s="40"/>
      <c r="EE1745" s="40"/>
      <c r="EF1745" s="40"/>
      <c r="EG1745" s="40"/>
      <c r="EH1745" s="40"/>
      <c r="EI1745" s="40"/>
      <c r="EJ1745" s="40"/>
      <c r="EK1745" s="40"/>
      <c r="EL1745" s="40"/>
      <c r="EM1745" s="40"/>
      <c r="EN1745" s="40"/>
      <c r="EO1745" s="40"/>
      <c r="EP1745" s="40"/>
      <c r="EQ1745" s="40"/>
      <c r="ER1745" s="40"/>
      <c r="ES1745" s="40"/>
      <c r="ET1745" s="40"/>
      <c r="EU1745" s="40"/>
      <c r="EV1745" s="40"/>
      <c r="EW1745" s="40"/>
      <c r="EX1745" s="40"/>
      <c r="EY1745" s="40"/>
      <c r="EZ1745" s="40"/>
      <c r="FA1745" s="40"/>
      <c r="FB1745" s="40"/>
      <c r="FC1745" s="40"/>
      <c r="FD1745" s="40"/>
      <c r="FE1745" s="40"/>
      <c r="FF1745" s="40"/>
      <c r="FG1745" s="40"/>
      <c r="FH1745" s="40"/>
      <c r="FI1745" s="40"/>
      <c r="FJ1745" s="40"/>
      <c r="FK1745" s="40"/>
      <c r="FL1745" s="40"/>
      <c r="FM1745" s="40"/>
      <c r="FN1745" s="40"/>
      <c r="FO1745" s="40"/>
      <c r="FP1745" s="40"/>
      <c r="FQ1745" s="40"/>
      <c r="FR1745" s="40"/>
      <c r="FS1745" s="40"/>
      <c r="FT1745" s="40"/>
      <c r="FU1745" s="40"/>
      <c r="FV1745" s="40"/>
      <c r="FW1745" s="40"/>
      <c r="FX1745" s="40"/>
      <c r="FY1745" s="40"/>
      <c r="FZ1745" s="40"/>
      <c r="GA1745" s="40"/>
      <c r="GB1745" s="40"/>
      <c r="GC1745" s="40"/>
      <c r="GD1745" s="40"/>
      <c r="GE1745" s="40"/>
      <c r="GF1745" s="40"/>
      <c r="GG1745" s="40"/>
      <c r="GH1745" s="40"/>
      <c r="GI1745" s="40"/>
      <c r="GJ1745" s="40"/>
      <c r="GK1745" s="40"/>
      <c r="GL1745" s="40"/>
      <c r="GM1745" s="40"/>
      <c r="GN1745" s="40"/>
      <c r="GO1745" s="40"/>
      <c r="GP1745" s="40"/>
      <c r="GQ1745" s="40"/>
      <c r="GR1745" s="40"/>
      <c r="GS1745" s="40"/>
    </row>
    <row r="1746" spans="1:201" x14ac:dyDescent="0.2">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40"/>
      <c r="CY1746" s="40"/>
      <c r="CZ1746" s="40"/>
      <c r="DA1746" s="40"/>
      <c r="DB1746" s="40"/>
      <c r="DC1746" s="40"/>
      <c r="DD1746" s="40"/>
      <c r="DE1746" s="40"/>
      <c r="DF1746" s="40"/>
      <c r="DG1746" s="40"/>
      <c r="DH1746" s="40"/>
      <c r="DI1746" s="40"/>
      <c r="DJ1746" s="40"/>
      <c r="DK1746" s="40"/>
      <c r="DL1746" s="40"/>
      <c r="DM1746" s="40"/>
      <c r="DN1746" s="40"/>
      <c r="DO1746" s="40"/>
      <c r="DP1746" s="40"/>
      <c r="DQ1746" s="40"/>
      <c r="DR1746" s="40"/>
      <c r="DS1746" s="40"/>
      <c r="DT1746" s="40"/>
      <c r="DU1746" s="40"/>
      <c r="DV1746" s="40"/>
      <c r="DW1746" s="40"/>
      <c r="DX1746" s="40"/>
      <c r="DY1746" s="40"/>
      <c r="DZ1746" s="40"/>
      <c r="EA1746" s="40"/>
      <c r="EB1746" s="40"/>
      <c r="EC1746" s="40"/>
      <c r="ED1746" s="40"/>
      <c r="EE1746" s="40"/>
      <c r="EF1746" s="40"/>
      <c r="EG1746" s="40"/>
      <c r="EH1746" s="40"/>
      <c r="EI1746" s="40"/>
      <c r="EJ1746" s="40"/>
      <c r="EK1746" s="40"/>
      <c r="EL1746" s="40"/>
      <c r="EM1746" s="40"/>
      <c r="EN1746" s="40"/>
      <c r="EO1746" s="40"/>
      <c r="EP1746" s="40"/>
      <c r="EQ1746" s="40"/>
      <c r="ER1746" s="40"/>
      <c r="ES1746" s="40"/>
      <c r="ET1746" s="40"/>
      <c r="EU1746" s="40"/>
      <c r="EV1746" s="40"/>
      <c r="EW1746" s="40"/>
      <c r="EX1746" s="40"/>
      <c r="EY1746" s="40"/>
      <c r="EZ1746" s="40"/>
      <c r="FA1746" s="40"/>
      <c r="FB1746" s="40"/>
      <c r="FC1746" s="40"/>
      <c r="FD1746" s="40"/>
      <c r="FE1746" s="40"/>
      <c r="FF1746" s="40"/>
      <c r="FG1746" s="40"/>
      <c r="FH1746" s="40"/>
      <c r="FI1746" s="40"/>
      <c r="FJ1746" s="40"/>
      <c r="FK1746" s="40"/>
      <c r="FL1746" s="40"/>
      <c r="FM1746" s="40"/>
      <c r="FN1746" s="40"/>
      <c r="FO1746" s="40"/>
      <c r="FP1746" s="40"/>
      <c r="FQ1746" s="40"/>
      <c r="FR1746" s="40"/>
      <c r="FS1746" s="40"/>
      <c r="FT1746" s="40"/>
      <c r="FU1746" s="40"/>
      <c r="FV1746" s="40"/>
      <c r="FW1746" s="40"/>
      <c r="FX1746" s="40"/>
      <c r="FY1746" s="40"/>
      <c r="FZ1746" s="40"/>
      <c r="GA1746" s="40"/>
      <c r="GB1746" s="40"/>
      <c r="GC1746" s="40"/>
      <c r="GD1746" s="40"/>
      <c r="GE1746" s="40"/>
      <c r="GF1746" s="40"/>
      <c r="GG1746" s="40"/>
      <c r="GH1746" s="40"/>
      <c r="GI1746" s="40"/>
      <c r="GJ1746" s="40"/>
      <c r="GK1746" s="40"/>
      <c r="GL1746" s="40"/>
      <c r="GM1746" s="40"/>
      <c r="GN1746" s="40"/>
      <c r="GO1746" s="40"/>
      <c r="GP1746" s="40"/>
      <c r="GQ1746" s="40"/>
      <c r="GR1746" s="40"/>
      <c r="GS1746" s="40"/>
    </row>
    <row r="1747" spans="1:201" x14ac:dyDescent="0.2">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40"/>
      <c r="CY1747" s="40"/>
      <c r="CZ1747" s="40"/>
      <c r="DA1747" s="40"/>
      <c r="DB1747" s="40"/>
      <c r="DC1747" s="40"/>
      <c r="DD1747" s="40"/>
      <c r="DE1747" s="40"/>
      <c r="DF1747" s="40"/>
      <c r="DG1747" s="40"/>
      <c r="DH1747" s="40"/>
      <c r="DI1747" s="40"/>
      <c r="DJ1747" s="40"/>
      <c r="DK1747" s="40"/>
      <c r="DL1747" s="40"/>
      <c r="DM1747" s="40"/>
      <c r="DN1747" s="40"/>
      <c r="DO1747" s="40"/>
      <c r="DP1747" s="40"/>
      <c r="DQ1747" s="40"/>
      <c r="DR1747" s="40"/>
      <c r="DS1747" s="40"/>
      <c r="DT1747" s="40"/>
      <c r="DU1747" s="40"/>
      <c r="DV1747" s="40"/>
      <c r="DW1747" s="40"/>
      <c r="DX1747" s="40"/>
      <c r="DY1747" s="40"/>
      <c r="DZ1747" s="40"/>
      <c r="EA1747" s="40"/>
      <c r="EB1747" s="40"/>
      <c r="EC1747" s="40"/>
      <c r="ED1747" s="40"/>
      <c r="EE1747" s="40"/>
      <c r="EF1747" s="40"/>
      <c r="EG1747" s="40"/>
      <c r="EH1747" s="40"/>
      <c r="EI1747" s="40"/>
      <c r="EJ1747" s="40"/>
      <c r="EK1747" s="40"/>
      <c r="EL1747" s="40"/>
      <c r="EM1747" s="40"/>
      <c r="EN1747" s="40"/>
      <c r="EO1747" s="40"/>
      <c r="EP1747" s="40"/>
      <c r="EQ1747" s="40"/>
      <c r="ER1747" s="40"/>
      <c r="ES1747" s="40"/>
      <c r="ET1747" s="40"/>
      <c r="EU1747" s="40"/>
      <c r="EV1747" s="40"/>
      <c r="EW1747" s="40"/>
      <c r="EX1747" s="40"/>
      <c r="EY1747" s="40"/>
      <c r="EZ1747" s="40"/>
      <c r="FA1747" s="40"/>
      <c r="FB1747" s="40"/>
      <c r="FC1747" s="40"/>
      <c r="FD1747" s="40"/>
      <c r="FE1747" s="40"/>
      <c r="FF1747" s="40"/>
      <c r="FG1747" s="40"/>
      <c r="FH1747" s="40"/>
      <c r="FI1747" s="40"/>
      <c r="FJ1747" s="40"/>
      <c r="FK1747" s="40"/>
      <c r="FL1747" s="40"/>
      <c r="FM1747" s="40"/>
      <c r="FN1747" s="40"/>
      <c r="FO1747" s="40"/>
      <c r="FP1747" s="40"/>
      <c r="FQ1747" s="40"/>
      <c r="FR1747" s="40"/>
      <c r="FS1747" s="40"/>
      <c r="FT1747" s="40"/>
      <c r="FU1747" s="40"/>
      <c r="FV1747" s="40"/>
      <c r="FW1747" s="40"/>
      <c r="FX1747" s="40"/>
      <c r="FY1747" s="40"/>
      <c r="FZ1747" s="40"/>
      <c r="GA1747" s="40"/>
      <c r="GB1747" s="40"/>
      <c r="GC1747" s="40"/>
      <c r="GD1747" s="40"/>
      <c r="GE1747" s="40"/>
      <c r="GF1747" s="40"/>
      <c r="GG1747" s="40"/>
      <c r="GH1747" s="40"/>
      <c r="GI1747" s="40"/>
      <c r="GJ1747" s="40"/>
      <c r="GK1747" s="40"/>
      <c r="GL1747" s="40"/>
      <c r="GM1747" s="40"/>
      <c r="GN1747" s="40"/>
      <c r="GO1747" s="40"/>
      <c r="GP1747" s="40"/>
      <c r="GQ1747" s="40"/>
      <c r="GR1747" s="40"/>
      <c r="GS1747" s="40"/>
    </row>
    <row r="1748" spans="1:201" x14ac:dyDescent="0.2">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40"/>
      <c r="CY1748" s="40"/>
      <c r="CZ1748" s="40"/>
      <c r="DA1748" s="40"/>
      <c r="DB1748" s="40"/>
      <c r="DC1748" s="40"/>
      <c r="DD1748" s="40"/>
      <c r="DE1748" s="40"/>
      <c r="DF1748" s="40"/>
      <c r="DG1748" s="40"/>
      <c r="DH1748" s="40"/>
      <c r="DI1748" s="40"/>
      <c r="DJ1748" s="40"/>
      <c r="DK1748" s="40"/>
      <c r="DL1748" s="40"/>
      <c r="DM1748" s="40"/>
      <c r="DN1748" s="40"/>
      <c r="DO1748" s="40"/>
      <c r="DP1748" s="40"/>
      <c r="DQ1748" s="40"/>
      <c r="DR1748" s="40"/>
      <c r="DS1748" s="40"/>
      <c r="DT1748" s="40"/>
      <c r="DU1748" s="40"/>
      <c r="DV1748" s="40"/>
      <c r="DW1748" s="40"/>
      <c r="DX1748" s="40"/>
      <c r="DY1748" s="40"/>
      <c r="DZ1748" s="40"/>
      <c r="EA1748" s="40"/>
      <c r="EB1748" s="40"/>
      <c r="EC1748" s="40"/>
      <c r="ED1748" s="40"/>
      <c r="EE1748" s="40"/>
      <c r="EF1748" s="40"/>
      <c r="EG1748" s="40"/>
      <c r="EH1748" s="40"/>
      <c r="EI1748" s="40"/>
      <c r="EJ1748" s="40"/>
      <c r="EK1748" s="40"/>
      <c r="EL1748" s="40"/>
      <c r="EM1748" s="40"/>
      <c r="EN1748" s="40"/>
      <c r="EO1748" s="40"/>
      <c r="EP1748" s="40"/>
      <c r="EQ1748" s="40"/>
      <c r="ER1748" s="40"/>
      <c r="ES1748" s="40"/>
      <c r="ET1748" s="40"/>
      <c r="EU1748" s="40"/>
      <c r="EV1748" s="40"/>
      <c r="EW1748" s="40"/>
      <c r="EX1748" s="40"/>
      <c r="EY1748" s="40"/>
      <c r="EZ1748" s="40"/>
      <c r="FA1748" s="40"/>
      <c r="FB1748" s="40"/>
      <c r="FC1748" s="40"/>
      <c r="FD1748" s="40"/>
      <c r="FE1748" s="40"/>
      <c r="FF1748" s="40"/>
      <c r="FG1748" s="40"/>
      <c r="FH1748" s="40"/>
      <c r="FI1748" s="40"/>
      <c r="FJ1748" s="40"/>
      <c r="FK1748" s="40"/>
      <c r="FL1748" s="40"/>
      <c r="FM1748" s="40"/>
      <c r="FN1748" s="40"/>
      <c r="FO1748" s="40"/>
      <c r="FP1748" s="40"/>
      <c r="FQ1748" s="40"/>
      <c r="FR1748" s="40"/>
      <c r="FS1748" s="40"/>
      <c r="FT1748" s="40"/>
      <c r="FU1748" s="40"/>
      <c r="FV1748" s="40"/>
      <c r="FW1748" s="40"/>
      <c r="FX1748" s="40"/>
      <c r="FY1748" s="40"/>
      <c r="FZ1748" s="40"/>
      <c r="GA1748" s="40"/>
      <c r="GB1748" s="40"/>
      <c r="GC1748" s="40"/>
      <c r="GD1748" s="40"/>
      <c r="GE1748" s="40"/>
      <c r="GF1748" s="40"/>
      <c r="GG1748" s="40"/>
      <c r="GH1748" s="40"/>
      <c r="GI1748" s="40"/>
      <c r="GJ1748" s="40"/>
      <c r="GK1748" s="40"/>
      <c r="GL1748" s="40"/>
      <c r="GM1748" s="40"/>
      <c r="GN1748" s="40"/>
      <c r="GO1748" s="40"/>
      <c r="GP1748" s="40"/>
      <c r="GQ1748" s="40"/>
      <c r="GR1748" s="40"/>
      <c r="GS1748" s="40"/>
    </row>
    <row r="1749" spans="1:201" x14ac:dyDescent="0.2">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40"/>
      <c r="CY1749" s="40"/>
      <c r="CZ1749" s="40"/>
      <c r="DA1749" s="40"/>
      <c r="DB1749" s="40"/>
      <c r="DC1749" s="40"/>
      <c r="DD1749" s="40"/>
      <c r="DE1749" s="40"/>
      <c r="DF1749" s="40"/>
      <c r="DG1749" s="40"/>
      <c r="DH1749" s="40"/>
      <c r="DI1749" s="40"/>
      <c r="DJ1749" s="40"/>
      <c r="DK1749" s="40"/>
      <c r="DL1749" s="40"/>
      <c r="DM1749" s="40"/>
      <c r="DN1749" s="40"/>
      <c r="DO1749" s="40"/>
      <c r="DP1749" s="40"/>
      <c r="DQ1749" s="40"/>
      <c r="DR1749" s="40"/>
      <c r="DS1749" s="40"/>
      <c r="DT1749" s="40"/>
      <c r="DU1749" s="40"/>
      <c r="DV1749" s="40"/>
      <c r="DW1749" s="40"/>
      <c r="DX1749" s="40"/>
      <c r="DY1749" s="40"/>
      <c r="DZ1749" s="40"/>
      <c r="EA1749" s="40"/>
      <c r="EB1749" s="40"/>
      <c r="EC1749" s="40"/>
      <c r="ED1749" s="40"/>
      <c r="EE1749" s="40"/>
      <c r="EF1749" s="40"/>
      <c r="EG1749" s="40"/>
      <c r="EH1749" s="40"/>
      <c r="EI1749" s="40"/>
      <c r="EJ1749" s="40"/>
      <c r="EK1749" s="40"/>
      <c r="EL1749" s="40"/>
      <c r="EM1749" s="40"/>
      <c r="EN1749" s="40"/>
      <c r="EO1749" s="40"/>
      <c r="EP1749" s="40"/>
      <c r="EQ1749" s="40"/>
      <c r="ER1749" s="40"/>
      <c r="ES1749" s="40"/>
      <c r="ET1749" s="40"/>
      <c r="EU1749" s="40"/>
      <c r="EV1749" s="40"/>
      <c r="EW1749" s="40"/>
      <c r="EX1749" s="40"/>
      <c r="EY1749" s="40"/>
      <c r="EZ1749" s="40"/>
      <c r="FA1749" s="40"/>
      <c r="FB1749" s="40"/>
      <c r="FC1749" s="40"/>
      <c r="FD1749" s="40"/>
      <c r="FE1749" s="40"/>
      <c r="FF1749" s="40"/>
      <c r="FG1749" s="40"/>
      <c r="FH1749" s="40"/>
      <c r="FI1749" s="40"/>
      <c r="FJ1749" s="40"/>
      <c r="FK1749" s="40"/>
      <c r="FL1749" s="40"/>
      <c r="FM1749" s="40"/>
      <c r="FN1749" s="40"/>
      <c r="FO1749" s="40"/>
      <c r="FP1749" s="40"/>
      <c r="FQ1749" s="40"/>
      <c r="FR1749" s="40"/>
      <c r="FS1749" s="40"/>
      <c r="FT1749" s="40"/>
      <c r="FU1749" s="40"/>
      <c r="FV1749" s="40"/>
      <c r="FW1749" s="40"/>
      <c r="FX1749" s="40"/>
      <c r="FY1749" s="40"/>
      <c r="FZ1749" s="40"/>
      <c r="GA1749" s="40"/>
      <c r="GB1749" s="40"/>
      <c r="GC1749" s="40"/>
      <c r="GD1749" s="40"/>
      <c r="GE1749" s="40"/>
      <c r="GF1749" s="40"/>
      <c r="GG1749" s="40"/>
      <c r="GH1749" s="40"/>
      <c r="GI1749" s="40"/>
      <c r="GJ1749" s="40"/>
      <c r="GK1749" s="40"/>
      <c r="GL1749" s="40"/>
      <c r="GM1749" s="40"/>
      <c r="GN1749" s="40"/>
      <c r="GO1749" s="40"/>
      <c r="GP1749" s="40"/>
      <c r="GQ1749" s="40"/>
      <c r="GR1749" s="40"/>
      <c r="GS1749" s="40"/>
    </row>
    <row r="1750" spans="1:201" x14ac:dyDescent="0.2">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40"/>
      <c r="CY1750" s="40"/>
      <c r="CZ1750" s="40"/>
      <c r="DA1750" s="40"/>
      <c r="DB1750" s="40"/>
      <c r="DC1750" s="40"/>
      <c r="DD1750" s="40"/>
      <c r="DE1750" s="40"/>
      <c r="DF1750" s="40"/>
      <c r="DG1750" s="40"/>
      <c r="DH1750" s="40"/>
      <c r="DI1750" s="40"/>
      <c r="DJ1750" s="40"/>
      <c r="DK1750" s="40"/>
      <c r="DL1750" s="40"/>
      <c r="DM1750" s="40"/>
      <c r="DN1750" s="40"/>
      <c r="DO1750" s="40"/>
      <c r="DP1750" s="40"/>
      <c r="DQ1750" s="40"/>
      <c r="DR1750" s="40"/>
      <c r="DS1750" s="40"/>
      <c r="DT1750" s="40"/>
      <c r="DU1750" s="40"/>
      <c r="DV1750" s="40"/>
      <c r="DW1750" s="40"/>
      <c r="DX1750" s="40"/>
      <c r="DY1750" s="40"/>
      <c r="DZ1750" s="40"/>
      <c r="EA1750" s="40"/>
      <c r="EB1750" s="40"/>
      <c r="EC1750" s="40"/>
      <c r="ED1750" s="40"/>
      <c r="EE1750" s="40"/>
      <c r="EF1750" s="40"/>
      <c r="EG1750" s="40"/>
      <c r="EH1750" s="40"/>
      <c r="EI1750" s="40"/>
      <c r="EJ1750" s="40"/>
      <c r="EK1750" s="40"/>
      <c r="EL1750" s="40"/>
      <c r="EM1750" s="40"/>
      <c r="EN1750" s="40"/>
      <c r="EO1750" s="40"/>
      <c r="EP1750" s="40"/>
      <c r="EQ1750" s="40"/>
      <c r="ER1750" s="40"/>
      <c r="ES1750" s="40"/>
      <c r="ET1750" s="40"/>
      <c r="EU1750" s="40"/>
      <c r="EV1750" s="40"/>
      <c r="EW1750" s="40"/>
      <c r="EX1750" s="40"/>
      <c r="EY1750" s="40"/>
      <c r="EZ1750" s="40"/>
      <c r="FA1750" s="40"/>
      <c r="FB1750" s="40"/>
      <c r="FC1750" s="40"/>
      <c r="FD1750" s="40"/>
      <c r="FE1750" s="40"/>
      <c r="FF1750" s="40"/>
      <c r="FG1750" s="40"/>
      <c r="FH1750" s="40"/>
      <c r="FI1750" s="40"/>
      <c r="FJ1750" s="40"/>
      <c r="FK1750" s="40"/>
      <c r="FL1750" s="40"/>
      <c r="FM1750" s="40"/>
      <c r="FN1750" s="40"/>
      <c r="FO1750" s="40"/>
      <c r="FP1750" s="40"/>
      <c r="FQ1750" s="40"/>
      <c r="FR1750" s="40"/>
      <c r="FS1750" s="40"/>
      <c r="FT1750" s="40"/>
      <c r="FU1750" s="40"/>
      <c r="FV1750" s="40"/>
      <c r="FW1750" s="40"/>
      <c r="FX1750" s="40"/>
      <c r="FY1750" s="40"/>
      <c r="FZ1750" s="40"/>
      <c r="GA1750" s="40"/>
      <c r="GB1750" s="40"/>
      <c r="GC1750" s="40"/>
      <c r="GD1750" s="40"/>
      <c r="GE1750" s="40"/>
      <c r="GF1750" s="40"/>
      <c r="GG1750" s="40"/>
      <c r="GH1750" s="40"/>
      <c r="GI1750" s="40"/>
      <c r="GJ1750" s="40"/>
      <c r="GK1750" s="40"/>
      <c r="GL1750" s="40"/>
      <c r="GM1750" s="40"/>
      <c r="GN1750" s="40"/>
      <c r="GO1750" s="40"/>
      <c r="GP1750" s="40"/>
      <c r="GQ1750" s="40"/>
      <c r="GR1750" s="40"/>
      <c r="GS1750" s="40"/>
    </row>
    <row r="1751" spans="1:201" x14ac:dyDescent="0.2">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40"/>
      <c r="CY1751" s="40"/>
      <c r="CZ1751" s="40"/>
      <c r="DA1751" s="40"/>
      <c r="DB1751" s="40"/>
      <c r="DC1751" s="40"/>
      <c r="DD1751" s="40"/>
      <c r="DE1751" s="40"/>
      <c r="DF1751" s="40"/>
      <c r="DG1751" s="40"/>
      <c r="DH1751" s="40"/>
      <c r="DI1751" s="40"/>
      <c r="DJ1751" s="40"/>
      <c r="DK1751" s="40"/>
      <c r="DL1751" s="40"/>
      <c r="DM1751" s="40"/>
      <c r="DN1751" s="40"/>
      <c r="DO1751" s="40"/>
      <c r="DP1751" s="40"/>
      <c r="DQ1751" s="40"/>
      <c r="DR1751" s="40"/>
      <c r="DS1751" s="40"/>
      <c r="DT1751" s="40"/>
      <c r="DU1751" s="40"/>
      <c r="DV1751" s="40"/>
      <c r="DW1751" s="40"/>
      <c r="DX1751" s="40"/>
      <c r="DY1751" s="40"/>
      <c r="DZ1751" s="40"/>
      <c r="EA1751" s="40"/>
      <c r="EB1751" s="40"/>
      <c r="EC1751" s="40"/>
      <c r="ED1751" s="40"/>
      <c r="EE1751" s="40"/>
      <c r="EF1751" s="40"/>
      <c r="EG1751" s="40"/>
      <c r="EH1751" s="40"/>
      <c r="EI1751" s="40"/>
      <c r="EJ1751" s="40"/>
      <c r="EK1751" s="40"/>
      <c r="EL1751" s="40"/>
      <c r="EM1751" s="40"/>
      <c r="EN1751" s="40"/>
      <c r="EO1751" s="40"/>
      <c r="EP1751" s="40"/>
      <c r="EQ1751" s="40"/>
      <c r="ER1751" s="40"/>
      <c r="ES1751" s="40"/>
      <c r="ET1751" s="40"/>
      <c r="EU1751" s="40"/>
      <c r="EV1751" s="40"/>
      <c r="EW1751" s="40"/>
      <c r="EX1751" s="40"/>
      <c r="EY1751" s="40"/>
      <c r="EZ1751" s="40"/>
      <c r="FA1751" s="40"/>
      <c r="FB1751" s="40"/>
      <c r="FC1751" s="40"/>
      <c r="FD1751" s="40"/>
      <c r="FE1751" s="40"/>
      <c r="FF1751" s="40"/>
      <c r="FG1751" s="40"/>
      <c r="FH1751" s="40"/>
      <c r="FI1751" s="40"/>
      <c r="FJ1751" s="40"/>
      <c r="FK1751" s="40"/>
      <c r="FL1751" s="40"/>
      <c r="FM1751" s="40"/>
      <c r="FN1751" s="40"/>
      <c r="FO1751" s="40"/>
      <c r="FP1751" s="40"/>
      <c r="FQ1751" s="40"/>
      <c r="FR1751" s="40"/>
      <c r="FS1751" s="40"/>
      <c r="FT1751" s="40"/>
      <c r="FU1751" s="40"/>
      <c r="FV1751" s="40"/>
      <c r="FW1751" s="40"/>
      <c r="FX1751" s="40"/>
      <c r="FY1751" s="40"/>
      <c r="FZ1751" s="40"/>
      <c r="GA1751" s="40"/>
      <c r="GB1751" s="40"/>
      <c r="GC1751" s="40"/>
      <c r="GD1751" s="40"/>
      <c r="GE1751" s="40"/>
      <c r="GF1751" s="40"/>
      <c r="GG1751" s="40"/>
      <c r="GH1751" s="40"/>
      <c r="GI1751" s="40"/>
      <c r="GJ1751" s="40"/>
      <c r="GK1751" s="40"/>
      <c r="GL1751" s="40"/>
      <c r="GM1751" s="40"/>
      <c r="GN1751" s="40"/>
      <c r="GO1751" s="40"/>
      <c r="GP1751" s="40"/>
      <c r="GQ1751" s="40"/>
      <c r="GR1751" s="40"/>
      <c r="GS1751" s="40"/>
    </row>
    <row r="1752" spans="1:201" x14ac:dyDescent="0.2">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40"/>
      <c r="CY1752" s="40"/>
      <c r="CZ1752" s="40"/>
      <c r="DA1752" s="40"/>
      <c r="DB1752" s="40"/>
      <c r="DC1752" s="40"/>
      <c r="DD1752" s="40"/>
      <c r="DE1752" s="40"/>
      <c r="DF1752" s="40"/>
      <c r="DG1752" s="40"/>
      <c r="DH1752" s="40"/>
      <c r="DI1752" s="40"/>
      <c r="DJ1752" s="40"/>
      <c r="DK1752" s="40"/>
      <c r="DL1752" s="40"/>
      <c r="DM1752" s="40"/>
      <c r="DN1752" s="40"/>
      <c r="DO1752" s="40"/>
      <c r="DP1752" s="40"/>
      <c r="DQ1752" s="40"/>
      <c r="DR1752" s="40"/>
      <c r="DS1752" s="40"/>
      <c r="DT1752" s="40"/>
      <c r="DU1752" s="40"/>
      <c r="DV1752" s="40"/>
      <c r="DW1752" s="40"/>
      <c r="DX1752" s="40"/>
      <c r="DY1752" s="40"/>
      <c r="DZ1752" s="40"/>
      <c r="EA1752" s="40"/>
      <c r="EB1752" s="40"/>
      <c r="EC1752" s="40"/>
      <c r="ED1752" s="40"/>
      <c r="EE1752" s="40"/>
      <c r="EF1752" s="40"/>
      <c r="EG1752" s="40"/>
      <c r="EH1752" s="40"/>
      <c r="EI1752" s="40"/>
      <c r="EJ1752" s="40"/>
      <c r="EK1752" s="40"/>
      <c r="EL1752" s="40"/>
      <c r="EM1752" s="40"/>
      <c r="EN1752" s="40"/>
      <c r="EO1752" s="40"/>
      <c r="EP1752" s="40"/>
      <c r="EQ1752" s="40"/>
      <c r="ER1752" s="40"/>
      <c r="ES1752" s="40"/>
      <c r="ET1752" s="40"/>
      <c r="EU1752" s="40"/>
      <c r="EV1752" s="40"/>
      <c r="EW1752" s="40"/>
      <c r="EX1752" s="40"/>
      <c r="EY1752" s="40"/>
      <c r="EZ1752" s="40"/>
      <c r="FA1752" s="40"/>
      <c r="FB1752" s="40"/>
      <c r="FC1752" s="40"/>
      <c r="FD1752" s="40"/>
      <c r="FE1752" s="40"/>
      <c r="FF1752" s="40"/>
      <c r="FG1752" s="40"/>
      <c r="FH1752" s="40"/>
      <c r="FI1752" s="40"/>
      <c r="FJ1752" s="40"/>
      <c r="FK1752" s="40"/>
      <c r="FL1752" s="40"/>
      <c r="FM1752" s="40"/>
      <c r="FN1752" s="40"/>
      <c r="FO1752" s="40"/>
      <c r="FP1752" s="40"/>
      <c r="FQ1752" s="40"/>
      <c r="FR1752" s="40"/>
      <c r="FS1752" s="40"/>
      <c r="FT1752" s="40"/>
      <c r="FU1752" s="40"/>
      <c r="FV1752" s="40"/>
      <c r="FW1752" s="40"/>
      <c r="FX1752" s="40"/>
      <c r="FY1752" s="40"/>
      <c r="FZ1752" s="40"/>
      <c r="GA1752" s="40"/>
      <c r="GB1752" s="40"/>
      <c r="GC1752" s="40"/>
      <c r="GD1752" s="40"/>
      <c r="GE1752" s="40"/>
      <c r="GF1752" s="40"/>
      <c r="GG1752" s="40"/>
      <c r="GH1752" s="40"/>
      <c r="GI1752" s="40"/>
      <c r="GJ1752" s="40"/>
      <c r="GK1752" s="40"/>
      <c r="GL1752" s="40"/>
      <c r="GM1752" s="40"/>
      <c r="GN1752" s="40"/>
      <c r="GO1752" s="40"/>
      <c r="GP1752" s="40"/>
      <c r="GQ1752" s="40"/>
      <c r="GR1752" s="40"/>
      <c r="GS1752" s="40"/>
    </row>
    <row r="1753" spans="1:201" x14ac:dyDescent="0.2">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40"/>
      <c r="CY1753" s="40"/>
      <c r="CZ1753" s="40"/>
      <c r="DA1753" s="40"/>
      <c r="DB1753" s="40"/>
      <c r="DC1753" s="40"/>
      <c r="DD1753" s="40"/>
      <c r="DE1753" s="40"/>
      <c r="DF1753" s="40"/>
      <c r="DG1753" s="40"/>
      <c r="DH1753" s="40"/>
      <c r="DI1753" s="40"/>
      <c r="DJ1753" s="40"/>
      <c r="DK1753" s="40"/>
      <c r="DL1753" s="40"/>
      <c r="DM1753" s="40"/>
      <c r="DN1753" s="40"/>
      <c r="DO1753" s="40"/>
      <c r="DP1753" s="40"/>
      <c r="DQ1753" s="40"/>
      <c r="DR1753" s="40"/>
      <c r="DS1753" s="40"/>
      <c r="DT1753" s="40"/>
      <c r="DU1753" s="40"/>
      <c r="DV1753" s="40"/>
      <c r="DW1753" s="40"/>
      <c r="DX1753" s="40"/>
      <c r="DY1753" s="40"/>
      <c r="DZ1753" s="40"/>
      <c r="EA1753" s="40"/>
      <c r="EB1753" s="40"/>
      <c r="EC1753" s="40"/>
      <c r="ED1753" s="40"/>
      <c r="EE1753" s="40"/>
      <c r="EF1753" s="40"/>
      <c r="EG1753" s="40"/>
      <c r="EH1753" s="40"/>
      <c r="EI1753" s="40"/>
      <c r="EJ1753" s="40"/>
      <c r="EK1753" s="40"/>
      <c r="EL1753" s="40"/>
      <c r="EM1753" s="40"/>
      <c r="EN1753" s="40"/>
      <c r="EO1753" s="40"/>
      <c r="EP1753" s="40"/>
      <c r="EQ1753" s="40"/>
      <c r="ER1753" s="40"/>
      <c r="ES1753" s="40"/>
      <c r="ET1753" s="40"/>
      <c r="EU1753" s="40"/>
      <c r="EV1753" s="40"/>
      <c r="EW1753" s="40"/>
      <c r="EX1753" s="40"/>
      <c r="EY1753" s="40"/>
      <c r="EZ1753" s="40"/>
      <c r="FA1753" s="40"/>
      <c r="FB1753" s="40"/>
      <c r="FC1753" s="40"/>
      <c r="FD1753" s="40"/>
      <c r="FE1753" s="40"/>
      <c r="FF1753" s="40"/>
      <c r="FG1753" s="40"/>
      <c r="FH1753" s="40"/>
      <c r="FI1753" s="40"/>
      <c r="FJ1753" s="40"/>
      <c r="FK1753" s="40"/>
      <c r="FL1753" s="40"/>
      <c r="FM1753" s="40"/>
      <c r="FN1753" s="40"/>
      <c r="FO1753" s="40"/>
      <c r="FP1753" s="40"/>
      <c r="FQ1753" s="40"/>
      <c r="FR1753" s="40"/>
      <c r="FS1753" s="40"/>
      <c r="FT1753" s="40"/>
      <c r="FU1753" s="40"/>
      <c r="FV1753" s="40"/>
      <c r="FW1753" s="40"/>
      <c r="FX1753" s="40"/>
      <c r="FY1753" s="40"/>
      <c r="FZ1753" s="40"/>
      <c r="GA1753" s="40"/>
      <c r="GB1753" s="40"/>
      <c r="GC1753" s="40"/>
      <c r="GD1753" s="40"/>
      <c r="GE1753" s="40"/>
      <c r="GF1753" s="40"/>
      <c r="GG1753" s="40"/>
      <c r="GH1753" s="40"/>
      <c r="GI1753" s="40"/>
      <c r="GJ1753" s="40"/>
      <c r="GK1753" s="40"/>
      <c r="GL1753" s="40"/>
      <c r="GM1753" s="40"/>
      <c r="GN1753" s="40"/>
      <c r="GO1753" s="40"/>
      <c r="GP1753" s="40"/>
      <c r="GQ1753" s="40"/>
      <c r="GR1753" s="40"/>
      <c r="GS1753" s="40"/>
    </row>
    <row r="1754" spans="1:201" x14ac:dyDescent="0.2">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40"/>
      <c r="CY1754" s="40"/>
      <c r="CZ1754" s="40"/>
      <c r="DA1754" s="40"/>
      <c r="DB1754" s="40"/>
      <c r="DC1754" s="40"/>
      <c r="DD1754" s="40"/>
      <c r="DE1754" s="40"/>
      <c r="DF1754" s="40"/>
      <c r="DG1754" s="40"/>
      <c r="DH1754" s="40"/>
      <c r="DI1754" s="40"/>
      <c r="DJ1754" s="40"/>
      <c r="DK1754" s="40"/>
      <c r="DL1754" s="40"/>
      <c r="DM1754" s="40"/>
      <c r="DN1754" s="40"/>
      <c r="DO1754" s="40"/>
      <c r="DP1754" s="40"/>
      <c r="DQ1754" s="40"/>
      <c r="DR1754" s="40"/>
      <c r="DS1754" s="40"/>
      <c r="DT1754" s="40"/>
      <c r="DU1754" s="40"/>
      <c r="DV1754" s="40"/>
      <c r="DW1754" s="40"/>
      <c r="DX1754" s="40"/>
      <c r="DY1754" s="40"/>
      <c r="DZ1754" s="40"/>
      <c r="EA1754" s="40"/>
      <c r="EB1754" s="40"/>
      <c r="EC1754" s="40"/>
      <c r="ED1754" s="40"/>
      <c r="EE1754" s="40"/>
      <c r="EF1754" s="40"/>
      <c r="EG1754" s="40"/>
      <c r="EH1754" s="40"/>
      <c r="EI1754" s="40"/>
      <c r="EJ1754" s="40"/>
      <c r="EK1754" s="40"/>
      <c r="EL1754" s="40"/>
      <c r="EM1754" s="40"/>
      <c r="EN1754" s="40"/>
      <c r="EO1754" s="40"/>
      <c r="EP1754" s="40"/>
      <c r="EQ1754" s="40"/>
      <c r="ER1754" s="40"/>
      <c r="ES1754" s="40"/>
      <c r="ET1754" s="40"/>
      <c r="EU1754" s="40"/>
      <c r="EV1754" s="40"/>
      <c r="EW1754" s="40"/>
      <c r="EX1754" s="40"/>
      <c r="EY1754" s="40"/>
      <c r="EZ1754" s="40"/>
      <c r="FA1754" s="40"/>
      <c r="FB1754" s="40"/>
      <c r="FC1754" s="40"/>
      <c r="FD1754" s="40"/>
      <c r="FE1754" s="40"/>
      <c r="FF1754" s="40"/>
      <c r="FG1754" s="40"/>
      <c r="FH1754" s="40"/>
      <c r="FI1754" s="40"/>
      <c r="FJ1754" s="40"/>
      <c r="FK1754" s="40"/>
      <c r="FL1754" s="40"/>
      <c r="FM1754" s="40"/>
      <c r="FN1754" s="40"/>
      <c r="FO1754" s="40"/>
      <c r="FP1754" s="40"/>
      <c r="FQ1754" s="40"/>
      <c r="FR1754" s="40"/>
      <c r="FS1754" s="40"/>
      <c r="FT1754" s="40"/>
      <c r="FU1754" s="40"/>
      <c r="FV1754" s="40"/>
      <c r="FW1754" s="40"/>
      <c r="FX1754" s="40"/>
      <c r="FY1754" s="40"/>
      <c r="FZ1754" s="40"/>
      <c r="GA1754" s="40"/>
      <c r="GB1754" s="40"/>
      <c r="GC1754" s="40"/>
      <c r="GD1754" s="40"/>
      <c r="GE1754" s="40"/>
      <c r="GF1754" s="40"/>
      <c r="GG1754" s="40"/>
      <c r="GH1754" s="40"/>
      <c r="GI1754" s="40"/>
      <c r="GJ1754" s="40"/>
      <c r="GK1754" s="40"/>
      <c r="GL1754" s="40"/>
      <c r="GM1754" s="40"/>
      <c r="GN1754" s="40"/>
      <c r="GO1754" s="40"/>
      <c r="GP1754" s="40"/>
      <c r="GQ1754" s="40"/>
      <c r="GR1754" s="40"/>
      <c r="GS1754" s="40"/>
    </row>
    <row r="1755" spans="1:201" x14ac:dyDescent="0.2">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40"/>
      <c r="CY1755" s="40"/>
      <c r="CZ1755" s="40"/>
      <c r="DA1755" s="40"/>
      <c r="DB1755" s="40"/>
      <c r="DC1755" s="40"/>
      <c r="DD1755" s="40"/>
      <c r="DE1755" s="40"/>
      <c r="DF1755" s="40"/>
      <c r="DG1755" s="40"/>
      <c r="DH1755" s="40"/>
      <c r="DI1755" s="40"/>
      <c r="DJ1755" s="40"/>
      <c r="DK1755" s="40"/>
      <c r="DL1755" s="40"/>
      <c r="DM1755" s="40"/>
      <c r="DN1755" s="40"/>
      <c r="DO1755" s="40"/>
      <c r="DP1755" s="40"/>
      <c r="DQ1755" s="40"/>
      <c r="DR1755" s="40"/>
      <c r="DS1755" s="40"/>
      <c r="DT1755" s="40"/>
      <c r="DU1755" s="40"/>
      <c r="DV1755" s="40"/>
      <c r="DW1755" s="40"/>
      <c r="DX1755" s="40"/>
      <c r="DY1755" s="40"/>
      <c r="DZ1755" s="40"/>
      <c r="EA1755" s="40"/>
      <c r="EB1755" s="40"/>
      <c r="EC1755" s="40"/>
      <c r="ED1755" s="40"/>
      <c r="EE1755" s="40"/>
      <c r="EF1755" s="40"/>
      <c r="EG1755" s="40"/>
      <c r="EH1755" s="40"/>
      <c r="EI1755" s="40"/>
      <c r="EJ1755" s="40"/>
      <c r="EK1755" s="40"/>
      <c r="EL1755" s="40"/>
      <c r="EM1755" s="40"/>
      <c r="EN1755" s="40"/>
      <c r="EO1755" s="40"/>
      <c r="EP1755" s="40"/>
      <c r="EQ1755" s="40"/>
      <c r="ER1755" s="40"/>
      <c r="ES1755" s="40"/>
      <c r="ET1755" s="40"/>
      <c r="EU1755" s="40"/>
      <c r="EV1755" s="40"/>
      <c r="EW1755" s="40"/>
      <c r="EX1755" s="40"/>
      <c r="EY1755" s="40"/>
      <c r="EZ1755" s="40"/>
      <c r="FA1755" s="40"/>
      <c r="FB1755" s="40"/>
      <c r="FC1755" s="40"/>
      <c r="FD1755" s="40"/>
      <c r="FE1755" s="40"/>
      <c r="FF1755" s="40"/>
      <c r="FG1755" s="40"/>
      <c r="FH1755" s="40"/>
      <c r="FI1755" s="40"/>
      <c r="FJ1755" s="40"/>
      <c r="FK1755" s="40"/>
      <c r="FL1755" s="40"/>
      <c r="FM1755" s="40"/>
      <c r="FN1755" s="40"/>
      <c r="FO1755" s="40"/>
      <c r="FP1755" s="40"/>
      <c r="FQ1755" s="40"/>
      <c r="FR1755" s="40"/>
      <c r="FS1755" s="40"/>
      <c r="FT1755" s="40"/>
      <c r="FU1755" s="40"/>
      <c r="FV1755" s="40"/>
      <c r="FW1755" s="40"/>
      <c r="FX1755" s="40"/>
      <c r="FY1755" s="40"/>
      <c r="FZ1755" s="40"/>
      <c r="GA1755" s="40"/>
      <c r="GB1755" s="40"/>
      <c r="GC1755" s="40"/>
      <c r="GD1755" s="40"/>
      <c r="GE1755" s="40"/>
      <c r="GF1755" s="40"/>
      <c r="GG1755" s="40"/>
      <c r="GH1755" s="40"/>
      <c r="GI1755" s="40"/>
      <c r="GJ1755" s="40"/>
      <c r="GK1755" s="40"/>
      <c r="GL1755" s="40"/>
      <c r="GM1755" s="40"/>
      <c r="GN1755" s="40"/>
      <c r="GO1755" s="40"/>
      <c r="GP1755" s="40"/>
      <c r="GQ1755" s="40"/>
      <c r="GR1755" s="40"/>
      <c r="GS1755" s="40"/>
    </row>
    <row r="1756" spans="1:201" x14ac:dyDescent="0.2">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40"/>
      <c r="CY1756" s="40"/>
      <c r="CZ1756" s="40"/>
      <c r="DA1756" s="40"/>
      <c r="DB1756" s="40"/>
      <c r="DC1756" s="40"/>
      <c r="DD1756" s="40"/>
      <c r="DE1756" s="40"/>
      <c r="DF1756" s="40"/>
      <c r="DG1756" s="40"/>
      <c r="DH1756" s="40"/>
      <c r="DI1756" s="40"/>
      <c r="DJ1756" s="40"/>
      <c r="DK1756" s="40"/>
      <c r="DL1756" s="40"/>
      <c r="DM1756" s="40"/>
      <c r="DN1756" s="40"/>
      <c r="DO1756" s="40"/>
      <c r="DP1756" s="40"/>
      <c r="DQ1756" s="40"/>
      <c r="DR1756" s="40"/>
      <c r="DS1756" s="40"/>
      <c r="DT1756" s="40"/>
      <c r="DU1756" s="40"/>
      <c r="DV1756" s="40"/>
      <c r="DW1756" s="40"/>
      <c r="DX1756" s="40"/>
      <c r="DY1756" s="40"/>
      <c r="DZ1756" s="40"/>
      <c r="EA1756" s="40"/>
      <c r="EB1756" s="40"/>
      <c r="EC1756" s="40"/>
      <c r="ED1756" s="40"/>
      <c r="EE1756" s="40"/>
      <c r="EF1756" s="40"/>
      <c r="EG1756" s="40"/>
      <c r="EH1756" s="40"/>
      <c r="EI1756" s="40"/>
      <c r="EJ1756" s="40"/>
      <c r="EK1756" s="40"/>
      <c r="EL1756" s="40"/>
      <c r="EM1756" s="40"/>
      <c r="EN1756" s="40"/>
      <c r="EO1756" s="40"/>
      <c r="EP1756" s="40"/>
      <c r="EQ1756" s="40"/>
      <c r="ER1756" s="40"/>
      <c r="ES1756" s="40"/>
      <c r="ET1756" s="40"/>
      <c r="EU1756" s="40"/>
      <c r="EV1756" s="40"/>
      <c r="EW1756" s="40"/>
      <c r="EX1756" s="40"/>
      <c r="EY1756" s="40"/>
      <c r="EZ1756" s="40"/>
      <c r="FA1756" s="40"/>
      <c r="FB1756" s="40"/>
      <c r="FC1756" s="40"/>
      <c r="FD1756" s="40"/>
      <c r="FE1756" s="40"/>
      <c r="FF1756" s="40"/>
      <c r="FG1756" s="40"/>
      <c r="FH1756" s="40"/>
      <c r="FI1756" s="40"/>
      <c r="FJ1756" s="40"/>
      <c r="FK1756" s="40"/>
      <c r="FL1756" s="40"/>
      <c r="FM1756" s="40"/>
      <c r="FN1756" s="40"/>
      <c r="FO1756" s="40"/>
      <c r="FP1756" s="40"/>
      <c r="FQ1756" s="40"/>
      <c r="FR1756" s="40"/>
      <c r="FS1756" s="40"/>
      <c r="FT1756" s="40"/>
      <c r="FU1756" s="40"/>
      <c r="FV1756" s="40"/>
      <c r="FW1756" s="40"/>
      <c r="FX1756" s="40"/>
      <c r="FY1756" s="40"/>
      <c r="FZ1756" s="40"/>
      <c r="GA1756" s="40"/>
      <c r="GB1756" s="40"/>
      <c r="GC1756" s="40"/>
      <c r="GD1756" s="40"/>
      <c r="GE1756" s="40"/>
      <c r="GF1756" s="40"/>
      <c r="GG1756" s="40"/>
      <c r="GH1756" s="40"/>
      <c r="GI1756" s="40"/>
      <c r="GJ1756" s="40"/>
      <c r="GK1756" s="40"/>
      <c r="GL1756" s="40"/>
      <c r="GM1756" s="40"/>
      <c r="GN1756" s="40"/>
      <c r="GO1756" s="40"/>
      <c r="GP1756" s="40"/>
      <c r="GQ1756" s="40"/>
      <c r="GR1756" s="40"/>
      <c r="GS1756" s="40"/>
    </row>
    <row r="1757" spans="1:201" x14ac:dyDescent="0.2">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40"/>
      <c r="CY1757" s="40"/>
      <c r="CZ1757" s="40"/>
      <c r="DA1757" s="40"/>
      <c r="DB1757" s="40"/>
      <c r="DC1757" s="40"/>
      <c r="DD1757" s="40"/>
      <c r="DE1757" s="40"/>
      <c r="DF1757" s="40"/>
      <c r="DG1757" s="40"/>
      <c r="DH1757" s="40"/>
      <c r="DI1757" s="40"/>
      <c r="DJ1757" s="40"/>
      <c r="DK1757" s="40"/>
      <c r="DL1757" s="40"/>
      <c r="DM1757" s="40"/>
      <c r="DN1757" s="40"/>
      <c r="DO1757" s="40"/>
      <c r="DP1757" s="40"/>
      <c r="DQ1757" s="40"/>
      <c r="DR1757" s="40"/>
      <c r="DS1757" s="40"/>
      <c r="DT1757" s="40"/>
      <c r="DU1757" s="40"/>
      <c r="DV1757" s="40"/>
      <c r="DW1757" s="40"/>
      <c r="DX1757" s="40"/>
      <c r="DY1757" s="40"/>
      <c r="DZ1757" s="40"/>
      <c r="EA1757" s="40"/>
      <c r="EB1757" s="40"/>
      <c r="EC1757" s="40"/>
      <c r="ED1757" s="40"/>
      <c r="EE1757" s="40"/>
      <c r="EF1757" s="40"/>
      <c r="EG1757" s="40"/>
      <c r="EH1757" s="40"/>
      <c r="EI1757" s="40"/>
      <c r="EJ1757" s="40"/>
      <c r="EK1757" s="40"/>
      <c r="EL1757" s="40"/>
      <c r="EM1757" s="40"/>
      <c r="EN1757" s="40"/>
      <c r="EO1757" s="40"/>
      <c r="EP1757" s="40"/>
      <c r="EQ1757" s="40"/>
      <c r="ER1757" s="40"/>
      <c r="ES1757" s="40"/>
      <c r="ET1757" s="40"/>
      <c r="EU1757" s="40"/>
      <c r="EV1757" s="40"/>
      <c r="EW1757" s="40"/>
      <c r="EX1757" s="40"/>
      <c r="EY1757" s="40"/>
      <c r="EZ1757" s="40"/>
      <c r="FA1757" s="40"/>
      <c r="FB1757" s="40"/>
      <c r="FC1757" s="40"/>
      <c r="FD1757" s="40"/>
      <c r="FE1757" s="40"/>
      <c r="FF1757" s="40"/>
      <c r="FG1757" s="40"/>
      <c r="FH1757" s="40"/>
      <c r="FI1757" s="40"/>
      <c r="FJ1757" s="40"/>
      <c r="FK1757" s="40"/>
      <c r="FL1757" s="40"/>
      <c r="FM1757" s="40"/>
      <c r="FN1757" s="40"/>
      <c r="FO1757" s="40"/>
      <c r="FP1757" s="40"/>
      <c r="FQ1757" s="40"/>
      <c r="FR1757" s="40"/>
      <c r="FS1757" s="40"/>
      <c r="FT1757" s="40"/>
      <c r="FU1757" s="40"/>
      <c r="FV1757" s="40"/>
      <c r="FW1757" s="40"/>
      <c r="FX1757" s="40"/>
      <c r="FY1757" s="40"/>
      <c r="FZ1757" s="40"/>
      <c r="GA1757" s="40"/>
      <c r="GB1757" s="40"/>
      <c r="GC1757" s="40"/>
      <c r="GD1757" s="40"/>
      <c r="GE1757" s="40"/>
      <c r="GF1757" s="40"/>
      <c r="GG1757" s="40"/>
      <c r="GH1757" s="40"/>
      <c r="GI1757" s="40"/>
      <c r="GJ1757" s="40"/>
      <c r="GK1757" s="40"/>
      <c r="GL1757" s="40"/>
      <c r="GM1757" s="40"/>
      <c r="GN1757" s="40"/>
      <c r="GO1757" s="40"/>
      <c r="GP1757" s="40"/>
      <c r="GQ1757" s="40"/>
      <c r="GR1757" s="40"/>
      <c r="GS1757" s="40"/>
    </row>
    <row r="1758" spans="1:201" x14ac:dyDescent="0.2">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40"/>
      <c r="CY1758" s="40"/>
      <c r="CZ1758" s="40"/>
      <c r="DA1758" s="40"/>
      <c r="DB1758" s="40"/>
      <c r="DC1758" s="40"/>
      <c r="DD1758" s="40"/>
      <c r="DE1758" s="40"/>
      <c r="DF1758" s="40"/>
      <c r="DG1758" s="40"/>
      <c r="DH1758" s="40"/>
      <c r="DI1758" s="40"/>
      <c r="DJ1758" s="40"/>
      <c r="DK1758" s="40"/>
      <c r="DL1758" s="40"/>
      <c r="DM1758" s="40"/>
      <c r="DN1758" s="40"/>
      <c r="DO1758" s="40"/>
      <c r="DP1758" s="40"/>
      <c r="DQ1758" s="40"/>
      <c r="DR1758" s="40"/>
      <c r="DS1758" s="40"/>
      <c r="DT1758" s="40"/>
      <c r="DU1758" s="40"/>
      <c r="DV1758" s="40"/>
      <c r="DW1758" s="40"/>
      <c r="DX1758" s="40"/>
      <c r="DY1758" s="40"/>
      <c r="DZ1758" s="40"/>
      <c r="EA1758" s="40"/>
      <c r="EB1758" s="40"/>
      <c r="EC1758" s="40"/>
      <c r="ED1758" s="40"/>
      <c r="EE1758" s="40"/>
      <c r="EF1758" s="40"/>
      <c r="EG1758" s="40"/>
      <c r="EH1758" s="40"/>
      <c r="EI1758" s="40"/>
      <c r="EJ1758" s="40"/>
      <c r="EK1758" s="40"/>
      <c r="EL1758" s="40"/>
      <c r="EM1758" s="40"/>
      <c r="EN1758" s="40"/>
      <c r="EO1758" s="40"/>
      <c r="EP1758" s="40"/>
      <c r="EQ1758" s="40"/>
      <c r="ER1758" s="40"/>
      <c r="ES1758" s="40"/>
      <c r="ET1758" s="40"/>
      <c r="EU1758" s="40"/>
      <c r="EV1758" s="40"/>
      <c r="EW1758" s="40"/>
      <c r="EX1758" s="40"/>
      <c r="EY1758" s="40"/>
      <c r="EZ1758" s="40"/>
      <c r="FA1758" s="40"/>
      <c r="FB1758" s="40"/>
      <c r="FC1758" s="40"/>
      <c r="FD1758" s="40"/>
      <c r="FE1758" s="40"/>
      <c r="FF1758" s="40"/>
      <c r="FG1758" s="40"/>
      <c r="FH1758" s="40"/>
      <c r="FI1758" s="40"/>
      <c r="FJ1758" s="40"/>
      <c r="FK1758" s="40"/>
      <c r="FL1758" s="40"/>
      <c r="FM1758" s="40"/>
      <c r="FN1758" s="40"/>
      <c r="FO1758" s="40"/>
      <c r="FP1758" s="40"/>
      <c r="FQ1758" s="40"/>
      <c r="FR1758" s="40"/>
      <c r="FS1758" s="40"/>
      <c r="FT1758" s="40"/>
      <c r="FU1758" s="40"/>
      <c r="FV1758" s="40"/>
      <c r="FW1758" s="40"/>
      <c r="FX1758" s="40"/>
      <c r="FY1758" s="40"/>
      <c r="FZ1758" s="40"/>
      <c r="GA1758" s="40"/>
      <c r="GB1758" s="40"/>
      <c r="GC1758" s="40"/>
      <c r="GD1758" s="40"/>
      <c r="GE1758" s="40"/>
      <c r="GF1758" s="40"/>
      <c r="GG1758" s="40"/>
      <c r="GH1758" s="40"/>
      <c r="GI1758" s="40"/>
      <c r="GJ1758" s="40"/>
      <c r="GK1758" s="40"/>
      <c r="GL1758" s="40"/>
      <c r="GM1758" s="40"/>
      <c r="GN1758" s="40"/>
      <c r="GO1758" s="40"/>
      <c r="GP1758" s="40"/>
      <c r="GQ1758" s="40"/>
      <c r="GR1758" s="40"/>
      <c r="GS1758" s="40"/>
    </row>
    <row r="1759" spans="1:201" x14ac:dyDescent="0.2">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40"/>
      <c r="CY1759" s="40"/>
      <c r="CZ1759" s="40"/>
      <c r="DA1759" s="40"/>
      <c r="DB1759" s="40"/>
      <c r="DC1759" s="40"/>
      <c r="DD1759" s="40"/>
      <c r="DE1759" s="40"/>
      <c r="DF1759" s="40"/>
      <c r="DG1759" s="40"/>
      <c r="DH1759" s="40"/>
      <c r="DI1759" s="40"/>
      <c r="DJ1759" s="40"/>
      <c r="DK1759" s="40"/>
      <c r="DL1759" s="40"/>
      <c r="DM1759" s="40"/>
      <c r="DN1759" s="40"/>
      <c r="DO1759" s="40"/>
      <c r="DP1759" s="40"/>
      <c r="DQ1759" s="40"/>
      <c r="DR1759" s="40"/>
      <c r="DS1759" s="40"/>
      <c r="DT1759" s="40"/>
      <c r="DU1759" s="40"/>
      <c r="DV1759" s="40"/>
      <c r="DW1759" s="40"/>
      <c r="DX1759" s="40"/>
      <c r="DY1759" s="40"/>
      <c r="DZ1759" s="40"/>
      <c r="EA1759" s="40"/>
      <c r="EB1759" s="40"/>
      <c r="EC1759" s="40"/>
      <c r="ED1759" s="40"/>
      <c r="EE1759" s="40"/>
      <c r="EF1759" s="40"/>
      <c r="EG1759" s="40"/>
      <c r="EH1759" s="40"/>
      <c r="EI1759" s="40"/>
      <c r="EJ1759" s="40"/>
      <c r="EK1759" s="40"/>
      <c r="EL1759" s="40"/>
      <c r="EM1759" s="40"/>
      <c r="EN1759" s="40"/>
      <c r="EO1759" s="40"/>
      <c r="EP1759" s="40"/>
      <c r="EQ1759" s="40"/>
      <c r="ER1759" s="40"/>
      <c r="ES1759" s="40"/>
      <c r="ET1759" s="40"/>
      <c r="EU1759" s="40"/>
      <c r="EV1759" s="40"/>
      <c r="EW1759" s="40"/>
      <c r="EX1759" s="40"/>
      <c r="EY1759" s="40"/>
      <c r="EZ1759" s="40"/>
      <c r="FA1759" s="40"/>
      <c r="FB1759" s="40"/>
      <c r="FC1759" s="40"/>
      <c r="FD1759" s="40"/>
      <c r="FE1759" s="40"/>
      <c r="FF1759" s="40"/>
      <c r="FG1759" s="40"/>
      <c r="FH1759" s="40"/>
      <c r="FI1759" s="40"/>
      <c r="FJ1759" s="40"/>
      <c r="FK1759" s="40"/>
      <c r="FL1759" s="40"/>
      <c r="FM1759" s="40"/>
      <c r="FN1759" s="40"/>
      <c r="FO1759" s="40"/>
      <c r="FP1759" s="40"/>
      <c r="FQ1759" s="40"/>
      <c r="FR1759" s="40"/>
      <c r="FS1759" s="40"/>
      <c r="FT1759" s="40"/>
      <c r="FU1759" s="40"/>
      <c r="FV1759" s="40"/>
      <c r="FW1759" s="40"/>
      <c r="FX1759" s="40"/>
      <c r="FY1759" s="40"/>
      <c r="FZ1759" s="40"/>
      <c r="GA1759" s="40"/>
      <c r="GB1759" s="40"/>
      <c r="GC1759" s="40"/>
      <c r="GD1759" s="40"/>
      <c r="GE1759" s="40"/>
      <c r="GF1759" s="40"/>
      <c r="GG1759" s="40"/>
      <c r="GH1759" s="40"/>
      <c r="GI1759" s="40"/>
      <c r="GJ1759" s="40"/>
      <c r="GK1759" s="40"/>
      <c r="GL1759" s="40"/>
      <c r="GM1759" s="40"/>
      <c r="GN1759" s="40"/>
      <c r="GO1759" s="40"/>
      <c r="GP1759" s="40"/>
      <c r="GQ1759" s="40"/>
      <c r="GR1759" s="40"/>
      <c r="GS1759" s="40"/>
    </row>
    <row r="1760" spans="1:201" x14ac:dyDescent="0.2">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40"/>
      <c r="CY1760" s="40"/>
      <c r="CZ1760" s="40"/>
      <c r="DA1760" s="40"/>
      <c r="DB1760" s="40"/>
      <c r="DC1760" s="40"/>
      <c r="DD1760" s="40"/>
      <c r="DE1760" s="40"/>
      <c r="DF1760" s="40"/>
      <c r="DG1760" s="40"/>
      <c r="DH1760" s="40"/>
      <c r="DI1760" s="40"/>
      <c r="DJ1760" s="40"/>
      <c r="DK1760" s="40"/>
      <c r="DL1760" s="40"/>
      <c r="DM1760" s="40"/>
      <c r="DN1760" s="40"/>
      <c r="DO1760" s="40"/>
      <c r="DP1760" s="40"/>
      <c r="DQ1760" s="40"/>
      <c r="DR1760" s="40"/>
      <c r="DS1760" s="40"/>
      <c r="DT1760" s="40"/>
      <c r="DU1760" s="40"/>
      <c r="DV1760" s="40"/>
      <c r="DW1760" s="40"/>
      <c r="DX1760" s="40"/>
      <c r="DY1760" s="40"/>
      <c r="DZ1760" s="40"/>
      <c r="EA1760" s="40"/>
      <c r="EB1760" s="40"/>
      <c r="EC1760" s="40"/>
      <c r="ED1760" s="40"/>
      <c r="EE1760" s="40"/>
      <c r="EF1760" s="40"/>
      <c r="EG1760" s="40"/>
      <c r="EH1760" s="40"/>
      <c r="EI1760" s="40"/>
      <c r="EJ1760" s="40"/>
      <c r="EK1760" s="40"/>
      <c r="EL1760" s="40"/>
      <c r="EM1760" s="40"/>
      <c r="EN1760" s="40"/>
      <c r="EO1760" s="40"/>
      <c r="EP1760" s="40"/>
      <c r="EQ1760" s="40"/>
      <c r="ER1760" s="40"/>
      <c r="ES1760" s="40"/>
      <c r="ET1760" s="40"/>
      <c r="EU1760" s="40"/>
      <c r="EV1760" s="40"/>
      <c r="EW1760" s="40"/>
      <c r="EX1760" s="40"/>
      <c r="EY1760" s="40"/>
      <c r="EZ1760" s="40"/>
      <c r="FA1760" s="40"/>
      <c r="FB1760" s="40"/>
      <c r="FC1760" s="40"/>
      <c r="FD1760" s="40"/>
      <c r="FE1760" s="40"/>
      <c r="FF1760" s="40"/>
      <c r="FG1760" s="40"/>
      <c r="FH1760" s="40"/>
      <c r="FI1760" s="40"/>
      <c r="FJ1760" s="40"/>
      <c r="FK1760" s="40"/>
      <c r="FL1760" s="40"/>
      <c r="FM1760" s="40"/>
      <c r="FN1760" s="40"/>
      <c r="FO1760" s="40"/>
      <c r="FP1760" s="40"/>
      <c r="FQ1760" s="40"/>
      <c r="FR1760" s="40"/>
      <c r="FS1760" s="40"/>
      <c r="FT1760" s="40"/>
      <c r="FU1760" s="40"/>
      <c r="FV1760" s="40"/>
      <c r="FW1760" s="40"/>
      <c r="FX1760" s="40"/>
      <c r="FY1760" s="40"/>
      <c r="FZ1760" s="40"/>
      <c r="GA1760" s="40"/>
      <c r="GB1760" s="40"/>
      <c r="GC1760" s="40"/>
      <c r="GD1760" s="40"/>
      <c r="GE1760" s="40"/>
      <c r="GF1760" s="40"/>
      <c r="GG1760" s="40"/>
      <c r="GH1760" s="40"/>
      <c r="GI1760" s="40"/>
      <c r="GJ1760" s="40"/>
      <c r="GK1760" s="40"/>
      <c r="GL1760" s="40"/>
      <c r="GM1760" s="40"/>
      <c r="GN1760" s="40"/>
      <c r="GO1760" s="40"/>
      <c r="GP1760" s="40"/>
      <c r="GQ1760" s="40"/>
      <c r="GR1760" s="40"/>
      <c r="GS1760" s="40"/>
    </row>
    <row r="1761" spans="1:201" x14ac:dyDescent="0.2">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40"/>
      <c r="CY1761" s="40"/>
      <c r="CZ1761" s="40"/>
      <c r="DA1761" s="40"/>
      <c r="DB1761" s="40"/>
      <c r="DC1761" s="40"/>
      <c r="DD1761" s="40"/>
      <c r="DE1761" s="40"/>
      <c r="DF1761" s="40"/>
      <c r="DG1761" s="40"/>
      <c r="DH1761" s="40"/>
      <c r="DI1761" s="40"/>
      <c r="DJ1761" s="40"/>
      <c r="DK1761" s="40"/>
      <c r="DL1761" s="40"/>
      <c r="DM1761" s="40"/>
      <c r="DN1761" s="40"/>
      <c r="DO1761" s="40"/>
      <c r="DP1761" s="40"/>
      <c r="DQ1761" s="40"/>
      <c r="DR1761" s="40"/>
      <c r="DS1761" s="40"/>
      <c r="DT1761" s="40"/>
      <c r="DU1761" s="40"/>
      <c r="DV1761" s="40"/>
      <c r="DW1761" s="40"/>
      <c r="DX1761" s="40"/>
      <c r="DY1761" s="40"/>
      <c r="DZ1761" s="40"/>
      <c r="EA1761" s="40"/>
      <c r="EB1761" s="40"/>
      <c r="EC1761" s="40"/>
      <c r="ED1761" s="40"/>
      <c r="EE1761" s="40"/>
      <c r="EF1761" s="40"/>
      <c r="EG1761" s="40"/>
      <c r="EH1761" s="40"/>
      <c r="EI1761" s="40"/>
      <c r="EJ1761" s="40"/>
      <c r="EK1761" s="40"/>
      <c r="EL1761" s="40"/>
      <c r="EM1761" s="40"/>
      <c r="EN1761" s="40"/>
      <c r="EO1761" s="40"/>
      <c r="EP1761" s="40"/>
      <c r="EQ1761" s="40"/>
      <c r="ER1761" s="40"/>
      <c r="ES1761" s="40"/>
      <c r="ET1761" s="40"/>
      <c r="EU1761" s="40"/>
      <c r="EV1761" s="40"/>
      <c r="EW1761" s="40"/>
      <c r="EX1761" s="40"/>
      <c r="EY1761" s="40"/>
      <c r="EZ1761" s="40"/>
      <c r="FA1761" s="40"/>
      <c r="FB1761" s="40"/>
      <c r="FC1761" s="40"/>
      <c r="FD1761" s="40"/>
      <c r="FE1761" s="40"/>
      <c r="FF1761" s="40"/>
      <c r="FG1761" s="40"/>
      <c r="FH1761" s="40"/>
      <c r="FI1761" s="40"/>
      <c r="FJ1761" s="40"/>
      <c r="FK1761" s="40"/>
      <c r="FL1761" s="40"/>
      <c r="FM1761" s="40"/>
      <c r="FN1761" s="40"/>
      <c r="FO1761" s="40"/>
      <c r="FP1761" s="40"/>
      <c r="FQ1761" s="40"/>
      <c r="FR1761" s="40"/>
      <c r="FS1761" s="40"/>
      <c r="FT1761" s="40"/>
      <c r="FU1761" s="40"/>
      <c r="FV1761" s="40"/>
      <c r="FW1761" s="40"/>
      <c r="FX1761" s="40"/>
      <c r="FY1761" s="40"/>
      <c r="FZ1761" s="40"/>
      <c r="GA1761" s="40"/>
      <c r="GB1761" s="40"/>
      <c r="GC1761" s="40"/>
      <c r="GD1761" s="40"/>
      <c r="GE1761" s="40"/>
      <c r="GF1761" s="40"/>
      <c r="GG1761" s="40"/>
      <c r="GH1761" s="40"/>
      <c r="GI1761" s="40"/>
      <c r="GJ1761" s="40"/>
      <c r="GK1761" s="40"/>
      <c r="GL1761" s="40"/>
      <c r="GM1761" s="40"/>
      <c r="GN1761" s="40"/>
      <c r="GO1761" s="40"/>
      <c r="GP1761" s="40"/>
      <c r="GQ1761" s="40"/>
      <c r="GR1761" s="40"/>
      <c r="GS1761" s="40"/>
    </row>
    <row r="1762" spans="1:201" x14ac:dyDescent="0.2">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40"/>
      <c r="CY1762" s="40"/>
      <c r="CZ1762" s="40"/>
      <c r="DA1762" s="40"/>
      <c r="DB1762" s="40"/>
      <c r="DC1762" s="40"/>
      <c r="DD1762" s="40"/>
      <c r="DE1762" s="40"/>
      <c r="DF1762" s="40"/>
      <c r="DG1762" s="40"/>
      <c r="DH1762" s="40"/>
      <c r="DI1762" s="40"/>
      <c r="DJ1762" s="40"/>
      <c r="DK1762" s="40"/>
      <c r="DL1762" s="40"/>
      <c r="DM1762" s="40"/>
      <c r="DN1762" s="40"/>
      <c r="DO1762" s="40"/>
      <c r="DP1762" s="40"/>
      <c r="DQ1762" s="40"/>
      <c r="DR1762" s="40"/>
      <c r="DS1762" s="40"/>
      <c r="DT1762" s="40"/>
      <c r="DU1762" s="40"/>
      <c r="DV1762" s="40"/>
      <c r="DW1762" s="40"/>
      <c r="DX1762" s="40"/>
      <c r="DY1762" s="40"/>
      <c r="DZ1762" s="40"/>
      <c r="EA1762" s="40"/>
      <c r="EB1762" s="40"/>
      <c r="EC1762" s="40"/>
      <c r="ED1762" s="40"/>
      <c r="EE1762" s="40"/>
      <c r="EF1762" s="40"/>
      <c r="EG1762" s="40"/>
      <c r="EH1762" s="40"/>
      <c r="EI1762" s="40"/>
      <c r="EJ1762" s="40"/>
      <c r="EK1762" s="40"/>
      <c r="EL1762" s="40"/>
      <c r="EM1762" s="40"/>
      <c r="EN1762" s="40"/>
      <c r="EO1762" s="40"/>
      <c r="EP1762" s="40"/>
      <c r="EQ1762" s="40"/>
      <c r="ER1762" s="40"/>
      <c r="ES1762" s="40"/>
      <c r="ET1762" s="40"/>
      <c r="EU1762" s="40"/>
      <c r="EV1762" s="40"/>
      <c r="EW1762" s="40"/>
      <c r="EX1762" s="40"/>
      <c r="EY1762" s="40"/>
      <c r="EZ1762" s="40"/>
      <c r="FA1762" s="40"/>
      <c r="FB1762" s="40"/>
      <c r="FC1762" s="40"/>
      <c r="FD1762" s="40"/>
      <c r="FE1762" s="40"/>
      <c r="FF1762" s="40"/>
      <c r="FG1762" s="40"/>
      <c r="FH1762" s="40"/>
      <c r="FI1762" s="40"/>
      <c r="FJ1762" s="40"/>
      <c r="FK1762" s="40"/>
      <c r="FL1762" s="40"/>
      <c r="FM1762" s="40"/>
      <c r="FN1762" s="40"/>
      <c r="FO1762" s="40"/>
      <c r="FP1762" s="40"/>
      <c r="FQ1762" s="40"/>
      <c r="FR1762" s="40"/>
      <c r="FS1762" s="40"/>
      <c r="FT1762" s="40"/>
      <c r="FU1762" s="40"/>
      <c r="FV1762" s="40"/>
      <c r="FW1762" s="40"/>
      <c r="FX1762" s="40"/>
      <c r="FY1762" s="40"/>
      <c r="FZ1762" s="40"/>
      <c r="GA1762" s="40"/>
      <c r="GB1762" s="40"/>
      <c r="GC1762" s="40"/>
      <c r="GD1762" s="40"/>
      <c r="GE1762" s="40"/>
      <c r="GF1762" s="40"/>
      <c r="GG1762" s="40"/>
      <c r="GH1762" s="40"/>
      <c r="GI1762" s="40"/>
      <c r="GJ1762" s="40"/>
      <c r="GK1762" s="40"/>
      <c r="GL1762" s="40"/>
      <c r="GM1762" s="40"/>
      <c r="GN1762" s="40"/>
      <c r="GO1762" s="40"/>
      <c r="GP1762" s="40"/>
      <c r="GQ1762" s="40"/>
      <c r="GR1762" s="40"/>
      <c r="GS1762" s="40"/>
    </row>
    <row r="1763" spans="1:201" x14ac:dyDescent="0.2">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40"/>
      <c r="CY1763" s="40"/>
      <c r="CZ1763" s="40"/>
      <c r="DA1763" s="40"/>
      <c r="DB1763" s="40"/>
      <c r="DC1763" s="40"/>
      <c r="DD1763" s="40"/>
      <c r="DE1763" s="40"/>
      <c r="DF1763" s="40"/>
      <c r="DG1763" s="40"/>
      <c r="DH1763" s="40"/>
      <c r="DI1763" s="40"/>
      <c r="DJ1763" s="40"/>
      <c r="DK1763" s="40"/>
      <c r="DL1763" s="40"/>
      <c r="DM1763" s="40"/>
      <c r="DN1763" s="40"/>
      <c r="DO1763" s="40"/>
      <c r="DP1763" s="40"/>
      <c r="DQ1763" s="40"/>
      <c r="DR1763" s="40"/>
      <c r="DS1763" s="40"/>
      <c r="DT1763" s="40"/>
      <c r="DU1763" s="40"/>
      <c r="DV1763" s="40"/>
      <c r="DW1763" s="40"/>
      <c r="DX1763" s="40"/>
      <c r="DY1763" s="40"/>
      <c r="DZ1763" s="40"/>
      <c r="EA1763" s="40"/>
      <c r="EB1763" s="40"/>
      <c r="EC1763" s="40"/>
      <c r="ED1763" s="40"/>
      <c r="EE1763" s="40"/>
      <c r="EF1763" s="40"/>
      <c r="EG1763" s="40"/>
      <c r="EH1763" s="40"/>
      <c r="EI1763" s="40"/>
      <c r="EJ1763" s="40"/>
      <c r="EK1763" s="40"/>
      <c r="EL1763" s="40"/>
      <c r="EM1763" s="40"/>
      <c r="EN1763" s="40"/>
      <c r="EO1763" s="40"/>
      <c r="EP1763" s="40"/>
      <c r="EQ1763" s="40"/>
      <c r="ER1763" s="40"/>
      <c r="ES1763" s="40"/>
      <c r="ET1763" s="40"/>
      <c r="EU1763" s="40"/>
      <c r="EV1763" s="40"/>
      <c r="EW1763" s="40"/>
      <c r="EX1763" s="40"/>
      <c r="EY1763" s="40"/>
      <c r="EZ1763" s="40"/>
      <c r="FA1763" s="40"/>
      <c r="FB1763" s="40"/>
      <c r="FC1763" s="40"/>
      <c r="FD1763" s="40"/>
      <c r="FE1763" s="40"/>
      <c r="FF1763" s="40"/>
      <c r="FG1763" s="40"/>
      <c r="FH1763" s="40"/>
      <c r="FI1763" s="40"/>
      <c r="FJ1763" s="40"/>
      <c r="FK1763" s="40"/>
      <c r="FL1763" s="40"/>
      <c r="FM1763" s="40"/>
      <c r="FN1763" s="40"/>
      <c r="FO1763" s="40"/>
      <c r="FP1763" s="40"/>
      <c r="FQ1763" s="40"/>
      <c r="FR1763" s="40"/>
      <c r="FS1763" s="40"/>
      <c r="FT1763" s="40"/>
      <c r="FU1763" s="40"/>
      <c r="FV1763" s="40"/>
      <c r="FW1763" s="40"/>
      <c r="FX1763" s="40"/>
      <c r="FY1763" s="40"/>
      <c r="FZ1763" s="40"/>
      <c r="GA1763" s="40"/>
      <c r="GB1763" s="40"/>
      <c r="GC1763" s="40"/>
      <c r="GD1763" s="40"/>
      <c r="GE1763" s="40"/>
      <c r="GF1763" s="40"/>
      <c r="GG1763" s="40"/>
      <c r="GH1763" s="40"/>
      <c r="GI1763" s="40"/>
      <c r="GJ1763" s="40"/>
      <c r="GK1763" s="40"/>
      <c r="GL1763" s="40"/>
      <c r="GM1763" s="40"/>
      <c r="GN1763" s="40"/>
      <c r="GO1763" s="40"/>
      <c r="GP1763" s="40"/>
      <c r="GQ1763" s="40"/>
      <c r="GR1763" s="40"/>
      <c r="GS1763" s="40"/>
    </row>
    <row r="1764" spans="1:201" x14ac:dyDescent="0.2">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40"/>
      <c r="CY1764" s="40"/>
      <c r="CZ1764" s="40"/>
      <c r="DA1764" s="40"/>
      <c r="DB1764" s="40"/>
      <c r="DC1764" s="40"/>
      <c r="DD1764" s="40"/>
      <c r="DE1764" s="40"/>
      <c r="DF1764" s="40"/>
      <c r="DG1764" s="40"/>
      <c r="DH1764" s="40"/>
      <c r="DI1764" s="40"/>
      <c r="DJ1764" s="40"/>
      <c r="DK1764" s="40"/>
      <c r="DL1764" s="40"/>
      <c r="DM1764" s="40"/>
      <c r="DN1764" s="40"/>
      <c r="DO1764" s="40"/>
      <c r="DP1764" s="40"/>
      <c r="DQ1764" s="40"/>
      <c r="DR1764" s="40"/>
      <c r="DS1764" s="40"/>
      <c r="DT1764" s="40"/>
      <c r="DU1764" s="40"/>
      <c r="DV1764" s="40"/>
      <c r="DW1764" s="40"/>
      <c r="DX1764" s="40"/>
      <c r="DY1764" s="40"/>
      <c r="DZ1764" s="40"/>
      <c r="EA1764" s="40"/>
      <c r="EB1764" s="40"/>
      <c r="EC1764" s="40"/>
      <c r="ED1764" s="40"/>
      <c r="EE1764" s="40"/>
      <c r="EF1764" s="40"/>
      <c r="EG1764" s="40"/>
      <c r="EH1764" s="40"/>
      <c r="EI1764" s="40"/>
      <c r="EJ1764" s="40"/>
      <c r="EK1764" s="40"/>
      <c r="EL1764" s="40"/>
      <c r="EM1764" s="40"/>
      <c r="EN1764" s="40"/>
      <c r="EO1764" s="40"/>
      <c r="EP1764" s="40"/>
      <c r="EQ1764" s="40"/>
      <c r="ER1764" s="40"/>
      <c r="ES1764" s="40"/>
      <c r="ET1764" s="40"/>
      <c r="EU1764" s="40"/>
      <c r="EV1764" s="40"/>
      <c r="EW1764" s="40"/>
      <c r="EX1764" s="40"/>
      <c r="EY1764" s="40"/>
      <c r="EZ1764" s="40"/>
      <c r="FA1764" s="40"/>
      <c r="FB1764" s="40"/>
      <c r="FC1764" s="40"/>
      <c r="FD1764" s="40"/>
      <c r="FE1764" s="40"/>
      <c r="FF1764" s="40"/>
      <c r="FG1764" s="40"/>
      <c r="FH1764" s="40"/>
      <c r="FI1764" s="40"/>
      <c r="FJ1764" s="40"/>
      <c r="FK1764" s="40"/>
      <c r="FL1764" s="40"/>
      <c r="FM1764" s="40"/>
      <c r="FN1764" s="40"/>
      <c r="FO1764" s="40"/>
      <c r="FP1764" s="40"/>
      <c r="FQ1764" s="40"/>
      <c r="FR1764" s="40"/>
      <c r="FS1764" s="40"/>
      <c r="FT1764" s="40"/>
      <c r="FU1764" s="40"/>
      <c r="FV1764" s="40"/>
      <c r="FW1764" s="40"/>
      <c r="FX1764" s="40"/>
      <c r="FY1764" s="40"/>
      <c r="FZ1764" s="40"/>
      <c r="GA1764" s="40"/>
      <c r="GB1764" s="40"/>
      <c r="GC1764" s="40"/>
      <c r="GD1764" s="40"/>
      <c r="GE1764" s="40"/>
      <c r="GF1764" s="40"/>
      <c r="GG1764" s="40"/>
      <c r="GH1764" s="40"/>
      <c r="GI1764" s="40"/>
      <c r="GJ1764" s="40"/>
      <c r="GK1764" s="40"/>
      <c r="GL1764" s="40"/>
      <c r="GM1764" s="40"/>
      <c r="GN1764" s="40"/>
      <c r="GO1764" s="40"/>
      <c r="GP1764" s="40"/>
      <c r="GQ1764" s="40"/>
      <c r="GR1764" s="40"/>
      <c r="GS1764" s="40"/>
    </row>
    <row r="1765" spans="1:201" x14ac:dyDescent="0.2">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40"/>
      <c r="CY1765" s="40"/>
      <c r="CZ1765" s="40"/>
      <c r="DA1765" s="40"/>
      <c r="DB1765" s="40"/>
      <c r="DC1765" s="40"/>
      <c r="DD1765" s="40"/>
      <c r="DE1765" s="40"/>
      <c r="DF1765" s="40"/>
      <c r="DG1765" s="40"/>
      <c r="DH1765" s="40"/>
      <c r="DI1765" s="40"/>
      <c r="DJ1765" s="40"/>
      <c r="DK1765" s="40"/>
      <c r="DL1765" s="40"/>
      <c r="DM1765" s="40"/>
      <c r="DN1765" s="40"/>
      <c r="DO1765" s="40"/>
      <c r="DP1765" s="40"/>
      <c r="DQ1765" s="40"/>
      <c r="DR1765" s="40"/>
      <c r="DS1765" s="40"/>
      <c r="DT1765" s="40"/>
      <c r="DU1765" s="40"/>
      <c r="DV1765" s="40"/>
      <c r="DW1765" s="40"/>
      <c r="DX1765" s="40"/>
      <c r="DY1765" s="40"/>
      <c r="DZ1765" s="40"/>
      <c r="EA1765" s="40"/>
      <c r="EB1765" s="40"/>
      <c r="EC1765" s="40"/>
      <c r="ED1765" s="40"/>
      <c r="EE1765" s="40"/>
      <c r="EF1765" s="40"/>
      <c r="EG1765" s="40"/>
      <c r="EH1765" s="40"/>
      <c r="EI1765" s="40"/>
      <c r="EJ1765" s="40"/>
      <c r="EK1765" s="40"/>
      <c r="EL1765" s="40"/>
      <c r="EM1765" s="40"/>
      <c r="EN1765" s="40"/>
      <c r="EO1765" s="40"/>
      <c r="EP1765" s="40"/>
      <c r="EQ1765" s="40"/>
      <c r="ER1765" s="40"/>
      <c r="ES1765" s="40"/>
      <c r="ET1765" s="40"/>
      <c r="EU1765" s="40"/>
      <c r="EV1765" s="40"/>
      <c r="EW1765" s="40"/>
      <c r="EX1765" s="40"/>
      <c r="EY1765" s="40"/>
      <c r="EZ1765" s="40"/>
      <c r="FA1765" s="40"/>
      <c r="FB1765" s="40"/>
      <c r="FC1765" s="40"/>
      <c r="FD1765" s="40"/>
      <c r="FE1765" s="40"/>
      <c r="FF1765" s="40"/>
      <c r="FG1765" s="40"/>
      <c r="FH1765" s="40"/>
      <c r="FI1765" s="40"/>
      <c r="FJ1765" s="40"/>
      <c r="FK1765" s="40"/>
      <c r="FL1765" s="40"/>
      <c r="FM1765" s="40"/>
      <c r="FN1765" s="40"/>
      <c r="FO1765" s="40"/>
      <c r="FP1765" s="40"/>
      <c r="FQ1765" s="40"/>
      <c r="FR1765" s="40"/>
      <c r="FS1765" s="40"/>
      <c r="FT1765" s="40"/>
      <c r="FU1765" s="40"/>
      <c r="FV1765" s="40"/>
      <c r="FW1765" s="40"/>
      <c r="FX1765" s="40"/>
      <c r="FY1765" s="40"/>
      <c r="FZ1765" s="40"/>
      <c r="GA1765" s="40"/>
      <c r="GB1765" s="40"/>
      <c r="GC1765" s="40"/>
      <c r="GD1765" s="40"/>
      <c r="GE1765" s="40"/>
      <c r="GF1765" s="40"/>
      <c r="GG1765" s="40"/>
      <c r="GH1765" s="40"/>
      <c r="GI1765" s="40"/>
      <c r="GJ1765" s="40"/>
      <c r="GK1765" s="40"/>
      <c r="GL1765" s="40"/>
      <c r="GM1765" s="40"/>
      <c r="GN1765" s="40"/>
      <c r="GO1765" s="40"/>
      <c r="GP1765" s="40"/>
      <c r="GQ1765" s="40"/>
      <c r="GR1765" s="40"/>
      <c r="GS1765" s="40"/>
    </row>
    <row r="1766" spans="1:201" x14ac:dyDescent="0.2">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40"/>
      <c r="CY1766" s="40"/>
      <c r="CZ1766" s="40"/>
      <c r="DA1766" s="40"/>
      <c r="DB1766" s="40"/>
      <c r="DC1766" s="40"/>
      <c r="DD1766" s="40"/>
      <c r="DE1766" s="40"/>
      <c r="DF1766" s="40"/>
      <c r="DG1766" s="40"/>
      <c r="DH1766" s="40"/>
      <c r="DI1766" s="40"/>
      <c r="DJ1766" s="40"/>
      <c r="DK1766" s="40"/>
      <c r="DL1766" s="40"/>
      <c r="DM1766" s="40"/>
      <c r="DN1766" s="40"/>
      <c r="DO1766" s="40"/>
      <c r="DP1766" s="40"/>
      <c r="DQ1766" s="40"/>
      <c r="DR1766" s="40"/>
      <c r="DS1766" s="40"/>
      <c r="DT1766" s="40"/>
      <c r="DU1766" s="40"/>
      <c r="DV1766" s="40"/>
      <c r="DW1766" s="40"/>
      <c r="DX1766" s="40"/>
      <c r="DY1766" s="40"/>
      <c r="DZ1766" s="40"/>
      <c r="EA1766" s="40"/>
      <c r="EB1766" s="40"/>
      <c r="EC1766" s="40"/>
      <c r="ED1766" s="40"/>
      <c r="EE1766" s="40"/>
      <c r="EF1766" s="40"/>
      <c r="EG1766" s="40"/>
      <c r="EH1766" s="40"/>
      <c r="EI1766" s="40"/>
      <c r="EJ1766" s="40"/>
      <c r="EK1766" s="40"/>
      <c r="EL1766" s="40"/>
      <c r="EM1766" s="40"/>
      <c r="EN1766" s="40"/>
      <c r="EO1766" s="40"/>
      <c r="EP1766" s="40"/>
      <c r="EQ1766" s="40"/>
      <c r="ER1766" s="40"/>
      <c r="ES1766" s="40"/>
      <c r="ET1766" s="40"/>
      <c r="EU1766" s="40"/>
      <c r="EV1766" s="40"/>
      <c r="EW1766" s="40"/>
      <c r="EX1766" s="40"/>
      <c r="EY1766" s="40"/>
      <c r="EZ1766" s="40"/>
      <c r="FA1766" s="40"/>
      <c r="FB1766" s="40"/>
      <c r="FC1766" s="40"/>
      <c r="FD1766" s="40"/>
      <c r="FE1766" s="40"/>
      <c r="FF1766" s="40"/>
      <c r="FG1766" s="40"/>
      <c r="FH1766" s="40"/>
      <c r="FI1766" s="40"/>
      <c r="FJ1766" s="40"/>
      <c r="FK1766" s="40"/>
      <c r="FL1766" s="40"/>
      <c r="FM1766" s="40"/>
      <c r="FN1766" s="40"/>
      <c r="FO1766" s="40"/>
      <c r="FP1766" s="40"/>
      <c r="FQ1766" s="40"/>
      <c r="FR1766" s="40"/>
      <c r="FS1766" s="40"/>
      <c r="FT1766" s="40"/>
      <c r="FU1766" s="40"/>
      <c r="FV1766" s="40"/>
      <c r="FW1766" s="40"/>
      <c r="FX1766" s="40"/>
      <c r="FY1766" s="40"/>
      <c r="FZ1766" s="40"/>
      <c r="GA1766" s="40"/>
      <c r="GB1766" s="40"/>
      <c r="GC1766" s="40"/>
      <c r="GD1766" s="40"/>
      <c r="GE1766" s="40"/>
      <c r="GF1766" s="40"/>
      <c r="GG1766" s="40"/>
      <c r="GH1766" s="40"/>
      <c r="GI1766" s="40"/>
      <c r="GJ1766" s="40"/>
      <c r="GK1766" s="40"/>
      <c r="GL1766" s="40"/>
      <c r="GM1766" s="40"/>
      <c r="GN1766" s="40"/>
      <c r="GO1766" s="40"/>
      <c r="GP1766" s="40"/>
      <c r="GQ1766" s="40"/>
      <c r="GR1766" s="40"/>
      <c r="GS1766" s="40"/>
    </row>
    <row r="1767" spans="1:201" x14ac:dyDescent="0.2">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40"/>
      <c r="CY1767" s="40"/>
      <c r="CZ1767" s="40"/>
      <c r="DA1767" s="40"/>
      <c r="DB1767" s="40"/>
      <c r="DC1767" s="40"/>
      <c r="DD1767" s="40"/>
      <c r="DE1767" s="40"/>
      <c r="DF1767" s="40"/>
      <c r="DG1767" s="40"/>
      <c r="DH1767" s="40"/>
      <c r="DI1767" s="40"/>
      <c r="DJ1767" s="40"/>
      <c r="DK1767" s="40"/>
      <c r="DL1767" s="40"/>
      <c r="DM1767" s="40"/>
      <c r="DN1767" s="40"/>
      <c r="DO1767" s="40"/>
      <c r="DP1767" s="40"/>
      <c r="DQ1767" s="40"/>
      <c r="DR1767" s="40"/>
      <c r="DS1767" s="40"/>
      <c r="DT1767" s="40"/>
      <c r="DU1767" s="40"/>
      <c r="DV1767" s="40"/>
      <c r="DW1767" s="40"/>
      <c r="DX1767" s="40"/>
      <c r="DY1767" s="40"/>
      <c r="DZ1767" s="40"/>
      <c r="EA1767" s="40"/>
      <c r="EB1767" s="40"/>
      <c r="EC1767" s="40"/>
      <c r="ED1767" s="40"/>
      <c r="EE1767" s="40"/>
      <c r="EF1767" s="40"/>
      <c r="EG1767" s="40"/>
      <c r="EH1767" s="40"/>
      <c r="EI1767" s="40"/>
      <c r="EJ1767" s="40"/>
      <c r="EK1767" s="40"/>
      <c r="EL1767" s="40"/>
      <c r="EM1767" s="40"/>
      <c r="EN1767" s="40"/>
      <c r="EO1767" s="40"/>
      <c r="EP1767" s="40"/>
      <c r="EQ1767" s="40"/>
      <c r="ER1767" s="40"/>
      <c r="ES1767" s="40"/>
      <c r="ET1767" s="40"/>
      <c r="EU1767" s="40"/>
      <c r="EV1767" s="40"/>
      <c r="EW1767" s="40"/>
      <c r="EX1767" s="40"/>
      <c r="EY1767" s="40"/>
      <c r="EZ1767" s="40"/>
      <c r="FA1767" s="40"/>
      <c r="FB1767" s="40"/>
      <c r="FC1767" s="40"/>
      <c r="FD1767" s="40"/>
      <c r="FE1767" s="40"/>
      <c r="FF1767" s="40"/>
      <c r="FG1767" s="40"/>
      <c r="FH1767" s="40"/>
      <c r="FI1767" s="40"/>
      <c r="FJ1767" s="40"/>
      <c r="FK1767" s="40"/>
      <c r="FL1767" s="40"/>
      <c r="FM1767" s="40"/>
      <c r="FN1767" s="40"/>
      <c r="FO1767" s="40"/>
      <c r="FP1767" s="40"/>
      <c r="FQ1767" s="40"/>
      <c r="FR1767" s="40"/>
      <c r="FS1767" s="40"/>
      <c r="FT1767" s="40"/>
      <c r="FU1767" s="40"/>
      <c r="FV1767" s="40"/>
      <c r="FW1767" s="40"/>
      <c r="FX1767" s="40"/>
      <c r="FY1767" s="40"/>
      <c r="FZ1767" s="40"/>
      <c r="GA1767" s="40"/>
      <c r="GB1767" s="40"/>
      <c r="GC1767" s="40"/>
      <c r="GD1767" s="40"/>
      <c r="GE1767" s="40"/>
      <c r="GF1767" s="40"/>
      <c r="GG1767" s="40"/>
      <c r="GH1767" s="40"/>
      <c r="GI1767" s="40"/>
      <c r="GJ1767" s="40"/>
      <c r="GK1767" s="40"/>
      <c r="GL1767" s="40"/>
      <c r="GM1767" s="40"/>
      <c r="GN1767" s="40"/>
      <c r="GO1767" s="40"/>
      <c r="GP1767" s="40"/>
      <c r="GQ1767" s="40"/>
      <c r="GR1767" s="40"/>
      <c r="GS1767" s="40"/>
    </row>
    <row r="1768" spans="1:201" x14ac:dyDescent="0.2">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40"/>
      <c r="CY1768" s="40"/>
      <c r="CZ1768" s="40"/>
      <c r="DA1768" s="40"/>
      <c r="DB1768" s="40"/>
      <c r="DC1768" s="40"/>
      <c r="DD1768" s="40"/>
      <c r="DE1768" s="40"/>
      <c r="DF1768" s="40"/>
      <c r="DG1768" s="40"/>
      <c r="DH1768" s="40"/>
      <c r="DI1768" s="40"/>
      <c r="DJ1768" s="40"/>
      <c r="DK1768" s="40"/>
      <c r="DL1768" s="40"/>
      <c r="DM1768" s="40"/>
      <c r="DN1768" s="40"/>
      <c r="DO1768" s="40"/>
      <c r="DP1768" s="40"/>
      <c r="DQ1768" s="40"/>
      <c r="DR1768" s="40"/>
      <c r="DS1768" s="40"/>
      <c r="DT1768" s="40"/>
      <c r="DU1768" s="40"/>
      <c r="DV1768" s="40"/>
      <c r="DW1768" s="40"/>
      <c r="DX1768" s="40"/>
      <c r="DY1768" s="40"/>
      <c r="DZ1768" s="40"/>
      <c r="EA1768" s="40"/>
      <c r="EB1768" s="40"/>
      <c r="EC1768" s="40"/>
      <c r="ED1768" s="40"/>
      <c r="EE1768" s="40"/>
      <c r="EF1768" s="40"/>
      <c r="EG1768" s="40"/>
      <c r="EH1768" s="40"/>
      <c r="EI1768" s="40"/>
      <c r="EJ1768" s="40"/>
      <c r="EK1768" s="40"/>
      <c r="EL1768" s="40"/>
      <c r="EM1768" s="40"/>
      <c r="EN1768" s="40"/>
      <c r="EO1768" s="40"/>
      <c r="EP1768" s="40"/>
      <c r="EQ1768" s="40"/>
      <c r="ER1768" s="40"/>
      <c r="ES1768" s="40"/>
      <c r="ET1768" s="40"/>
      <c r="EU1768" s="40"/>
      <c r="EV1768" s="40"/>
      <c r="EW1768" s="40"/>
      <c r="EX1768" s="40"/>
      <c r="EY1768" s="40"/>
      <c r="EZ1768" s="40"/>
      <c r="FA1768" s="40"/>
      <c r="FB1768" s="40"/>
      <c r="FC1768" s="40"/>
      <c r="FD1768" s="40"/>
      <c r="FE1768" s="40"/>
      <c r="FF1768" s="40"/>
      <c r="FG1768" s="40"/>
      <c r="FH1768" s="40"/>
      <c r="FI1768" s="40"/>
      <c r="FJ1768" s="40"/>
      <c r="FK1768" s="40"/>
      <c r="FL1768" s="40"/>
      <c r="FM1768" s="40"/>
      <c r="FN1768" s="40"/>
      <c r="FO1768" s="40"/>
      <c r="FP1768" s="40"/>
      <c r="FQ1768" s="40"/>
      <c r="FR1768" s="40"/>
      <c r="FS1768" s="40"/>
      <c r="FT1768" s="40"/>
      <c r="FU1768" s="40"/>
      <c r="FV1768" s="40"/>
      <c r="FW1768" s="40"/>
      <c r="FX1768" s="40"/>
      <c r="FY1768" s="40"/>
      <c r="FZ1768" s="40"/>
      <c r="GA1768" s="40"/>
      <c r="GB1768" s="40"/>
      <c r="GC1768" s="40"/>
      <c r="GD1768" s="40"/>
      <c r="GE1768" s="40"/>
      <c r="GF1768" s="40"/>
      <c r="GG1768" s="40"/>
      <c r="GH1768" s="40"/>
      <c r="GI1768" s="40"/>
      <c r="GJ1768" s="40"/>
      <c r="GK1768" s="40"/>
      <c r="GL1768" s="40"/>
      <c r="GM1768" s="40"/>
      <c r="GN1768" s="40"/>
      <c r="GO1768" s="40"/>
      <c r="GP1768" s="40"/>
      <c r="GQ1768" s="40"/>
      <c r="GR1768" s="40"/>
      <c r="GS1768" s="40"/>
    </row>
    <row r="1769" spans="1:201" x14ac:dyDescent="0.2">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40"/>
      <c r="CY1769" s="40"/>
      <c r="CZ1769" s="40"/>
      <c r="DA1769" s="40"/>
      <c r="DB1769" s="40"/>
      <c r="DC1769" s="40"/>
      <c r="DD1769" s="40"/>
      <c r="DE1769" s="40"/>
      <c r="DF1769" s="40"/>
      <c r="DG1769" s="40"/>
      <c r="DH1769" s="40"/>
      <c r="DI1769" s="40"/>
      <c r="DJ1769" s="40"/>
      <c r="DK1769" s="40"/>
      <c r="DL1769" s="40"/>
      <c r="DM1769" s="40"/>
      <c r="DN1769" s="40"/>
      <c r="DO1769" s="40"/>
      <c r="DP1769" s="40"/>
      <c r="DQ1769" s="40"/>
      <c r="DR1769" s="40"/>
      <c r="DS1769" s="40"/>
      <c r="DT1769" s="40"/>
      <c r="DU1769" s="40"/>
      <c r="DV1769" s="40"/>
      <c r="DW1769" s="40"/>
      <c r="DX1769" s="40"/>
      <c r="DY1769" s="40"/>
      <c r="DZ1769" s="40"/>
      <c r="EA1769" s="40"/>
      <c r="EB1769" s="40"/>
      <c r="EC1769" s="40"/>
      <c r="ED1769" s="40"/>
      <c r="EE1769" s="40"/>
      <c r="EF1769" s="40"/>
      <c r="EG1769" s="40"/>
      <c r="EH1769" s="40"/>
      <c r="EI1769" s="40"/>
      <c r="EJ1769" s="40"/>
      <c r="EK1769" s="40"/>
      <c r="EL1769" s="40"/>
      <c r="EM1769" s="40"/>
      <c r="EN1769" s="40"/>
      <c r="EO1769" s="40"/>
      <c r="EP1769" s="40"/>
      <c r="EQ1769" s="40"/>
      <c r="ER1769" s="40"/>
      <c r="ES1769" s="40"/>
      <c r="ET1769" s="40"/>
      <c r="EU1769" s="40"/>
      <c r="EV1769" s="40"/>
      <c r="EW1769" s="40"/>
      <c r="EX1769" s="40"/>
      <c r="EY1769" s="40"/>
      <c r="EZ1769" s="40"/>
      <c r="FA1769" s="40"/>
      <c r="FB1769" s="40"/>
      <c r="FC1769" s="40"/>
      <c r="FD1769" s="40"/>
      <c r="FE1769" s="40"/>
      <c r="FF1769" s="40"/>
      <c r="FG1769" s="40"/>
      <c r="FH1769" s="40"/>
      <c r="FI1769" s="40"/>
      <c r="FJ1769" s="40"/>
      <c r="FK1769" s="40"/>
      <c r="FL1769" s="40"/>
      <c r="FM1769" s="40"/>
      <c r="FN1769" s="40"/>
      <c r="FO1769" s="40"/>
      <c r="FP1769" s="40"/>
      <c r="FQ1769" s="40"/>
      <c r="FR1769" s="40"/>
      <c r="FS1769" s="40"/>
      <c r="FT1769" s="40"/>
      <c r="FU1769" s="40"/>
      <c r="FV1769" s="40"/>
      <c r="FW1769" s="40"/>
      <c r="FX1769" s="40"/>
      <c r="FY1769" s="40"/>
      <c r="FZ1769" s="40"/>
      <c r="GA1769" s="40"/>
      <c r="GB1769" s="40"/>
      <c r="GC1769" s="40"/>
      <c r="GD1769" s="40"/>
      <c r="GE1769" s="40"/>
      <c r="GF1769" s="40"/>
      <c r="GG1769" s="40"/>
      <c r="GH1769" s="40"/>
      <c r="GI1769" s="40"/>
      <c r="GJ1769" s="40"/>
      <c r="GK1769" s="40"/>
      <c r="GL1769" s="40"/>
      <c r="GM1769" s="40"/>
      <c r="GN1769" s="40"/>
      <c r="GO1769" s="40"/>
      <c r="GP1769" s="40"/>
      <c r="GQ1769" s="40"/>
      <c r="GR1769" s="40"/>
      <c r="GS1769" s="40"/>
    </row>
    <row r="1770" spans="1:201" x14ac:dyDescent="0.2">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40"/>
      <c r="CY1770" s="40"/>
      <c r="CZ1770" s="40"/>
      <c r="DA1770" s="40"/>
      <c r="DB1770" s="40"/>
      <c r="DC1770" s="40"/>
      <c r="DD1770" s="40"/>
      <c r="DE1770" s="40"/>
      <c r="DF1770" s="40"/>
      <c r="DG1770" s="40"/>
      <c r="DH1770" s="40"/>
      <c r="DI1770" s="40"/>
      <c r="DJ1770" s="40"/>
      <c r="DK1770" s="40"/>
      <c r="DL1770" s="40"/>
      <c r="DM1770" s="40"/>
      <c r="DN1770" s="40"/>
      <c r="DO1770" s="40"/>
      <c r="DP1770" s="40"/>
      <c r="DQ1770" s="40"/>
      <c r="DR1770" s="40"/>
      <c r="DS1770" s="40"/>
      <c r="DT1770" s="40"/>
      <c r="DU1770" s="40"/>
      <c r="DV1770" s="40"/>
      <c r="DW1770" s="40"/>
      <c r="DX1770" s="40"/>
      <c r="DY1770" s="40"/>
      <c r="DZ1770" s="40"/>
      <c r="EA1770" s="40"/>
      <c r="EB1770" s="40"/>
      <c r="EC1770" s="40"/>
      <c r="ED1770" s="40"/>
      <c r="EE1770" s="40"/>
      <c r="EF1770" s="40"/>
      <c r="EG1770" s="40"/>
      <c r="EH1770" s="40"/>
      <c r="EI1770" s="40"/>
      <c r="EJ1770" s="40"/>
      <c r="EK1770" s="40"/>
      <c r="EL1770" s="40"/>
      <c r="EM1770" s="40"/>
      <c r="EN1770" s="40"/>
      <c r="EO1770" s="40"/>
      <c r="EP1770" s="40"/>
      <c r="EQ1770" s="40"/>
      <c r="ER1770" s="40"/>
      <c r="ES1770" s="40"/>
      <c r="ET1770" s="40"/>
      <c r="EU1770" s="40"/>
      <c r="EV1770" s="40"/>
      <c r="EW1770" s="40"/>
      <c r="EX1770" s="40"/>
      <c r="EY1770" s="40"/>
      <c r="EZ1770" s="40"/>
      <c r="FA1770" s="40"/>
      <c r="FB1770" s="40"/>
      <c r="FC1770" s="40"/>
      <c r="FD1770" s="40"/>
      <c r="FE1770" s="40"/>
      <c r="FF1770" s="40"/>
      <c r="FG1770" s="40"/>
      <c r="FH1770" s="40"/>
      <c r="FI1770" s="40"/>
      <c r="FJ1770" s="40"/>
      <c r="FK1770" s="40"/>
      <c r="FL1770" s="40"/>
      <c r="FM1770" s="40"/>
      <c r="FN1770" s="40"/>
      <c r="FO1770" s="40"/>
      <c r="FP1770" s="40"/>
      <c r="FQ1770" s="40"/>
      <c r="FR1770" s="40"/>
      <c r="FS1770" s="40"/>
      <c r="FT1770" s="40"/>
      <c r="FU1770" s="40"/>
      <c r="FV1770" s="40"/>
      <c r="FW1770" s="40"/>
      <c r="FX1770" s="40"/>
      <c r="FY1770" s="40"/>
      <c r="FZ1770" s="40"/>
      <c r="GA1770" s="40"/>
      <c r="GB1770" s="40"/>
      <c r="GC1770" s="40"/>
      <c r="GD1770" s="40"/>
      <c r="GE1770" s="40"/>
      <c r="GF1770" s="40"/>
      <c r="GG1770" s="40"/>
      <c r="GH1770" s="40"/>
      <c r="GI1770" s="40"/>
      <c r="GJ1770" s="40"/>
      <c r="GK1770" s="40"/>
      <c r="GL1770" s="40"/>
      <c r="GM1770" s="40"/>
      <c r="GN1770" s="40"/>
      <c r="GO1770" s="40"/>
      <c r="GP1770" s="40"/>
      <c r="GQ1770" s="40"/>
      <c r="GR1770" s="40"/>
      <c r="GS1770" s="40"/>
    </row>
    <row r="1771" spans="1:201" x14ac:dyDescent="0.2">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40"/>
      <c r="CY1771" s="40"/>
      <c r="CZ1771" s="40"/>
      <c r="DA1771" s="40"/>
      <c r="DB1771" s="40"/>
      <c r="DC1771" s="40"/>
      <c r="DD1771" s="40"/>
      <c r="DE1771" s="40"/>
      <c r="DF1771" s="40"/>
      <c r="DG1771" s="40"/>
      <c r="DH1771" s="40"/>
      <c r="DI1771" s="40"/>
      <c r="DJ1771" s="40"/>
      <c r="DK1771" s="40"/>
      <c r="DL1771" s="40"/>
      <c r="DM1771" s="40"/>
      <c r="DN1771" s="40"/>
      <c r="DO1771" s="40"/>
      <c r="DP1771" s="40"/>
      <c r="DQ1771" s="40"/>
      <c r="DR1771" s="40"/>
      <c r="DS1771" s="40"/>
      <c r="DT1771" s="40"/>
      <c r="DU1771" s="40"/>
      <c r="DV1771" s="40"/>
      <c r="DW1771" s="40"/>
      <c r="DX1771" s="40"/>
      <c r="DY1771" s="40"/>
      <c r="DZ1771" s="40"/>
      <c r="EA1771" s="40"/>
      <c r="EB1771" s="40"/>
      <c r="EC1771" s="40"/>
      <c r="ED1771" s="40"/>
      <c r="EE1771" s="40"/>
      <c r="EF1771" s="40"/>
      <c r="EG1771" s="40"/>
      <c r="EH1771" s="40"/>
      <c r="EI1771" s="40"/>
      <c r="EJ1771" s="40"/>
      <c r="EK1771" s="40"/>
      <c r="EL1771" s="40"/>
      <c r="EM1771" s="40"/>
      <c r="EN1771" s="40"/>
      <c r="EO1771" s="40"/>
      <c r="EP1771" s="40"/>
      <c r="EQ1771" s="40"/>
      <c r="ER1771" s="40"/>
      <c r="ES1771" s="40"/>
      <c r="ET1771" s="40"/>
      <c r="EU1771" s="40"/>
      <c r="EV1771" s="40"/>
      <c r="EW1771" s="40"/>
      <c r="EX1771" s="40"/>
      <c r="EY1771" s="40"/>
      <c r="EZ1771" s="40"/>
      <c r="FA1771" s="40"/>
      <c r="FB1771" s="40"/>
      <c r="FC1771" s="40"/>
      <c r="FD1771" s="40"/>
      <c r="FE1771" s="40"/>
      <c r="FF1771" s="40"/>
      <c r="FG1771" s="40"/>
      <c r="FH1771" s="40"/>
      <c r="FI1771" s="40"/>
      <c r="FJ1771" s="40"/>
      <c r="FK1771" s="40"/>
      <c r="FL1771" s="40"/>
      <c r="FM1771" s="40"/>
      <c r="FN1771" s="40"/>
      <c r="FO1771" s="40"/>
      <c r="FP1771" s="40"/>
      <c r="FQ1771" s="40"/>
      <c r="FR1771" s="40"/>
      <c r="FS1771" s="40"/>
      <c r="FT1771" s="40"/>
      <c r="FU1771" s="40"/>
      <c r="FV1771" s="40"/>
      <c r="FW1771" s="40"/>
      <c r="FX1771" s="40"/>
      <c r="FY1771" s="40"/>
      <c r="FZ1771" s="40"/>
      <c r="GA1771" s="40"/>
      <c r="GB1771" s="40"/>
      <c r="GC1771" s="40"/>
      <c r="GD1771" s="40"/>
      <c r="GE1771" s="40"/>
      <c r="GF1771" s="40"/>
      <c r="GG1771" s="40"/>
      <c r="GH1771" s="40"/>
      <c r="GI1771" s="40"/>
      <c r="GJ1771" s="40"/>
      <c r="GK1771" s="40"/>
      <c r="GL1771" s="40"/>
      <c r="GM1771" s="40"/>
      <c r="GN1771" s="40"/>
      <c r="GO1771" s="40"/>
      <c r="GP1771" s="40"/>
      <c r="GQ1771" s="40"/>
      <c r="GR1771" s="40"/>
      <c r="GS1771" s="40"/>
    </row>
    <row r="1772" spans="1:201" x14ac:dyDescent="0.2">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40"/>
      <c r="CY1772" s="40"/>
      <c r="CZ1772" s="40"/>
      <c r="DA1772" s="40"/>
      <c r="DB1772" s="40"/>
      <c r="DC1772" s="40"/>
      <c r="DD1772" s="40"/>
      <c r="DE1772" s="40"/>
      <c r="DF1772" s="40"/>
      <c r="DG1772" s="40"/>
      <c r="DH1772" s="40"/>
      <c r="DI1772" s="40"/>
      <c r="DJ1772" s="40"/>
      <c r="DK1772" s="40"/>
      <c r="DL1772" s="40"/>
      <c r="DM1772" s="40"/>
      <c r="DN1772" s="40"/>
      <c r="DO1772" s="40"/>
      <c r="DP1772" s="40"/>
      <c r="DQ1772" s="40"/>
      <c r="DR1772" s="40"/>
      <c r="DS1772" s="40"/>
      <c r="DT1772" s="40"/>
      <c r="DU1772" s="40"/>
      <c r="DV1772" s="40"/>
      <c r="DW1772" s="40"/>
      <c r="DX1772" s="40"/>
      <c r="DY1772" s="40"/>
      <c r="DZ1772" s="40"/>
      <c r="EA1772" s="40"/>
      <c r="EB1772" s="40"/>
      <c r="EC1772" s="40"/>
      <c r="ED1772" s="40"/>
      <c r="EE1772" s="40"/>
      <c r="EF1772" s="40"/>
      <c r="EG1772" s="40"/>
      <c r="EH1772" s="40"/>
      <c r="EI1772" s="40"/>
      <c r="EJ1772" s="40"/>
      <c r="EK1772" s="40"/>
      <c r="EL1772" s="40"/>
      <c r="EM1772" s="40"/>
      <c r="EN1772" s="40"/>
      <c r="EO1772" s="40"/>
      <c r="EP1772" s="40"/>
      <c r="EQ1772" s="40"/>
      <c r="ER1772" s="40"/>
      <c r="ES1772" s="40"/>
      <c r="ET1772" s="40"/>
      <c r="EU1772" s="40"/>
      <c r="EV1772" s="40"/>
      <c r="EW1772" s="40"/>
      <c r="EX1772" s="40"/>
      <c r="EY1772" s="40"/>
      <c r="EZ1772" s="40"/>
      <c r="FA1772" s="40"/>
      <c r="FB1772" s="40"/>
      <c r="FC1772" s="40"/>
      <c r="FD1772" s="40"/>
      <c r="FE1772" s="40"/>
      <c r="FF1772" s="40"/>
      <c r="FG1772" s="40"/>
      <c r="FH1772" s="40"/>
      <c r="FI1772" s="40"/>
      <c r="FJ1772" s="40"/>
      <c r="FK1772" s="40"/>
      <c r="FL1772" s="40"/>
      <c r="FM1772" s="40"/>
      <c r="FN1772" s="40"/>
      <c r="FO1772" s="40"/>
      <c r="FP1772" s="40"/>
      <c r="FQ1772" s="40"/>
      <c r="FR1772" s="40"/>
      <c r="FS1772" s="40"/>
      <c r="FT1772" s="40"/>
      <c r="FU1772" s="40"/>
      <c r="FV1772" s="40"/>
      <c r="FW1772" s="40"/>
      <c r="FX1772" s="40"/>
      <c r="FY1772" s="40"/>
      <c r="FZ1772" s="40"/>
      <c r="GA1772" s="40"/>
      <c r="GB1772" s="40"/>
      <c r="GC1772" s="40"/>
      <c r="GD1772" s="40"/>
      <c r="GE1772" s="40"/>
      <c r="GF1772" s="40"/>
      <c r="GG1772" s="40"/>
      <c r="GH1772" s="40"/>
      <c r="GI1772" s="40"/>
      <c r="GJ1772" s="40"/>
      <c r="GK1772" s="40"/>
      <c r="GL1772" s="40"/>
      <c r="GM1772" s="40"/>
      <c r="GN1772" s="40"/>
      <c r="GO1772" s="40"/>
      <c r="GP1772" s="40"/>
      <c r="GQ1772" s="40"/>
      <c r="GR1772" s="40"/>
      <c r="GS1772" s="40"/>
    </row>
    <row r="1773" spans="1:201" x14ac:dyDescent="0.2">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40"/>
      <c r="CY1773" s="40"/>
      <c r="CZ1773" s="40"/>
      <c r="DA1773" s="40"/>
      <c r="DB1773" s="40"/>
      <c r="DC1773" s="40"/>
      <c r="DD1773" s="40"/>
      <c r="DE1773" s="40"/>
      <c r="DF1773" s="40"/>
      <c r="DG1773" s="40"/>
      <c r="DH1773" s="40"/>
      <c r="DI1773" s="40"/>
      <c r="DJ1773" s="40"/>
      <c r="DK1773" s="40"/>
      <c r="DL1773" s="40"/>
      <c r="DM1773" s="40"/>
      <c r="DN1773" s="40"/>
      <c r="DO1773" s="40"/>
      <c r="DP1773" s="40"/>
      <c r="DQ1773" s="40"/>
      <c r="DR1773" s="40"/>
      <c r="DS1773" s="40"/>
      <c r="DT1773" s="40"/>
      <c r="DU1773" s="40"/>
      <c r="DV1773" s="40"/>
      <c r="DW1773" s="40"/>
      <c r="DX1773" s="40"/>
      <c r="DY1773" s="40"/>
      <c r="DZ1773" s="40"/>
      <c r="EA1773" s="40"/>
      <c r="EB1773" s="40"/>
      <c r="EC1773" s="40"/>
      <c r="ED1773" s="40"/>
      <c r="EE1773" s="40"/>
      <c r="EF1773" s="40"/>
      <c r="EG1773" s="40"/>
      <c r="EH1773" s="40"/>
      <c r="EI1773" s="40"/>
      <c r="EJ1773" s="40"/>
      <c r="EK1773" s="40"/>
      <c r="EL1773" s="40"/>
      <c r="EM1773" s="40"/>
      <c r="EN1773" s="40"/>
      <c r="EO1773" s="40"/>
      <c r="EP1773" s="40"/>
      <c r="EQ1773" s="40"/>
      <c r="ER1773" s="40"/>
      <c r="ES1773" s="40"/>
      <c r="ET1773" s="40"/>
      <c r="EU1773" s="40"/>
      <c r="EV1773" s="40"/>
      <c r="EW1773" s="40"/>
      <c r="EX1773" s="40"/>
      <c r="EY1773" s="40"/>
      <c r="EZ1773" s="40"/>
      <c r="FA1773" s="40"/>
      <c r="FB1773" s="40"/>
      <c r="FC1773" s="40"/>
      <c r="FD1773" s="40"/>
      <c r="FE1773" s="40"/>
      <c r="FF1773" s="40"/>
      <c r="FG1773" s="40"/>
      <c r="FH1773" s="40"/>
      <c r="FI1773" s="40"/>
      <c r="FJ1773" s="40"/>
      <c r="FK1773" s="40"/>
      <c r="FL1773" s="40"/>
      <c r="FM1773" s="40"/>
      <c r="FN1773" s="40"/>
      <c r="FO1773" s="40"/>
      <c r="FP1773" s="40"/>
      <c r="FQ1773" s="40"/>
      <c r="FR1773" s="40"/>
      <c r="FS1773" s="40"/>
      <c r="FT1773" s="40"/>
      <c r="FU1773" s="40"/>
      <c r="FV1773" s="40"/>
      <c r="FW1773" s="40"/>
      <c r="FX1773" s="40"/>
      <c r="FY1773" s="40"/>
      <c r="FZ1773" s="40"/>
      <c r="GA1773" s="40"/>
      <c r="GB1773" s="40"/>
      <c r="GC1773" s="40"/>
      <c r="GD1773" s="40"/>
      <c r="GE1773" s="40"/>
      <c r="GF1773" s="40"/>
      <c r="GG1773" s="40"/>
      <c r="GH1773" s="40"/>
      <c r="GI1773" s="40"/>
      <c r="GJ1773" s="40"/>
      <c r="GK1773" s="40"/>
      <c r="GL1773" s="40"/>
      <c r="GM1773" s="40"/>
      <c r="GN1773" s="40"/>
      <c r="GO1773" s="40"/>
      <c r="GP1773" s="40"/>
      <c r="GQ1773" s="40"/>
      <c r="GR1773" s="40"/>
      <c r="GS1773" s="40"/>
    </row>
    <row r="1774" spans="1:201" x14ac:dyDescent="0.2">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40"/>
      <c r="CY1774" s="40"/>
      <c r="CZ1774" s="40"/>
      <c r="DA1774" s="40"/>
      <c r="DB1774" s="40"/>
      <c r="DC1774" s="40"/>
      <c r="DD1774" s="40"/>
      <c r="DE1774" s="40"/>
      <c r="DF1774" s="40"/>
      <c r="DG1774" s="40"/>
      <c r="DH1774" s="40"/>
      <c r="DI1774" s="40"/>
      <c r="DJ1774" s="40"/>
      <c r="DK1774" s="40"/>
      <c r="DL1774" s="40"/>
      <c r="DM1774" s="40"/>
      <c r="DN1774" s="40"/>
      <c r="DO1774" s="40"/>
      <c r="DP1774" s="40"/>
      <c r="DQ1774" s="40"/>
      <c r="DR1774" s="40"/>
      <c r="DS1774" s="40"/>
      <c r="DT1774" s="40"/>
      <c r="DU1774" s="40"/>
      <c r="DV1774" s="40"/>
      <c r="DW1774" s="40"/>
      <c r="DX1774" s="40"/>
      <c r="DY1774" s="40"/>
      <c r="DZ1774" s="40"/>
      <c r="EA1774" s="40"/>
      <c r="EB1774" s="40"/>
      <c r="EC1774" s="40"/>
      <c r="ED1774" s="40"/>
      <c r="EE1774" s="40"/>
      <c r="EF1774" s="40"/>
      <c r="EG1774" s="40"/>
      <c r="EH1774" s="40"/>
      <c r="EI1774" s="40"/>
      <c r="EJ1774" s="40"/>
      <c r="EK1774" s="40"/>
      <c r="EL1774" s="40"/>
      <c r="EM1774" s="40"/>
      <c r="EN1774" s="40"/>
      <c r="EO1774" s="40"/>
      <c r="EP1774" s="40"/>
      <c r="EQ1774" s="40"/>
      <c r="ER1774" s="40"/>
      <c r="ES1774" s="40"/>
      <c r="ET1774" s="40"/>
      <c r="EU1774" s="40"/>
      <c r="EV1774" s="40"/>
      <c r="EW1774" s="40"/>
      <c r="EX1774" s="40"/>
      <c r="EY1774" s="40"/>
      <c r="EZ1774" s="40"/>
      <c r="FA1774" s="40"/>
      <c r="FB1774" s="40"/>
      <c r="FC1774" s="40"/>
      <c r="FD1774" s="40"/>
      <c r="FE1774" s="40"/>
      <c r="FF1774" s="40"/>
      <c r="FG1774" s="40"/>
      <c r="FH1774" s="40"/>
      <c r="FI1774" s="40"/>
      <c r="FJ1774" s="40"/>
      <c r="FK1774" s="40"/>
      <c r="FL1774" s="40"/>
      <c r="FM1774" s="40"/>
      <c r="FN1774" s="40"/>
      <c r="FO1774" s="40"/>
      <c r="FP1774" s="40"/>
      <c r="FQ1774" s="40"/>
      <c r="FR1774" s="40"/>
      <c r="FS1774" s="40"/>
      <c r="FT1774" s="40"/>
      <c r="FU1774" s="40"/>
      <c r="FV1774" s="40"/>
      <c r="FW1774" s="40"/>
      <c r="FX1774" s="40"/>
      <c r="FY1774" s="40"/>
      <c r="FZ1774" s="40"/>
      <c r="GA1774" s="40"/>
      <c r="GB1774" s="40"/>
      <c r="GC1774" s="40"/>
      <c r="GD1774" s="40"/>
      <c r="GE1774" s="40"/>
      <c r="GF1774" s="40"/>
      <c r="GG1774" s="40"/>
      <c r="GH1774" s="40"/>
      <c r="GI1774" s="40"/>
      <c r="GJ1774" s="40"/>
      <c r="GK1774" s="40"/>
      <c r="GL1774" s="40"/>
      <c r="GM1774" s="40"/>
      <c r="GN1774" s="40"/>
      <c r="GO1774" s="40"/>
      <c r="GP1774" s="40"/>
      <c r="GQ1774" s="40"/>
      <c r="GR1774" s="40"/>
      <c r="GS1774" s="40"/>
    </row>
    <row r="1775" spans="1:201" x14ac:dyDescent="0.2">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40"/>
      <c r="CY1775" s="40"/>
      <c r="CZ1775" s="40"/>
      <c r="DA1775" s="40"/>
      <c r="DB1775" s="40"/>
      <c r="DC1775" s="40"/>
      <c r="DD1775" s="40"/>
      <c r="DE1775" s="40"/>
      <c r="DF1775" s="40"/>
      <c r="DG1775" s="40"/>
      <c r="DH1775" s="40"/>
      <c r="DI1775" s="40"/>
      <c r="DJ1775" s="40"/>
      <c r="DK1775" s="40"/>
      <c r="DL1775" s="40"/>
      <c r="DM1775" s="40"/>
      <c r="DN1775" s="40"/>
      <c r="DO1775" s="40"/>
      <c r="DP1775" s="40"/>
      <c r="DQ1775" s="40"/>
      <c r="DR1775" s="40"/>
      <c r="DS1775" s="40"/>
      <c r="DT1775" s="40"/>
      <c r="DU1775" s="40"/>
      <c r="DV1775" s="40"/>
      <c r="DW1775" s="40"/>
      <c r="DX1775" s="40"/>
      <c r="DY1775" s="40"/>
      <c r="DZ1775" s="40"/>
      <c r="EA1775" s="40"/>
      <c r="EB1775" s="40"/>
      <c r="EC1775" s="40"/>
      <c r="ED1775" s="40"/>
      <c r="EE1775" s="40"/>
      <c r="EF1775" s="40"/>
      <c r="EG1775" s="40"/>
      <c r="EH1775" s="40"/>
      <c r="EI1775" s="40"/>
      <c r="EJ1775" s="40"/>
      <c r="EK1775" s="40"/>
      <c r="EL1775" s="40"/>
      <c r="EM1775" s="40"/>
      <c r="EN1775" s="40"/>
      <c r="EO1775" s="40"/>
      <c r="EP1775" s="40"/>
      <c r="EQ1775" s="40"/>
      <c r="ER1775" s="40"/>
      <c r="ES1775" s="40"/>
      <c r="ET1775" s="40"/>
      <c r="EU1775" s="40"/>
      <c r="EV1775" s="40"/>
      <c r="EW1775" s="40"/>
      <c r="EX1775" s="40"/>
      <c r="EY1775" s="40"/>
      <c r="EZ1775" s="40"/>
      <c r="FA1775" s="40"/>
      <c r="FB1775" s="40"/>
      <c r="FC1775" s="40"/>
      <c r="FD1775" s="40"/>
      <c r="FE1775" s="40"/>
      <c r="FF1775" s="40"/>
      <c r="FG1775" s="40"/>
      <c r="FH1775" s="40"/>
      <c r="FI1775" s="40"/>
      <c r="FJ1775" s="40"/>
      <c r="FK1775" s="40"/>
      <c r="FL1775" s="40"/>
      <c r="FM1775" s="40"/>
      <c r="FN1775" s="40"/>
      <c r="FO1775" s="40"/>
      <c r="FP1775" s="40"/>
      <c r="FQ1775" s="40"/>
      <c r="FR1775" s="40"/>
      <c r="FS1775" s="40"/>
      <c r="FT1775" s="40"/>
      <c r="FU1775" s="40"/>
      <c r="FV1775" s="40"/>
      <c r="FW1775" s="40"/>
      <c r="FX1775" s="40"/>
      <c r="FY1775" s="40"/>
      <c r="FZ1775" s="40"/>
      <c r="GA1775" s="40"/>
      <c r="GB1775" s="40"/>
      <c r="GC1775" s="40"/>
      <c r="GD1775" s="40"/>
      <c r="GE1775" s="40"/>
      <c r="GF1775" s="40"/>
      <c r="GG1775" s="40"/>
      <c r="GH1775" s="40"/>
      <c r="GI1775" s="40"/>
      <c r="GJ1775" s="40"/>
      <c r="GK1775" s="40"/>
      <c r="GL1775" s="40"/>
      <c r="GM1775" s="40"/>
      <c r="GN1775" s="40"/>
      <c r="GO1775" s="40"/>
      <c r="GP1775" s="40"/>
      <c r="GQ1775" s="40"/>
      <c r="GR1775" s="40"/>
      <c r="GS1775" s="40"/>
    </row>
    <row r="1776" spans="1:201" x14ac:dyDescent="0.2">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40"/>
      <c r="CY1776" s="40"/>
      <c r="CZ1776" s="40"/>
      <c r="DA1776" s="40"/>
      <c r="DB1776" s="40"/>
      <c r="DC1776" s="40"/>
      <c r="DD1776" s="40"/>
      <c r="DE1776" s="40"/>
      <c r="DF1776" s="40"/>
      <c r="DG1776" s="40"/>
      <c r="DH1776" s="40"/>
      <c r="DI1776" s="40"/>
      <c r="DJ1776" s="40"/>
      <c r="DK1776" s="40"/>
      <c r="DL1776" s="40"/>
      <c r="DM1776" s="40"/>
      <c r="DN1776" s="40"/>
      <c r="DO1776" s="40"/>
      <c r="DP1776" s="40"/>
      <c r="DQ1776" s="40"/>
      <c r="DR1776" s="40"/>
      <c r="DS1776" s="40"/>
      <c r="DT1776" s="40"/>
      <c r="DU1776" s="40"/>
      <c r="DV1776" s="40"/>
      <c r="DW1776" s="40"/>
      <c r="DX1776" s="40"/>
      <c r="DY1776" s="40"/>
      <c r="DZ1776" s="40"/>
      <c r="EA1776" s="40"/>
      <c r="EB1776" s="40"/>
      <c r="EC1776" s="40"/>
      <c r="ED1776" s="40"/>
      <c r="EE1776" s="40"/>
      <c r="EF1776" s="40"/>
      <c r="EG1776" s="40"/>
      <c r="EH1776" s="40"/>
      <c r="EI1776" s="40"/>
      <c r="EJ1776" s="40"/>
      <c r="EK1776" s="40"/>
      <c r="EL1776" s="40"/>
      <c r="EM1776" s="40"/>
      <c r="EN1776" s="40"/>
      <c r="EO1776" s="40"/>
      <c r="EP1776" s="40"/>
      <c r="EQ1776" s="40"/>
      <c r="ER1776" s="40"/>
      <c r="ES1776" s="40"/>
      <c r="ET1776" s="40"/>
      <c r="EU1776" s="40"/>
      <c r="EV1776" s="40"/>
      <c r="EW1776" s="40"/>
      <c r="EX1776" s="40"/>
      <c r="EY1776" s="40"/>
      <c r="EZ1776" s="40"/>
      <c r="FA1776" s="40"/>
      <c r="FB1776" s="40"/>
      <c r="FC1776" s="40"/>
      <c r="FD1776" s="40"/>
      <c r="FE1776" s="40"/>
      <c r="FF1776" s="40"/>
      <c r="FG1776" s="40"/>
      <c r="FH1776" s="40"/>
      <c r="FI1776" s="40"/>
      <c r="FJ1776" s="40"/>
      <c r="FK1776" s="40"/>
      <c r="FL1776" s="40"/>
      <c r="FM1776" s="40"/>
      <c r="FN1776" s="40"/>
      <c r="FO1776" s="40"/>
      <c r="FP1776" s="40"/>
      <c r="FQ1776" s="40"/>
      <c r="FR1776" s="40"/>
      <c r="FS1776" s="40"/>
      <c r="FT1776" s="40"/>
      <c r="FU1776" s="40"/>
      <c r="FV1776" s="40"/>
      <c r="FW1776" s="40"/>
      <c r="FX1776" s="40"/>
      <c r="FY1776" s="40"/>
      <c r="FZ1776" s="40"/>
      <c r="GA1776" s="40"/>
      <c r="GB1776" s="40"/>
      <c r="GC1776" s="40"/>
      <c r="GD1776" s="40"/>
      <c r="GE1776" s="40"/>
      <c r="GF1776" s="40"/>
      <c r="GG1776" s="40"/>
      <c r="GH1776" s="40"/>
      <c r="GI1776" s="40"/>
      <c r="GJ1776" s="40"/>
      <c r="GK1776" s="40"/>
      <c r="GL1776" s="40"/>
      <c r="GM1776" s="40"/>
      <c r="GN1776" s="40"/>
      <c r="GO1776" s="40"/>
      <c r="GP1776" s="40"/>
      <c r="GQ1776" s="40"/>
      <c r="GR1776" s="40"/>
      <c r="GS1776" s="40"/>
    </row>
    <row r="1777" spans="1:201" x14ac:dyDescent="0.2">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40"/>
      <c r="CY1777" s="40"/>
      <c r="CZ1777" s="40"/>
      <c r="DA1777" s="40"/>
      <c r="DB1777" s="40"/>
      <c r="DC1777" s="40"/>
      <c r="DD1777" s="40"/>
      <c r="DE1777" s="40"/>
      <c r="DF1777" s="40"/>
      <c r="DG1777" s="40"/>
      <c r="DH1777" s="40"/>
      <c r="DI1777" s="40"/>
      <c r="DJ1777" s="40"/>
      <c r="DK1777" s="40"/>
      <c r="DL1777" s="40"/>
      <c r="DM1777" s="40"/>
      <c r="DN1777" s="40"/>
      <c r="DO1777" s="40"/>
      <c r="DP1777" s="40"/>
      <c r="DQ1777" s="40"/>
      <c r="DR1777" s="40"/>
      <c r="DS1777" s="40"/>
      <c r="DT1777" s="40"/>
      <c r="DU1777" s="40"/>
      <c r="DV1777" s="40"/>
      <c r="DW1777" s="40"/>
      <c r="DX1777" s="40"/>
      <c r="DY1777" s="40"/>
      <c r="DZ1777" s="40"/>
      <c r="EA1777" s="40"/>
      <c r="EB1777" s="40"/>
      <c r="EC1777" s="40"/>
      <c r="ED1777" s="40"/>
      <c r="EE1777" s="40"/>
      <c r="EF1777" s="40"/>
      <c r="EG1777" s="40"/>
      <c r="EH1777" s="40"/>
      <c r="EI1777" s="40"/>
      <c r="EJ1777" s="40"/>
      <c r="EK1777" s="40"/>
      <c r="EL1777" s="40"/>
      <c r="EM1777" s="40"/>
      <c r="EN1777" s="40"/>
      <c r="EO1777" s="40"/>
      <c r="EP1777" s="40"/>
      <c r="EQ1777" s="40"/>
      <c r="ER1777" s="40"/>
      <c r="ES1777" s="40"/>
      <c r="ET1777" s="40"/>
      <c r="EU1777" s="40"/>
      <c r="EV1777" s="40"/>
      <c r="EW1777" s="40"/>
      <c r="EX1777" s="40"/>
      <c r="EY1777" s="40"/>
      <c r="EZ1777" s="40"/>
      <c r="FA1777" s="40"/>
      <c r="FB1777" s="40"/>
      <c r="FC1777" s="40"/>
      <c r="FD1777" s="40"/>
      <c r="FE1777" s="40"/>
      <c r="FF1777" s="40"/>
      <c r="FG1777" s="40"/>
      <c r="FH1777" s="40"/>
      <c r="FI1777" s="40"/>
      <c r="FJ1777" s="40"/>
      <c r="FK1777" s="40"/>
      <c r="FL1777" s="40"/>
      <c r="FM1777" s="40"/>
      <c r="FN1777" s="40"/>
      <c r="FO1777" s="40"/>
      <c r="FP1777" s="40"/>
      <c r="FQ1777" s="40"/>
      <c r="FR1777" s="40"/>
      <c r="FS1777" s="40"/>
      <c r="FT1777" s="40"/>
      <c r="FU1777" s="40"/>
      <c r="FV1777" s="40"/>
      <c r="FW1777" s="40"/>
      <c r="FX1777" s="40"/>
      <c r="FY1777" s="40"/>
      <c r="FZ1777" s="40"/>
      <c r="GA1777" s="40"/>
      <c r="GB1777" s="40"/>
      <c r="GC1777" s="40"/>
      <c r="GD1777" s="40"/>
      <c r="GE1777" s="40"/>
      <c r="GF1777" s="40"/>
      <c r="GG1777" s="40"/>
      <c r="GH1777" s="40"/>
      <c r="GI1777" s="40"/>
      <c r="GJ1777" s="40"/>
      <c r="GK1777" s="40"/>
      <c r="GL1777" s="40"/>
      <c r="GM1777" s="40"/>
      <c r="GN1777" s="40"/>
      <c r="GO1777" s="40"/>
      <c r="GP1777" s="40"/>
      <c r="GQ1777" s="40"/>
      <c r="GR1777" s="40"/>
      <c r="GS1777" s="40"/>
    </row>
    <row r="1778" spans="1:201" x14ac:dyDescent="0.2">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40"/>
      <c r="CY1778" s="40"/>
      <c r="CZ1778" s="40"/>
      <c r="DA1778" s="40"/>
      <c r="DB1778" s="40"/>
      <c r="DC1778" s="40"/>
      <c r="DD1778" s="40"/>
      <c r="DE1778" s="40"/>
      <c r="DF1778" s="40"/>
      <c r="DG1778" s="40"/>
      <c r="DH1778" s="40"/>
      <c r="DI1778" s="40"/>
      <c r="DJ1778" s="40"/>
      <c r="DK1778" s="40"/>
      <c r="DL1778" s="40"/>
      <c r="DM1778" s="40"/>
      <c r="DN1778" s="40"/>
      <c r="DO1778" s="40"/>
      <c r="DP1778" s="40"/>
      <c r="DQ1778" s="40"/>
      <c r="DR1778" s="40"/>
      <c r="DS1778" s="40"/>
      <c r="DT1778" s="40"/>
      <c r="DU1778" s="40"/>
      <c r="DV1778" s="40"/>
      <c r="DW1778" s="40"/>
      <c r="DX1778" s="40"/>
      <c r="DY1778" s="40"/>
      <c r="DZ1778" s="40"/>
      <c r="EA1778" s="40"/>
      <c r="EB1778" s="40"/>
      <c r="EC1778" s="40"/>
      <c r="ED1778" s="40"/>
      <c r="EE1778" s="40"/>
      <c r="EF1778" s="40"/>
      <c r="EG1778" s="40"/>
      <c r="EH1778" s="40"/>
      <c r="EI1778" s="40"/>
      <c r="EJ1778" s="40"/>
      <c r="EK1778" s="40"/>
      <c r="EL1778" s="40"/>
      <c r="EM1778" s="40"/>
      <c r="EN1778" s="40"/>
      <c r="EO1778" s="40"/>
      <c r="EP1778" s="40"/>
      <c r="EQ1778" s="40"/>
      <c r="ER1778" s="40"/>
      <c r="ES1778" s="40"/>
      <c r="ET1778" s="40"/>
      <c r="EU1778" s="40"/>
      <c r="EV1778" s="40"/>
      <c r="EW1778" s="40"/>
      <c r="EX1778" s="40"/>
      <c r="EY1778" s="40"/>
      <c r="EZ1778" s="40"/>
      <c r="FA1778" s="40"/>
      <c r="FB1778" s="40"/>
      <c r="FC1778" s="40"/>
      <c r="FD1778" s="40"/>
      <c r="FE1778" s="40"/>
      <c r="FF1778" s="40"/>
      <c r="FG1778" s="40"/>
      <c r="FH1778" s="40"/>
      <c r="FI1778" s="40"/>
      <c r="FJ1778" s="40"/>
      <c r="FK1778" s="40"/>
      <c r="FL1778" s="40"/>
      <c r="FM1778" s="40"/>
      <c r="FN1778" s="40"/>
      <c r="FO1778" s="40"/>
      <c r="FP1778" s="40"/>
      <c r="FQ1778" s="40"/>
      <c r="FR1778" s="40"/>
      <c r="FS1778" s="40"/>
      <c r="FT1778" s="40"/>
      <c r="FU1778" s="40"/>
      <c r="FV1778" s="40"/>
      <c r="FW1778" s="40"/>
      <c r="FX1778" s="40"/>
      <c r="FY1778" s="40"/>
      <c r="FZ1778" s="40"/>
      <c r="GA1778" s="40"/>
      <c r="GB1778" s="40"/>
      <c r="GC1778" s="40"/>
      <c r="GD1778" s="40"/>
      <c r="GE1778" s="40"/>
      <c r="GF1778" s="40"/>
      <c r="GG1778" s="40"/>
      <c r="GH1778" s="40"/>
      <c r="GI1778" s="40"/>
      <c r="GJ1778" s="40"/>
      <c r="GK1778" s="40"/>
      <c r="GL1778" s="40"/>
      <c r="GM1778" s="40"/>
      <c r="GN1778" s="40"/>
      <c r="GO1778" s="40"/>
      <c r="GP1778" s="40"/>
      <c r="GQ1778" s="40"/>
      <c r="GR1778" s="40"/>
      <c r="GS1778" s="40"/>
    </row>
    <row r="1779" spans="1:201" x14ac:dyDescent="0.2">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40"/>
      <c r="CY1779" s="40"/>
      <c r="CZ1779" s="40"/>
      <c r="DA1779" s="40"/>
      <c r="DB1779" s="40"/>
      <c r="DC1779" s="40"/>
      <c r="DD1779" s="40"/>
      <c r="DE1779" s="40"/>
      <c r="DF1779" s="40"/>
      <c r="DG1779" s="40"/>
      <c r="DH1779" s="40"/>
      <c r="DI1779" s="40"/>
      <c r="DJ1779" s="40"/>
      <c r="DK1779" s="40"/>
      <c r="DL1779" s="40"/>
      <c r="DM1779" s="40"/>
      <c r="DN1779" s="40"/>
      <c r="DO1779" s="40"/>
      <c r="DP1779" s="40"/>
      <c r="DQ1779" s="40"/>
      <c r="DR1779" s="40"/>
      <c r="DS1779" s="40"/>
      <c r="DT1779" s="40"/>
      <c r="DU1779" s="40"/>
      <c r="DV1779" s="40"/>
      <c r="DW1779" s="40"/>
      <c r="DX1779" s="40"/>
      <c r="DY1779" s="40"/>
      <c r="DZ1779" s="40"/>
      <c r="EA1779" s="40"/>
      <c r="EB1779" s="40"/>
      <c r="EC1779" s="40"/>
      <c r="ED1779" s="40"/>
      <c r="EE1779" s="40"/>
      <c r="EF1779" s="40"/>
      <c r="EG1779" s="40"/>
      <c r="EH1779" s="40"/>
      <c r="EI1779" s="40"/>
      <c r="EJ1779" s="40"/>
      <c r="EK1779" s="40"/>
      <c r="EL1779" s="40"/>
      <c r="EM1779" s="40"/>
      <c r="EN1779" s="40"/>
      <c r="EO1779" s="40"/>
      <c r="EP1779" s="40"/>
      <c r="EQ1779" s="40"/>
      <c r="ER1779" s="40"/>
      <c r="ES1779" s="40"/>
      <c r="ET1779" s="40"/>
      <c r="EU1779" s="40"/>
      <c r="EV1779" s="40"/>
      <c r="EW1779" s="40"/>
      <c r="EX1779" s="40"/>
      <c r="EY1779" s="40"/>
      <c r="EZ1779" s="40"/>
      <c r="FA1779" s="40"/>
      <c r="FB1779" s="40"/>
      <c r="FC1779" s="40"/>
      <c r="FD1779" s="40"/>
      <c r="FE1779" s="40"/>
      <c r="FF1779" s="40"/>
      <c r="FG1779" s="40"/>
      <c r="FH1779" s="40"/>
      <c r="FI1779" s="40"/>
      <c r="FJ1779" s="40"/>
      <c r="FK1779" s="40"/>
      <c r="FL1779" s="40"/>
      <c r="FM1779" s="40"/>
      <c r="FN1779" s="40"/>
      <c r="FO1779" s="40"/>
      <c r="FP1779" s="40"/>
      <c r="FQ1779" s="40"/>
      <c r="FR1779" s="40"/>
      <c r="FS1779" s="40"/>
      <c r="FT1779" s="40"/>
      <c r="FU1779" s="40"/>
      <c r="FV1779" s="40"/>
      <c r="FW1779" s="40"/>
      <c r="FX1779" s="40"/>
      <c r="FY1779" s="40"/>
      <c r="FZ1779" s="40"/>
      <c r="GA1779" s="40"/>
      <c r="GB1779" s="40"/>
      <c r="GC1779" s="40"/>
      <c r="GD1779" s="40"/>
      <c r="GE1779" s="40"/>
      <c r="GF1779" s="40"/>
      <c r="GG1779" s="40"/>
      <c r="GH1779" s="40"/>
      <c r="GI1779" s="40"/>
      <c r="GJ1779" s="40"/>
      <c r="GK1779" s="40"/>
      <c r="GL1779" s="40"/>
      <c r="GM1779" s="40"/>
      <c r="GN1779" s="40"/>
      <c r="GO1779" s="40"/>
      <c r="GP1779" s="40"/>
      <c r="GQ1779" s="40"/>
      <c r="GR1779" s="40"/>
      <c r="GS1779" s="40"/>
    </row>
    <row r="1780" spans="1:201" x14ac:dyDescent="0.2">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40"/>
      <c r="CY1780" s="40"/>
      <c r="CZ1780" s="40"/>
      <c r="DA1780" s="40"/>
      <c r="DB1780" s="40"/>
      <c r="DC1780" s="40"/>
      <c r="DD1780" s="40"/>
      <c r="DE1780" s="40"/>
      <c r="DF1780" s="40"/>
      <c r="DG1780" s="40"/>
      <c r="DH1780" s="40"/>
      <c r="DI1780" s="40"/>
      <c r="DJ1780" s="40"/>
      <c r="DK1780" s="40"/>
      <c r="DL1780" s="40"/>
      <c r="DM1780" s="40"/>
      <c r="DN1780" s="40"/>
      <c r="DO1780" s="40"/>
      <c r="DP1780" s="40"/>
      <c r="DQ1780" s="40"/>
      <c r="DR1780" s="40"/>
      <c r="DS1780" s="40"/>
      <c r="DT1780" s="40"/>
      <c r="DU1780" s="40"/>
      <c r="DV1780" s="40"/>
      <c r="DW1780" s="40"/>
      <c r="DX1780" s="40"/>
      <c r="DY1780" s="40"/>
      <c r="DZ1780" s="40"/>
      <c r="EA1780" s="40"/>
      <c r="EB1780" s="40"/>
      <c r="EC1780" s="40"/>
      <c r="ED1780" s="40"/>
      <c r="EE1780" s="40"/>
      <c r="EF1780" s="40"/>
      <c r="EG1780" s="40"/>
      <c r="EH1780" s="40"/>
      <c r="EI1780" s="40"/>
      <c r="EJ1780" s="40"/>
      <c r="EK1780" s="40"/>
      <c r="EL1780" s="40"/>
      <c r="EM1780" s="40"/>
      <c r="EN1780" s="40"/>
      <c r="EO1780" s="40"/>
      <c r="EP1780" s="40"/>
      <c r="EQ1780" s="40"/>
      <c r="ER1780" s="40"/>
      <c r="ES1780" s="40"/>
      <c r="ET1780" s="40"/>
      <c r="EU1780" s="40"/>
      <c r="EV1780" s="40"/>
      <c r="EW1780" s="40"/>
      <c r="EX1780" s="40"/>
      <c r="EY1780" s="40"/>
      <c r="EZ1780" s="40"/>
      <c r="FA1780" s="40"/>
      <c r="FB1780" s="40"/>
      <c r="FC1780" s="40"/>
      <c r="FD1780" s="40"/>
      <c r="FE1780" s="40"/>
      <c r="FF1780" s="40"/>
      <c r="FG1780" s="40"/>
      <c r="FH1780" s="40"/>
      <c r="FI1780" s="40"/>
      <c r="FJ1780" s="40"/>
      <c r="FK1780" s="40"/>
      <c r="FL1780" s="40"/>
      <c r="FM1780" s="40"/>
      <c r="FN1780" s="40"/>
      <c r="FO1780" s="40"/>
      <c r="FP1780" s="40"/>
      <c r="FQ1780" s="40"/>
      <c r="FR1780" s="40"/>
      <c r="FS1780" s="40"/>
      <c r="FT1780" s="40"/>
      <c r="FU1780" s="40"/>
      <c r="FV1780" s="40"/>
      <c r="FW1780" s="40"/>
      <c r="FX1780" s="40"/>
      <c r="FY1780" s="40"/>
      <c r="FZ1780" s="40"/>
      <c r="GA1780" s="40"/>
      <c r="GB1780" s="40"/>
      <c r="GC1780" s="40"/>
      <c r="GD1780" s="40"/>
      <c r="GE1780" s="40"/>
      <c r="GF1780" s="40"/>
      <c r="GG1780" s="40"/>
      <c r="GH1780" s="40"/>
      <c r="GI1780" s="40"/>
      <c r="GJ1780" s="40"/>
      <c r="GK1780" s="40"/>
      <c r="GL1780" s="40"/>
      <c r="GM1780" s="40"/>
      <c r="GN1780" s="40"/>
      <c r="GO1780" s="40"/>
      <c r="GP1780" s="40"/>
      <c r="GQ1780" s="40"/>
      <c r="GR1780" s="40"/>
      <c r="GS1780" s="40"/>
    </row>
    <row r="1781" spans="1:201" x14ac:dyDescent="0.2">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40"/>
      <c r="CY1781" s="40"/>
      <c r="CZ1781" s="40"/>
      <c r="DA1781" s="40"/>
      <c r="DB1781" s="40"/>
      <c r="DC1781" s="40"/>
      <c r="DD1781" s="40"/>
      <c r="DE1781" s="40"/>
      <c r="DF1781" s="40"/>
      <c r="DG1781" s="40"/>
      <c r="DH1781" s="40"/>
      <c r="DI1781" s="40"/>
      <c r="DJ1781" s="40"/>
      <c r="DK1781" s="40"/>
      <c r="DL1781" s="40"/>
      <c r="DM1781" s="40"/>
      <c r="DN1781" s="40"/>
      <c r="DO1781" s="40"/>
      <c r="DP1781" s="40"/>
      <c r="DQ1781" s="40"/>
      <c r="DR1781" s="40"/>
      <c r="DS1781" s="40"/>
      <c r="DT1781" s="40"/>
      <c r="DU1781" s="40"/>
      <c r="DV1781" s="40"/>
      <c r="DW1781" s="40"/>
      <c r="DX1781" s="40"/>
      <c r="DY1781" s="40"/>
      <c r="DZ1781" s="40"/>
      <c r="EA1781" s="40"/>
      <c r="EB1781" s="40"/>
      <c r="EC1781" s="40"/>
      <c r="ED1781" s="40"/>
      <c r="EE1781" s="40"/>
      <c r="EF1781" s="40"/>
      <c r="EG1781" s="40"/>
      <c r="EH1781" s="40"/>
      <c r="EI1781" s="40"/>
      <c r="EJ1781" s="40"/>
      <c r="EK1781" s="40"/>
      <c r="EL1781" s="40"/>
      <c r="EM1781" s="40"/>
      <c r="EN1781" s="40"/>
      <c r="EO1781" s="40"/>
      <c r="EP1781" s="40"/>
      <c r="EQ1781" s="40"/>
      <c r="ER1781" s="40"/>
      <c r="ES1781" s="40"/>
      <c r="ET1781" s="40"/>
      <c r="EU1781" s="40"/>
      <c r="EV1781" s="40"/>
      <c r="EW1781" s="40"/>
      <c r="EX1781" s="40"/>
      <c r="EY1781" s="40"/>
      <c r="EZ1781" s="40"/>
      <c r="FA1781" s="40"/>
      <c r="FB1781" s="40"/>
      <c r="FC1781" s="40"/>
      <c r="FD1781" s="40"/>
      <c r="FE1781" s="40"/>
      <c r="FF1781" s="40"/>
      <c r="FG1781" s="40"/>
      <c r="FH1781" s="40"/>
      <c r="FI1781" s="40"/>
      <c r="FJ1781" s="40"/>
      <c r="FK1781" s="40"/>
      <c r="FL1781" s="40"/>
      <c r="FM1781" s="40"/>
      <c r="FN1781" s="40"/>
      <c r="FO1781" s="40"/>
      <c r="FP1781" s="40"/>
      <c r="FQ1781" s="40"/>
      <c r="FR1781" s="40"/>
      <c r="FS1781" s="40"/>
      <c r="FT1781" s="40"/>
      <c r="FU1781" s="40"/>
      <c r="FV1781" s="40"/>
      <c r="FW1781" s="40"/>
      <c r="FX1781" s="40"/>
      <c r="FY1781" s="40"/>
      <c r="FZ1781" s="40"/>
      <c r="GA1781" s="40"/>
      <c r="GB1781" s="40"/>
      <c r="GC1781" s="40"/>
      <c r="GD1781" s="40"/>
      <c r="GE1781" s="40"/>
      <c r="GF1781" s="40"/>
      <c r="GG1781" s="40"/>
      <c r="GH1781" s="40"/>
      <c r="GI1781" s="40"/>
      <c r="GJ1781" s="40"/>
      <c r="GK1781" s="40"/>
      <c r="GL1781" s="40"/>
      <c r="GM1781" s="40"/>
      <c r="GN1781" s="40"/>
      <c r="GO1781" s="40"/>
      <c r="GP1781" s="40"/>
      <c r="GQ1781" s="40"/>
      <c r="GR1781" s="40"/>
      <c r="GS1781" s="40"/>
    </row>
    <row r="1782" spans="1:201" x14ac:dyDescent="0.2">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40"/>
      <c r="CY1782" s="40"/>
      <c r="CZ1782" s="40"/>
      <c r="DA1782" s="40"/>
      <c r="DB1782" s="40"/>
      <c r="DC1782" s="40"/>
      <c r="DD1782" s="40"/>
      <c r="DE1782" s="40"/>
      <c r="DF1782" s="40"/>
      <c r="DG1782" s="40"/>
      <c r="DH1782" s="40"/>
      <c r="DI1782" s="40"/>
      <c r="DJ1782" s="40"/>
      <c r="DK1782" s="40"/>
      <c r="DL1782" s="40"/>
      <c r="DM1782" s="40"/>
      <c r="DN1782" s="40"/>
      <c r="DO1782" s="40"/>
      <c r="DP1782" s="40"/>
      <c r="DQ1782" s="40"/>
      <c r="DR1782" s="40"/>
      <c r="DS1782" s="40"/>
      <c r="DT1782" s="40"/>
      <c r="DU1782" s="40"/>
      <c r="DV1782" s="40"/>
      <c r="DW1782" s="40"/>
      <c r="DX1782" s="40"/>
      <c r="DY1782" s="40"/>
      <c r="DZ1782" s="40"/>
      <c r="EA1782" s="40"/>
      <c r="EB1782" s="40"/>
      <c r="EC1782" s="40"/>
      <c r="ED1782" s="40"/>
      <c r="EE1782" s="40"/>
      <c r="EF1782" s="40"/>
      <c r="EG1782" s="40"/>
      <c r="EH1782" s="40"/>
      <c r="EI1782" s="40"/>
      <c r="EJ1782" s="40"/>
      <c r="EK1782" s="40"/>
      <c r="EL1782" s="40"/>
      <c r="EM1782" s="40"/>
      <c r="EN1782" s="40"/>
      <c r="EO1782" s="40"/>
      <c r="EP1782" s="40"/>
      <c r="EQ1782" s="40"/>
      <c r="ER1782" s="40"/>
      <c r="ES1782" s="40"/>
      <c r="ET1782" s="40"/>
      <c r="EU1782" s="40"/>
      <c r="EV1782" s="40"/>
      <c r="EW1782" s="40"/>
      <c r="EX1782" s="40"/>
      <c r="EY1782" s="40"/>
      <c r="EZ1782" s="40"/>
      <c r="FA1782" s="40"/>
      <c r="FB1782" s="40"/>
      <c r="FC1782" s="40"/>
      <c r="FD1782" s="40"/>
      <c r="FE1782" s="40"/>
      <c r="FF1782" s="40"/>
      <c r="FG1782" s="40"/>
      <c r="FH1782" s="40"/>
      <c r="FI1782" s="40"/>
      <c r="FJ1782" s="40"/>
      <c r="FK1782" s="40"/>
      <c r="FL1782" s="40"/>
      <c r="FM1782" s="40"/>
      <c r="FN1782" s="40"/>
      <c r="FO1782" s="40"/>
      <c r="FP1782" s="40"/>
      <c r="FQ1782" s="40"/>
      <c r="FR1782" s="40"/>
      <c r="FS1782" s="40"/>
      <c r="FT1782" s="40"/>
      <c r="FU1782" s="40"/>
      <c r="FV1782" s="40"/>
      <c r="FW1782" s="40"/>
      <c r="FX1782" s="40"/>
      <c r="FY1782" s="40"/>
      <c r="FZ1782" s="40"/>
      <c r="GA1782" s="40"/>
      <c r="GB1782" s="40"/>
      <c r="GC1782" s="40"/>
      <c r="GD1782" s="40"/>
      <c r="GE1782" s="40"/>
      <c r="GF1782" s="40"/>
      <c r="GG1782" s="40"/>
      <c r="GH1782" s="40"/>
      <c r="GI1782" s="40"/>
      <c r="GJ1782" s="40"/>
      <c r="GK1782" s="40"/>
      <c r="GL1782" s="40"/>
      <c r="GM1782" s="40"/>
      <c r="GN1782" s="40"/>
      <c r="GO1782" s="40"/>
      <c r="GP1782" s="40"/>
      <c r="GQ1782" s="40"/>
      <c r="GR1782" s="40"/>
      <c r="GS1782" s="40"/>
    </row>
    <row r="1783" spans="1:201" x14ac:dyDescent="0.2">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40"/>
      <c r="CY1783" s="40"/>
      <c r="CZ1783" s="40"/>
      <c r="DA1783" s="40"/>
      <c r="DB1783" s="40"/>
      <c r="DC1783" s="40"/>
      <c r="DD1783" s="40"/>
      <c r="DE1783" s="40"/>
      <c r="DF1783" s="40"/>
      <c r="DG1783" s="40"/>
      <c r="DH1783" s="40"/>
      <c r="DI1783" s="40"/>
      <c r="DJ1783" s="40"/>
      <c r="DK1783" s="40"/>
      <c r="DL1783" s="40"/>
      <c r="DM1783" s="40"/>
      <c r="DN1783" s="40"/>
      <c r="DO1783" s="40"/>
      <c r="DP1783" s="40"/>
      <c r="DQ1783" s="40"/>
      <c r="DR1783" s="40"/>
      <c r="DS1783" s="40"/>
      <c r="DT1783" s="40"/>
      <c r="DU1783" s="40"/>
      <c r="DV1783" s="40"/>
      <c r="DW1783" s="40"/>
      <c r="DX1783" s="40"/>
      <c r="DY1783" s="40"/>
      <c r="DZ1783" s="40"/>
      <c r="EA1783" s="40"/>
      <c r="EB1783" s="40"/>
      <c r="EC1783" s="40"/>
      <c r="ED1783" s="40"/>
      <c r="EE1783" s="40"/>
      <c r="EF1783" s="40"/>
      <c r="EG1783" s="40"/>
      <c r="EH1783" s="40"/>
      <c r="EI1783" s="40"/>
      <c r="EJ1783" s="40"/>
      <c r="EK1783" s="40"/>
      <c r="EL1783" s="40"/>
      <c r="EM1783" s="40"/>
      <c r="EN1783" s="40"/>
      <c r="EO1783" s="40"/>
      <c r="EP1783" s="40"/>
      <c r="EQ1783" s="40"/>
      <c r="ER1783" s="40"/>
      <c r="ES1783" s="40"/>
      <c r="ET1783" s="40"/>
      <c r="EU1783" s="40"/>
      <c r="EV1783" s="40"/>
      <c r="EW1783" s="40"/>
      <c r="EX1783" s="40"/>
      <c r="EY1783" s="40"/>
      <c r="EZ1783" s="40"/>
      <c r="FA1783" s="40"/>
      <c r="FB1783" s="40"/>
      <c r="FC1783" s="40"/>
      <c r="FD1783" s="40"/>
      <c r="FE1783" s="40"/>
      <c r="FF1783" s="40"/>
      <c r="FG1783" s="40"/>
      <c r="FH1783" s="40"/>
      <c r="FI1783" s="40"/>
      <c r="FJ1783" s="40"/>
      <c r="FK1783" s="40"/>
      <c r="FL1783" s="40"/>
      <c r="FM1783" s="40"/>
      <c r="FN1783" s="40"/>
      <c r="FO1783" s="40"/>
      <c r="FP1783" s="40"/>
      <c r="FQ1783" s="40"/>
      <c r="FR1783" s="40"/>
      <c r="FS1783" s="40"/>
      <c r="FT1783" s="40"/>
      <c r="FU1783" s="40"/>
      <c r="FV1783" s="40"/>
      <c r="FW1783" s="40"/>
      <c r="FX1783" s="40"/>
      <c r="FY1783" s="40"/>
      <c r="FZ1783" s="40"/>
      <c r="GA1783" s="40"/>
      <c r="GB1783" s="40"/>
      <c r="GC1783" s="40"/>
      <c r="GD1783" s="40"/>
      <c r="GE1783" s="40"/>
      <c r="GF1783" s="40"/>
      <c r="GG1783" s="40"/>
      <c r="GH1783" s="40"/>
      <c r="GI1783" s="40"/>
      <c r="GJ1783" s="40"/>
      <c r="GK1783" s="40"/>
      <c r="GL1783" s="40"/>
      <c r="GM1783" s="40"/>
      <c r="GN1783" s="40"/>
      <c r="GO1783" s="40"/>
      <c r="GP1783" s="40"/>
      <c r="GQ1783" s="40"/>
      <c r="GR1783" s="40"/>
      <c r="GS1783" s="40"/>
    </row>
    <row r="1784" spans="1:201" x14ac:dyDescent="0.2">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40"/>
      <c r="CY1784" s="40"/>
      <c r="CZ1784" s="40"/>
      <c r="DA1784" s="40"/>
      <c r="DB1784" s="40"/>
      <c r="DC1784" s="40"/>
      <c r="DD1784" s="40"/>
      <c r="DE1784" s="40"/>
      <c r="DF1784" s="40"/>
      <c r="DG1784" s="40"/>
      <c r="DH1784" s="40"/>
      <c r="DI1784" s="40"/>
      <c r="DJ1784" s="40"/>
      <c r="DK1784" s="40"/>
      <c r="DL1784" s="40"/>
      <c r="DM1784" s="40"/>
      <c r="DN1784" s="40"/>
      <c r="DO1784" s="40"/>
      <c r="DP1784" s="40"/>
      <c r="DQ1784" s="40"/>
      <c r="DR1784" s="40"/>
      <c r="DS1784" s="40"/>
      <c r="DT1784" s="40"/>
      <c r="DU1784" s="40"/>
      <c r="DV1784" s="40"/>
      <c r="DW1784" s="40"/>
      <c r="DX1784" s="40"/>
      <c r="DY1784" s="40"/>
      <c r="DZ1784" s="40"/>
      <c r="EA1784" s="40"/>
      <c r="EB1784" s="40"/>
      <c r="EC1784" s="40"/>
      <c r="ED1784" s="40"/>
      <c r="EE1784" s="40"/>
      <c r="EF1784" s="40"/>
      <c r="EG1784" s="40"/>
      <c r="EH1784" s="40"/>
      <c r="EI1784" s="40"/>
      <c r="EJ1784" s="40"/>
      <c r="EK1784" s="40"/>
      <c r="EL1784" s="40"/>
      <c r="EM1784" s="40"/>
      <c r="EN1784" s="40"/>
      <c r="EO1784" s="40"/>
      <c r="EP1784" s="40"/>
      <c r="EQ1784" s="40"/>
      <c r="ER1784" s="40"/>
      <c r="ES1784" s="40"/>
      <c r="ET1784" s="40"/>
      <c r="EU1784" s="40"/>
      <c r="EV1784" s="40"/>
      <c r="EW1784" s="40"/>
      <c r="EX1784" s="40"/>
      <c r="EY1784" s="40"/>
      <c r="EZ1784" s="40"/>
      <c r="FA1784" s="40"/>
      <c r="FB1784" s="40"/>
      <c r="FC1784" s="40"/>
      <c r="FD1784" s="40"/>
      <c r="FE1784" s="40"/>
      <c r="FF1784" s="40"/>
      <c r="FG1784" s="40"/>
      <c r="FH1784" s="40"/>
      <c r="FI1784" s="40"/>
      <c r="FJ1784" s="40"/>
      <c r="FK1784" s="40"/>
      <c r="FL1784" s="40"/>
      <c r="FM1784" s="40"/>
      <c r="FN1784" s="40"/>
      <c r="FO1784" s="40"/>
      <c r="FP1784" s="40"/>
      <c r="FQ1784" s="40"/>
      <c r="FR1784" s="40"/>
      <c r="FS1784" s="40"/>
      <c r="FT1784" s="40"/>
      <c r="FU1784" s="40"/>
      <c r="FV1784" s="40"/>
      <c r="FW1784" s="40"/>
      <c r="FX1784" s="40"/>
      <c r="FY1784" s="40"/>
      <c r="FZ1784" s="40"/>
      <c r="GA1784" s="40"/>
      <c r="GB1784" s="40"/>
      <c r="GC1784" s="40"/>
      <c r="GD1784" s="40"/>
      <c r="GE1784" s="40"/>
      <c r="GF1784" s="40"/>
      <c r="GG1784" s="40"/>
      <c r="GH1784" s="40"/>
      <c r="GI1784" s="40"/>
      <c r="GJ1784" s="40"/>
      <c r="GK1784" s="40"/>
      <c r="GL1784" s="40"/>
      <c r="GM1784" s="40"/>
      <c r="GN1784" s="40"/>
      <c r="GO1784" s="40"/>
      <c r="GP1784" s="40"/>
      <c r="GQ1784" s="40"/>
      <c r="GR1784" s="40"/>
      <c r="GS1784" s="40"/>
    </row>
    <row r="1785" spans="1:201" x14ac:dyDescent="0.2">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40"/>
      <c r="CY1785" s="40"/>
      <c r="CZ1785" s="40"/>
      <c r="DA1785" s="40"/>
      <c r="DB1785" s="40"/>
      <c r="DC1785" s="40"/>
      <c r="DD1785" s="40"/>
      <c r="DE1785" s="40"/>
      <c r="DF1785" s="40"/>
      <c r="DG1785" s="40"/>
      <c r="DH1785" s="40"/>
      <c r="DI1785" s="40"/>
      <c r="DJ1785" s="40"/>
      <c r="DK1785" s="40"/>
      <c r="DL1785" s="40"/>
      <c r="DM1785" s="40"/>
      <c r="DN1785" s="40"/>
      <c r="DO1785" s="40"/>
      <c r="DP1785" s="40"/>
      <c r="DQ1785" s="40"/>
      <c r="DR1785" s="40"/>
      <c r="DS1785" s="40"/>
      <c r="DT1785" s="40"/>
      <c r="DU1785" s="40"/>
      <c r="DV1785" s="40"/>
      <c r="DW1785" s="40"/>
      <c r="DX1785" s="40"/>
      <c r="DY1785" s="40"/>
      <c r="DZ1785" s="40"/>
      <c r="EA1785" s="40"/>
      <c r="EB1785" s="40"/>
      <c r="EC1785" s="40"/>
      <c r="ED1785" s="40"/>
      <c r="EE1785" s="40"/>
      <c r="EF1785" s="40"/>
      <c r="EG1785" s="40"/>
      <c r="EH1785" s="40"/>
      <c r="EI1785" s="40"/>
      <c r="EJ1785" s="40"/>
      <c r="EK1785" s="40"/>
      <c r="EL1785" s="40"/>
      <c r="EM1785" s="40"/>
      <c r="EN1785" s="40"/>
      <c r="EO1785" s="40"/>
      <c r="EP1785" s="40"/>
      <c r="EQ1785" s="40"/>
      <c r="ER1785" s="40"/>
      <c r="ES1785" s="40"/>
      <c r="ET1785" s="40"/>
      <c r="EU1785" s="40"/>
      <c r="EV1785" s="40"/>
      <c r="EW1785" s="40"/>
      <c r="EX1785" s="40"/>
      <c r="EY1785" s="40"/>
      <c r="EZ1785" s="40"/>
      <c r="FA1785" s="40"/>
      <c r="FB1785" s="40"/>
      <c r="FC1785" s="40"/>
      <c r="FD1785" s="40"/>
      <c r="FE1785" s="40"/>
      <c r="FF1785" s="40"/>
      <c r="FG1785" s="40"/>
      <c r="FH1785" s="40"/>
      <c r="FI1785" s="40"/>
      <c r="FJ1785" s="40"/>
      <c r="FK1785" s="40"/>
      <c r="FL1785" s="40"/>
      <c r="FM1785" s="40"/>
      <c r="FN1785" s="40"/>
      <c r="FO1785" s="40"/>
      <c r="FP1785" s="40"/>
      <c r="FQ1785" s="40"/>
      <c r="FR1785" s="40"/>
      <c r="FS1785" s="40"/>
      <c r="FT1785" s="40"/>
      <c r="FU1785" s="40"/>
      <c r="FV1785" s="40"/>
      <c r="FW1785" s="40"/>
      <c r="FX1785" s="40"/>
      <c r="FY1785" s="40"/>
      <c r="FZ1785" s="40"/>
      <c r="GA1785" s="40"/>
      <c r="GB1785" s="40"/>
      <c r="GC1785" s="40"/>
      <c r="GD1785" s="40"/>
      <c r="GE1785" s="40"/>
      <c r="GF1785" s="40"/>
      <c r="GG1785" s="40"/>
      <c r="GH1785" s="40"/>
      <c r="GI1785" s="40"/>
      <c r="GJ1785" s="40"/>
      <c r="GK1785" s="40"/>
      <c r="GL1785" s="40"/>
      <c r="GM1785" s="40"/>
      <c r="GN1785" s="40"/>
      <c r="GO1785" s="40"/>
      <c r="GP1785" s="40"/>
      <c r="GQ1785" s="40"/>
      <c r="GR1785" s="40"/>
      <c r="GS1785" s="40"/>
    </row>
    <row r="1786" spans="1:201" x14ac:dyDescent="0.2">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40"/>
      <c r="CY1786" s="40"/>
      <c r="CZ1786" s="40"/>
      <c r="DA1786" s="40"/>
      <c r="DB1786" s="40"/>
      <c r="DC1786" s="40"/>
      <c r="DD1786" s="40"/>
      <c r="DE1786" s="40"/>
      <c r="DF1786" s="40"/>
      <c r="DG1786" s="40"/>
      <c r="DH1786" s="40"/>
      <c r="DI1786" s="40"/>
      <c r="DJ1786" s="40"/>
      <c r="DK1786" s="40"/>
      <c r="DL1786" s="40"/>
      <c r="DM1786" s="40"/>
      <c r="DN1786" s="40"/>
      <c r="DO1786" s="40"/>
      <c r="DP1786" s="40"/>
      <c r="DQ1786" s="40"/>
      <c r="DR1786" s="40"/>
      <c r="DS1786" s="40"/>
      <c r="DT1786" s="40"/>
      <c r="DU1786" s="40"/>
      <c r="DV1786" s="40"/>
      <c r="DW1786" s="40"/>
      <c r="DX1786" s="40"/>
      <c r="DY1786" s="40"/>
      <c r="DZ1786" s="40"/>
      <c r="EA1786" s="40"/>
      <c r="EB1786" s="40"/>
      <c r="EC1786" s="40"/>
      <c r="ED1786" s="40"/>
      <c r="EE1786" s="40"/>
      <c r="EF1786" s="40"/>
      <c r="EG1786" s="40"/>
      <c r="EH1786" s="40"/>
      <c r="EI1786" s="40"/>
      <c r="EJ1786" s="40"/>
      <c r="EK1786" s="40"/>
      <c r="EL1786" s="40"/>
      <c r="EM1786" s="40"/>
      <c r="EN1786" s="40"/>
      <c r="EO1786" s="40"/>
      <c r="EP1786" s="40"/>
      <c r="EQ1786" s="40"/>
      <c r="ER1786" s="40"/>
      <c r="ES1786" s="40"/>
      <c r="ET1786" s="40"/>
      <c r="EU1786" s="40"/>
      <c r="EV1786" s="40"/>
      <c r="EW1786" s="40"/>
      <c r="EX1786" s="40"/>
      <c r="EY1786" s="40"/>
      <c r="EZ1786" s="40"/>
      <c r="FA1786" s="40"/>
      <c r="FB1786" s="40"/>
      <c r="FC1786" s="40"/>
      <c r="FD1786" s="40"/>
      <c r="FE1786" s="40"/>
      <c r="FF1786" s="40"/>
      <c r="FG1786" s="40"/>
      <c r="FH1786" s="40"/>
      <c r="FI1786" s="40"/>
      <c r="FJ1786" s="40"/>
      <c r="FK1786" s="40"/>
      <c r="FL1786" s="40"/>
      <c r="FM1786" s="40"/>
      <c r="FN1786" s="40"/>
      <c r="FO1786" s="40"/>
      <c r="FP1786" s="40"/>
      <c r="FQ1786" s="40"/>
      <c r="FR1786" s="40"/>
      <c r="FS1786" s="40"/>
      <c r="FT1786" s="40"/>
      <c r="FU1786" s="40"/>
      <c r="FV1786" s="40"/>
      <c r="FW1786" s="40"/>
      <c r="FX1786" s="40"/>
      <c r="FY1786" s="40"/>
      <c r="FZ1786" s="40"/>
      <c r="GA1786" s="40"/>
      <c r="GB1786" s="40"/>
      <c r="GC1786" s="40"/>
      <c r="GD1786" s="40"/>
      <c r="GE1786" s="40"/>
      <c r="GF1786" s="40"/>
      <c r="GG1786" s="40"/>
      <c r="GH1786" s="40"/>
      <c r="GI1786" s="40"/>
      <c r="GJ1786" s="40"/>
      <c r="GK1786" s="40"/>
      <c r="GL1786" s="40"/>
      <c r="GM1786" s="40"/>
      <c r="GN1786" s="40"/>
      <c r="GO1786" s="40"/>
      <c r="GP1786" s="40"/>
      <c r="GQ1786" s="40"/>
      <c r="GR1786" s="40"/>
      <c r="GS1786" s="40"/>
    </row>
    <row r="1787" spans="1:201" x14ac:dyDescent="0.2">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40"/>
      <c r="CY1787" s="40"/>
      <c r="CZ1787" s="40"/>
      <c r="DA1787" s="40"/>
      <c r="DB1787" s="40"/>
      <c r="DC1787" s="40"/>
      <c r="DD1787" s="40"/>
      <c r="DE1787" s="40"/>
      <c r="DF1787" s="40"/>
      <c r="DG1787" s="40"/>
      <c r="DH1787" s="40"/>
      <c r="DI1787" s="40"/>
      <c r="DJ1787" s="40"/>
      <c r="DK1787" s="40"/>
      <c r="DL1787" s="40"/>
      <c r="DM1787" s="40"/>
      <c r="DN1787" s="40"/>
      <c r="DO1787" s="40"/>
      <c r="DP1787" s="40"/>
      <c r="DQ1787" s="40"/>
      <c r="DR1787" s="40"/>
      <c r="DS1787" s="40"/>
      <c r="DT1787" s="40"/>
      <c r="DU1787" s="40"/>
      <c r="DV1787" s="40"/>
      <c r="DW1787" s="40"/>
      <c r="DX1787" s="40"/>
      <c r="DY1787" s="40"/>
      <c r="DZ1787" s="40"/>
      <c r="EA1787" s="40"/>
      <c r="EB1787" s="40"/>
      <c r="EC1787" s="40"/>
      <c r="ED1787" s="40"/>
      <c r="EE1787" s="40"/>
      <c r="EF1787" s="40"/>
      <c r="EG1787" s="40"/>
      <c r="EH1787" s="40"/>
      <c r="EI1787" s="40"/>
      <c r="EJ1787" s="40"/>
      <c r="EK1787" s="40"/>
      <c r="EL1787" s="40"/>
      <c r="EM1787" s="40"/>
      <c r="EN1787" s="40"/>
      <c r="EO1787" s="40"/>
      <c r="EP1787" s="40"/>
      <c r="EQ1787" s="40"/>
      <c r="ER1787" s="40"/>
      <c r="ES1787" s="40"/>
      <c r="ET1787" s="40"/>
      <c r="EU1787" s="40"/>
      <c r="EV1787" s="40"/>
      <c r="EW1787" s="40"/>
      <c r="EX1787" s="40"/>
      <c r="EY1787" s="40"/>
      <c r="EZ1787" s="40"/>
      <c r="FA1787" s="40"/>
      <c r="FB1787" s="40"/>
      <c r="FC1787" s="40"/>
      <c r="FD1787" s="40"/>
      <c r="FE1787" s="40"/>
      <c r="FF1787" s="40"/>
      <c r="FG1787" s="40"/>
      <c r="FH1787" s="40"/>
      <c r="FI1787" s="40"/>
      <c r="FJ1787" s="40"/>
      <c r="FK1787" s="40"/>
      <c r="FL1787" s="40"/>
      <c r="FM1787" s="40"/>
      <c r="FN1787" s="40"/>
      <c r="FO1787" s="40"/>
      <c r="FP1787" s="40"/>
      <c r="FQ1787" s="40"/>
      <c r="FR1787" s="40"/>
      <c r="FS1787" s="40"/>
      <c r="FT1787" s="40"/>
      <c r="FU1787" s="40"/>
      <c r="FV1787" s="40"/>
      <c r="FW1787" s="40"/>
      <c r="FX1787" s="40"/>
      <c r="FY1787" s="40"/>
      <c r="FZ1787" s="40"/>
      <c r="GA1787" s="40"/>
      <c r="GB1787" s="40"/>
      <c r="GC1787" s="40"/>
      <c r="GD1787" s="40"/>
      <c r="GE1787" s="40"/>
      <c r="GF1787" s="40"/>
      <c r="GG1787" s="40"/>
      <c r="GH1787" s="40"/>
      <c r="GI1787" s="40"/>
      <c r="GJ1787" s="40"/>
      <c r="GK1787" s="40"/>
      <c r="GL1787" s="40"/>
      <c r="GM1787" s="40"/>
      <c r="GN1787" s="40"/>
      <c r="GO1787" s="40"/>
      <c r="GP1787" s="40"/>
      <c r="GQ1787" s="40"/>
      <c r="GR1787" s="40"/>
      <c r="GS1787" s="40"/>
    </row>
    <row r="1788" spans="1:201" x14ac:dyDescent="0.2">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40"/>
      <c r="CY1788" s="40"/>
      <c r="CZ1788" s="40"/>
      <c r="DA1788" s="40"/>
      <c r="DB1788" s="40"/>
      <c r="DC1788" s="40"/>
      <c r="DD1788" s="40"/>
      <c r="DE1788" s="40"/>
      <c r="DF1788" s="40"/>
      <c r="DG1788" s="40"/>
      <c r="DH1788" s="40"/>
      <c r="DI1788" s="40"/>
      <c r="DJ1788" s="40"/>
      <c r="DK1788" s="40"/>
      <c r="DL1788" s="40"/>
      <c r="DM1788" s="40"/>
      <c r="DN1788" s="40"/>
      <c r="DO1788" s="40"/>
      <c r="DP1788" s="40"/>
      <c r="DQ1788" s="40"/>
      <c r="DR1788" s="40"/>
      <c r="DS1788" s="40"/>
      <c r="DT1788" s="40"/>
      <c r="DU1788" s="40"/>
      <c r="DV1788" s="40"/>
      <c r="DW1788" s="40"/>
      <c r="DX1788" s="40"/>
      <c r="DY1788" s="40"/>
      <c r="DZ1788" s="40"/>
      <c r="EA1788" s="40"/>
      <c r="EB1788" s="40"/>
      <c r="EC1788" s="40"/>
      <c r="ED1788" s="40"/>
      <c r="EE1788" s="40"/>
      <c r="EF1788" s="40"/>
      <c r="EG1788" s="40"/>
      <c r="EH1788" s="40"/>
      <c r="EI1788" s="40"/>
      <c r="EJ1788" s="40"/>
      <c r="EK1788" s="40"/>
      <c r="EL1788" s="40"/>
      <c r="EM1788" s="40"/>
      <c r="EN1788" s="40"/>
      <c r="EO1788" s="40"/>
      <c r="EP1788" s="40"/>
      <c r="EQ1788" s="40"/>
      <c r="ER1788" s="40"/>
      <c r="ES1788" s="40"/>
      <c r="ET1788" s="40"/>
      <c r="EU1788" s="40"/>
      <c r="EV1788" s="40"/>
      <c r="EW1788" s="40"/>
      <c r="EX1788" s="40"/>
      <c r="EY1788" s="40"/>
      <c r="EZ1788" s="40"/>
      <c r="FA1788" s="40"/>
      <c r="FB1788" s="40"/>
      <c r="FC1788" s="40"/>
      <c r="FD1788" s="40"/>
      <c r="FE1788" s="40"/>
      <c r="FF1788" s="40"/>
      <c r="FG1788" s="40"/>
      <c r="FH1788" s="40"/>
      <c r="FI1788" s="40"/>
      <c r="FJ1788" s="40"/>
      <c r="FK1788" s="40"/>
      <c r="FL1788" s="40"/>
      <c r="FM1788" s="40"/>
      <c r="FN1788" s="40"/>
      <c r="FO1788" s="40"/>
      <c r="FP1788" s="40"/>
      <c r="FQ1788" s="40"/>
      <c r="FR1788" s="40"/>
      <c r="FS1788" s="40"/>
      <c r="FT1788" s="40"/>
      <c r="FU1788" s="40"/>
      <c r="FV1788" s="40"/>
      <c r="FW1788" s="40"/>
      <c r="FX1788" s="40"/>
      <c r="FY1788" s="40"/>
      <c r="FZ1788" s="40"/>
      <c r="GA1788" s="40"/>
      <c r="GB1788" s="40"/>
      <c r="GC1788" s="40"/>
      <c r="GD1788" s="40"/>
      <c r="GE1788" s="40"/>
      <c r="GF1788" s="40"/>
      <c r="GG1788" s="40"/>
      <c r="GH1788" s="40"/>
      <c r="GI1788" s="40"/>
      <c r="GJ1788" s="40"/>
      <c r="GK1788" s="40"/>
      <c r="GL1788" s="40"/>
      <c r="GM1788" s="40"/>
      <c r="GN1788" s="40"/>
      <c r="GO1788" s="40"/>
      <c r="GP1788" s="40"/>
      <c r="GQ1788" s="40"/>
      <c r="GR1788" s="40"/>
      <c r="GS1788" s="40"/>
    </row>
    <row r="1789" spans="1:201" x14ac:dyDescent="0.2">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40"/>
      <c r="CY1789" s="40"/>
      <c r="CZ1789" s="40"/>
      <c r="DA1789" s="40"/>
      <c r="DB1789" s="40"/>
      <c r="DC1789" s="40"/>
      <c r="DD1789" s="40"/>
      <c r="DE1789" s="40"/>
      <c r="DF1789" s="40"/>
      <c r="DG1789" s="40"/>
      <c r="DH1789" s="40"/>
      <c r="DI1789" s="40"/>
      <c r="DJ1789" s="40"/>
      <c r="DK1789" s="40"/>
      <c r="DL1789" s="40"/>
      <c r="DM1789" s="40"/>
      <c r="DN1789" s="40"/>
      <c r="DO1789" s="40"/>
      <c r="DP1789" s="40"/>
      <c r="DQ1789" s="40"/>
      <c r="DR1789" s="40"/>
      <c r="DS1789" s="40"/>
      <c r="DT1789" s="40"/>
      <c r="DU1789" s="40"/>
      <c r="DV1789" s="40"/>
      <c r="DW1789" s="40"/>
      <c r="DX1789" s="40"/>
      <c r="DY1789" s="40"/>
      <c r="DZ1789" s="40"/>
      <c r="EA1789" s="40"/>
      <c r="EB1789" s="40"/>
      <c r="EC1789" s="40"/>
      <c r="ED1789" s="40"/>
      <c r="EE1789" s="40"/>
      <c r="EF1789" s="40"/>
      <c r="EG1789" s="40"/>
      <c r="EH1789" s="40"/>
      <c r="EI1789" s="40"/>
      <c r="EJ1789" s="40"/>
      <c r="EK1789" s="40"/>
      <c r="EL1789" s="40"/>
      <c r="EM1789" s="40"/>
      <c r="EN1789" s="40"/>
      <c r="EO1789" s="40"/>
      <c r="EP1789" s="40"/>
      <c r="EQ1789" s="40"/>
      <c r="ER1789" s="40"/>
      <c r="ES1789" s="40"/>
      <c r="ET1789" s="40"/>
      <c r="EU1789" s="40"/>
      <c r="EV1789" s="40"/>
      <c r="EW1789" s="40"/>
      <c r="EX1789" s="40"/>
      <c r="EY1789" s="40"/>
      <c r="EZ1789" s="40"/>
      <c r="FA1789" s="40"/>
      <c r="FB1789" s="40"/>
      <c r="FC1789" s="40"/>
      <c r="FD1789" s="40"/>
      <c r="FE1789" s="40"/>
      <c r="FF1789" s="40"/>
      <c r="FG1789" s="40"/>
      <c r="FH1789" s="40"/>
      <c r="FI1789" s="40"/>
      <c r="FJ1789" s="40"/>
      <c r="FK1789" s="40"/>
      <c r="FL1789" s="40"/>
      <c r="FM1789" s="40"/>
      <c r="FN1789" s="40"/>
      <c r="FO1789" s="40"/>
      <c r="FP1789" s="40"/>
      <c r="FQ1789" s="40"/>
      <c r="FR1789" s="40"/>
      <c r="FS1789" s="40"/>
      <c r="FT1789" s="40"/>
      <c r="FU1789" s="40"/>
      <c r="FV1789" s="40"/>
      <c r="FW1789" s="40"/>
      <c r="FX1789" s="40"/>
      <c r="FY1789" s="40"/>
      <c r="FZ1789" s="40"/>
      <c r="GA1789" s="40"/>
      <c r="GB1789" s="40"/>
      <c r="GC1789" s="40"/>
      <c r="GD1789" s="40"/>
      <c r="GE1789" s="40"/>
      <c r="GF1789" s="40"/>
      <c r="GG1789" s="40"/>
      <c r="GH1789" s="40"/>
      <c r="GI1789" s="40"/>
      <c r="GJ1789" s="40"/>
      <c r="GK1789" s="40"/>
      <c r="GL1789" s="40"/>
      <c r="GM1789" s="40"/>
      <c r="GN1789" s="40"/>
      <c r="GO1789" s="40"/>
      <c r="GP1789" s="40"/>
      <c r="GQ1789" s="40"/>
      <c r="GR1789" s="40"/>
      <c r="GS1789" s="40"/>
    </row>
    <row r="1790" spans="1:201" x14ac:dyDescent="0.2">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40"/>
      <c r="CY1790" s="40"/>
      <c r="CZ1790" s="40"/>
      <c r="DA1790" s="40"/>
      <c r="DB1790" s="40"/>
      <c r="DC1790" s="40"/>
      <c r="DD1790" s="40"/>
      <c r="DE1790" s="40"/>
      <c r="DF1790" s="40"/>
      <c r="DG1790" s="40"/>
      <c r="DH1790" s="40"/>
      <c r="DI1790" s="40"/>
      <c r="DJ1790" s="40"/>
      <c r="DK1790" s="40"/>
      <c r="DL1790" s="40"/>
      <c r="DM1790" s="40"/>
      <c r="DN1790" s="40"/>
      <c r="DO1790" s="40"/>
      <c r="DP1790" s="40"/>
      <c r="DQ1790" s="40"/>
      <c r="DR1790" s="40"/>
      <c r="DS1790" s="40"/>
      <c r="DT1790" s="40"/>
      <c r="DU1790" s="40"/>
      <c r="DV1790" s="40"/>
      <c r="DW1790" s="40"/>
      <c r="DX1790" s="40"/>
      <c r="DY1790" s="40"/>
      <c r="DZ1790" s="40"/>
      <c r="EA1790" s="40"/>
      <c r="EB1790" s="40"/>
      <c r="EC1790" s="40"/>
      <c r="ED1790" s="40"/>
      <c r="EE1790" s="40"/>
      <c r="EF1790" s="40"/>
      <c r="EG1790" s="40"/>
      <c r="EH1790" s="40"/>
      <c r="EI1790" s="40"/>
      <c r="EJ1790" s="40"/>
      <c r="EK1790" s="40"/>
      <c r="EL1790" s="40"/>
      <c r="EM1790" s="40"/>
      <c r="EN1790" s="40"/>
      <c r="EO1790" s="40"/>
      <c r="EP1790" s="40"/>
      <c r="EQ1790" s="40"/>
      <c r="ER1790" s="40"/>
      <c r="ES1790" s="40"/>
      <c r="ET1790" s="40"/>
      <c r="EU1790" s="40"/>
      <c r="EV1790" s="40"/>
      <c r="EW1790" s="40"/>
      <c r="EX1790" s="40"/>
      <c r="EY1790" s="40"/>
      <c r="EZ1790" s="40"/>
      <c r="FA1790" s="40"/>
      <c r="FB1790" s="40"/>
      <c r="FC1790" s="40"/>
      <c r="FD1790" s="40"/>
      <c r="FE1790" s="40"/>
      <c r="FF1790" s="40"/>
      <c r="FG1790" s="40"/>
      <c r="FH1790" s="40"/>
      <c r="FI1790" s="40"/>
      <c r="FJ1790" s="40"/>
      <c r="FK1790" s="40"/>
      <c r="FL1790" s="40"/>
      <c r="FM1790" s="40"/>
      <c r="FN1790" s="40"/>
      <c r="FO1790" s="40"/>
      <c r="FP1790" s="40"/>
      <c r="FQ1790" s="40"/>
      <c r="FR1790" s="40"/>
      <c r="FS1790" s="40"/>
      <c r="FT1790" s="40"/>
      <c r="FU1790" s="40"/>
      <c r="FV1790" s="40"/>
      <c r="FW1790" s="40"/>
      <c r="FX1790" s="40"/>
      <c r="FY1790" s="40"/>
      <c r="FZ1790" s="40"/>
      <c r="GA1790" s="40"/>
      <c r="GB1790" s="40"/>
      <c r="GC1790" s="40"/>
      <c r="GD1790" s="40"/>
      <c r="GE1790" s="40"/>
      <c r="GF1790" s="40"/>
      <c r="GG1790" s="40"/>
      <c r="GH1790" s="40"/>
      <c r="GI1790" s="40"/>
      <c r="GJ1790" s="40"/>
      <c r="GK1790" s="40"/>
      <c r="GL1790" s="40"/>
      <c r="GM1790" s="40"/>
      <c r="GN1790" s="40"/>
      <c r="GO1790" s="40"/>
      <c r="GP1790" s="40"/>
      <c r="GQ1790" s="40"/>
      <c r="GR1790" s="40"/>
      <c r="GS1790" s="40"/>
    </row>
    <row r="1791" spans="1:201" x14ac:dyDescent="0.2">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40"/>
      <c r="CY1791" s="40"/>
      <c r="CZ1791" s="40"/>
      <c r="DA1791" s="40"/>
      <c r="DB1791" s="40"/>
      <c r="DC1791" s="40"/>
      <c r="DD1791" s="40"/>
      <c r="DE1791" s="40"/>
      <c r="DF1791" s="40"/>
      <c r="DG1791" s="40"/>
      <c r="DH1791" s="40"/>
      <c r="DI1791" s="40"/>
      <c r="DJ1791" s="40"/>
      <c r="DK1791" s="40"/>
      <c r="DL1791" s="40"/>
      <c r="DM1791" s="40"/>
      <c r="DN1791" s="40"/>
      <c r="DO1791" s="40"/>
      <c r="DP1791" s="40"/>
      <c r="DQ1791" s="40"/>
      <c r="DR1791" s="40"/>
      <c r="DS1791" s="40"/>
      <c r="DT1791" s="40"/>
      <c r="DU1791" s="40"/>
      <c r="DV1791" s="40"/>
      <c r="DW1791" s="40"/>
      <c r="DX1791" s="40"/>
      <c r="DY1791" s="40"/>
      <c r="DZ1791" s="40"/>
      <c r="EA1791" s="40"/>
      <c r="EB1791" s="40"/>
      <c r="EC1791" s="40"/>
      <c r="ED1791" s="40"/>
      <c r="EE1791" s="40"/>
      <c r="EF1791" s="40"/>
      <c r="EG1791" s="40"/>
      <c r="EH1791" s="40"/>
      <c r="EI1791" s="40"/>
      <c r="EJ1791" s="40"/>
      <c r="EK1791" s="40"/>
      <c r="EL1791" s="40"/>
      <c r="EM1791" s="40"/>
      <c r="EN1791" s="40"/>
      <c r="EO1791" s="40"/>
      <c r="EP1791" s="40"/>
      <c r="EQ1791" s="40"/>
      <c r="ER1791" s="40"/>
      <c r="ES1791" s="40"/>
      <c r="ET1791" s="40"/>
      <c r="EU1791" s="40"/>
      <c r="EV1791" s="40"/>
      <c r="EW1791" s="40"/>
      <c r="EX1791" s="40"/>
      <c r="EY1791" s="40"/>
      <c r="EZ1791" s="40"/>
      <c r="FA1791" s="40"/>
      <c r="FB1791" s="40"/>
      <c r="FC1791" s="40"/>
      <c r="FD1791" s="40"/>
      <c r="FE1791" s="40"/>
      <c r="FF1791" s="40"/>
      <c r="FG1791" s="40"/>
      <c r="FH1791" s="40"/>
      <c r="FI1791" s="40"/>
      <c r="FJ1791" s="40"/>
      <c r="FK1791" s="40"/>
      <c r="FL1791" s="40"/>
      <c r="FM1791" s="40"/>
      <c r="FN1791" s="40"/>
      <c r="FO1791" s="40"/>
      <c r="FP1791" s="40"/>
      <c r="FQ1791" s="40"/>
      <c r="FR1791" s="40"/>
      <c r="FS1791" s="40"/>
      <c r="FT1791" s="40"/>
      <c r="FU1791" s="40"/>
      <c r="FV1791" s="40"/>
      <c r="FW1791" s="40"/>
      <c r="FX1791" s="40"/>
      <c r="FY1791" s="40"/>
      <c r="FZ1791" s="40"/>
      <c r="GA1791" s="40"/>
      <c r="GB1791" s="40"/>
      <c r="GC1791" s="40"/>
      <c r="GD1791" s="40"/>
      <c r="GE1791" s="40"/>
      <c r="GF1791" s="40"/>
      <c r="GG1791" s="40"/>
      <c r="GH1791" s="40"/>
      <c r="GI1791" s="40"/>
      <c r="GJ1791" s="40"/>
      <c r="GK1791" s="40"/>
      <c r="GL1791" s="40"/>
      <c r="GM1791" s="40"/>
      <c r="GN1791" s="40"/>
      <c r="GO1791" s="40"/>
      <c r="GP1791" s="40"/>
      <c r="GQ1791" s="40"/>
      <c r="GR1791" s="40"/>
      <c r="GS1791" s="40"/>
    </row>
    <row r="1792" spans="1:201" x14ac:dyDescent="0.2">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40"/>
      <c r="CY1792" s="40"/>
      <c r="CZ1792" s="40"/>
      <c r="DA1792" s="40"/>
      <c r="DB1792" s="40"/>
      <c r="DC1792" s="40"/>
      <c r="DD1792" s="40"/>
      <c r="DE1792" s="40"/>
      <c r="DF1792" s="40"/>
      <c r="DG1792" s="40"/>
      <c r="DH1792" s="40"/>
      <c r="DI1792" s="40"/>
      <c r="DJ1792" s="40"/>
      <c r="DK1792" s="40"/>
      <c r="DL1792" s="40"/>
      <c r="DM1792" s="40"/>
      <c r="DN1792" s="40"/>
      <c r="DO1792" s="40"/>
      <c r="DP1792" s="40"/>
      <c r="DQ1792" s="40"/>
      <c r="DR1792" s="40"/>
      <c r="DS1792" s="40"/>
      <c r="DT1792" s="40"/>
      <c r="DU1792" s="40"/>
      <c r="DV1792" s="40"/>
      <c r="DW1792" s="40"/>
      <c r="DX1792" s="40"/>
      <c r="DY1792" s="40"/>
      <c r="DZ1792" s="40"/>
      <c r="EA1792" s="40"/>
      <c r="EB1792" s="40"/>
      <c r="EC1792" s="40"/>
      <c r="ED1792" s="40"/>
      <c r="EE1792" s="40"/>
      <c r="EF1792" s="40"/>
      <c r="EG1792" s="40"/>
      <c r="EH1792" s="40"/>
      <c r="EI1792" s="40"/>
      <c r="EJ1792" s="40"/>
      <c r="EK1792" s="40"/>
      <c r="EL1792" s="40"/>
      <c r="EM1792" s="40"/>
      <c r="EN1792" s="40"/>
      <c r="EO1792" s="40"/>
      <c r="EP1792" s="40"/>
      <c r="EQ1792" s="40"/>
      <c r="ER1792" s="40"/>
      <c r="ES1792" s="40"/>
      <c r="ET1792" s="40"/>
      <c r="EU1792" s="40"/>
      <c r="EV1792" s="40"/>
      <c r="EW1792" s="40"/>
      <c r="EX1792" s="40"/>
      <c r="EY1792" s="40"/>
      <c r="EZ1792" s="40"/>
      <c r="FA1792" s="40"/>
      <c r="FB1792" s="40"/>
      <c r="FC1792" s="40"/>
      <c r="FD1792" s="40"/>
      <c r="FE1792" s="40"/>
      <c r="FF1792" s="40"/>
      <c r="FG1792" s="40"/>
      <c r="FH1792" s="40"/>
      <c r="FI1792" s="40"/>
      <c r="FJ1792" s="40"/>
      <c r="FK1792" s="40"/>
      <c r="FL1792" s="40"/>
      <c r="FM1792" s="40"/>
      <c r="FN1792" s="40"/>
      <c r="FO1792" s="40"/>
      <c r="FP1792" s="40"/>
      <c r="FQ1792" s="40"/>
      <c r="FR1792" s="40"/>
      <c r="FS1792" s="40"/>
      <c r="FT1792" s="40"/>
      <c r="FU1792" s="40"/>
      <c r="FV1792" s="40"/>
      <c r="FW1792" s="40"/>
      <c r="FX1792" s="40"/>
      <c r="FY1792" s="40"/>
      <c r="FZ1792" s="40"/>
      <c r="GA1792" s="40"/>
      <c r="GB1792" s="40"/>
      <c r="GC1792" s="40"/>
      <c r="GD1792" s="40"/>
      <c r="GE1792" s="40"/>
      <c r="GF1792" s="40"/>
      <c r="GG1792" s="40"/>
      <c r="GH1792" s="40"/>
      <c r="GI1792" s="40"/>
      <c r="GJ1792" s="40"/>
      <c r="GK1792" s="40"/>
      <c r="GL1792" s="40"/>
      <c r="GM1792" s="40"/>
      <c r="GN1792" s="40"/>
      <c r="GO1792" s="40"/>
      <c r="GP1792" s="40"/>
      <c r="GQ1792" s="40"/>
      <c r="GR1792" s="40"/>
      <c r="GS1792" s="40"/>
    </row>
    <row r="1793" spans="1:201" x14ac:dyDescent="0.2">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40"/>
      <c r="CY1793" s="40"/>
      <c r="CZ1793" s="40"/>
      <c r="DA1793" s="40"/>
      <c r="DB1793" s="40"/>
      <c r="DC1793" s="40"/>
      <c r="DD1793" s="40"/>
      <c r="DE1793" s="40"/>
      <c r="DF1793" s="40"/>
      <c r="DG1793" s="40"/>
      <c r="DH1793" s="40"/>
      <c r="DI1793" s="40"/>
      <c r="DJ1793" s="40"/>
      <c r="DK1793" s="40"/>
      <c r="DL1793" s="40"/>
      <c r="DM1793" s="40"/>
      <c r="DN1793" s="40"/>
      <c r="DO1793" s="40"/>
      <c r="DP1793" s="40"/>
      <c r="DQ1793" s="40"/>
      <c r="DR1793" s="40"/>
      <c r="DS1793" s="40"/>
      <c r="DT1793" s="40"/>
      <c r="DU1793" s="40"/>
      <c r="DV1793" s="40"/>
      <c r="DW1793" s="40"/>
      <c r="DX1793" s="40"/>
      <c r="DY1793" s="40"/>
      <c r="DZ1793" s="40"/>
      <c r="EA1793" s="40"/>
      <c r="EB1793" s="40"/>
      <c r="EC1793" s="40"/>
      <c r="ED1793" s="40"/>
      <c r="EE1793" s="40"/>
      <c r="EF1793" s="40"/>
      <c r="EG1793" s="40"/>
      <c r="EH1793" s="40"/>
      <c r="EI1793" s="40"/>
      <c r="EJ1793" s="40"/>
      <c r="EK1793" s="40"/>
      <c r="EL1793" s="40"/>
      <c r="EM1793" s="40"/>
      <c r="EN1793" s="40"/>
      <c r="EO1793" s="40"/>
      <c r="EP1793" s="40"/>
      <c r="EQ1793" s="40"/>
      <c r="ER1793" s="40"/>
      <c r="ES1793" s="40"/>
      <c r="ET1793" s="40"/>
      <c r="EU1793" s="40"/>
      <c r="EV1793" s="40"/>
      <c r="EW1793" s="40"/>
      <c r="EX1793" s="40"/>
      <c r="EY1793" s="40"/>
      <c r="EZ1793" s="40"/>
      <c r="FA1793" s="40"/>
      <c r="FB1793" s="40"/>
      <c r="FC1793" s="40"/>
      <c r="FD1793" s="40"/>
      <c r="FE1793" s="40"/>
      <c r="FF1793" s="40"/>
      <c r="FG1793" s="40"/>
      <c r="FH1793" s="40"/>
      <c r="FI1793" s="40"/>
      <c r="FJ1793" s="40"/>
      <c r="FK1793" s="40"/>
      <c r="FL1793" s="40"/>
      <c r="FM1793" s="40"/>
      <c r="FN1793" s="40"/>
      <c r="FO1793" s="40"/>
      <c r="FP1793" s="40"/>
      <c r="FQ1793" s="40"/>
      <c r="FR1793" s="40"/>
      <c r="FS1793" s="40"/>
      <c r="FT1793" s="40"/>
      <c r="FU1793" s="40"/>
      <c r="FV1793" s="40"/>
      <c r="FW1793" s="40"/>
      <c r="FX1793" s="40"/>
      <c r="FY1793" s="40"/>
      <c r="FZ1793" s="40"/>
      <c r="GA1793" s="40"/>
      <c r="GB1793" s="40"/>
      <c r="GC1793" s="40"/>
      <c r="GD1793" s="40"/>
      <c r="GE1793" s="40"/>
      <c r="GF1793" s="40"/>
      <c r="GG1793" s="40"/>
      <c r="GH1793" s="40"/>
      <c r="GI1793" s="40"/>
      <c r="GJ1793" s="40"/>
      <c r="GK1793" s="40"/>
      <c r="GL1793" s="40"/>
      <c r="GM1793" s="40"/>
      <c r="GN1793" s="40"/>
      <c r="GO1793" s="40"/>
      <c r="GP1793" s="40"/>
      <c r="GQ1793" s="40"/>
      <c r="GR1793" s="40"/>
      <c r="GS1793" s="40"/>
    </row>
    <row r="1794" spans="1:201" x14ac:dyDescent="0.2">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40"/>
      <c r="CY1794" s="40"/>
      <c r="CZ1794" s="40"/>
      <c r="DA1794" s="40"/>
      <c r="DB1794" s="40"/>
      <c r="DC1794" s="40"/>
      <c r="DD1794" s="40"/>
      <c r="DE1794" s="40"/>
      <c r="DF1794" s="40"/>
      <c r="DG1794" s="40"/>
      <c r="DH1794" s="40"/>
      <c r="DI1794" s="40"/>
      <c r="DJ1794" s="40"/>
      <c r="DK1794" s="40"/>
      <c r="DL1794" s="40"/>
      <c r="DM1794" s="40"/>
      <c r="DN1794" s="40"/>
      <c r="DO1794" s="40"/>
      <c r="DP1794" s="40"/>
      <c r="DQ1794" s="40"/>
      <c r="DR1794" s="40"/>
      <c r="DS1794" s="40"/>
      <c r="DT1794" s="40"/>
      <c r="DU1794" s="40"/>
      <c r="DV1794" s="40"/>
      <c r="DW1794" s="40"/>
      <c r="DX1794" s="40"/>
      <c r="DY1794" s="40"/>
      <c r="DZ1794" s="40"/>
      <c r="EA1794" s="40"/>
      <c r="EB1794" s="40"/>
      <c r="EC1794" s="40"/>
      <c r="ED1794" s="40"/>
      <c r="EE1794" s="40"/>
      <c r="EF1794" s="40"/>
      <c r="EG1794" s="40"/>
      <c r="EH1794" s="40"/>
      <c r="EI1794" s="40"/>
      <c r="EJ1794" s="40"/>
      <c r="EK1794" s="40"/>
      <c r="EL1794" s="40"/>
      <c r="EM1794" s="40"/>
      <c r="EN1794" s="40"/>
      <c r="EO1794" s="40"/>
      <c r="EP1794" s="40"/>
      <c r="EQ1794" s="40"/>
      <c r="ER1794" s="40"/>
      <c r="ES1794" s="40"/>
      <c r="ET1794" s="40"/>
      <c r="EU1794" s="40"/>
      <c r="EV1794" s="40"/>
      <c r="EW1794" s="40"/>
      <c r="EX1794" s="40"/>
      <c r="EY1794" s="40"/>
      <c r="EZ1794" s="40"/>
      <c r="FA1794" s="40"/>
      <c r="FB1794" s="40"/>
      <c r="FC1794" s="40"/>
      <c r="FD1794" s="40"/>
      <c r="FE1794" s="40"/>
      <c r="FF1794" s="40"/>
      <c r="FG1794" s="40"/>
      <c r="FH1794" s="40"/>
      <c r="FI1794" s="40"/>
      <c r="FJ1794" s="40"/>
      <c r="FK1794" s="40"/>
      <c r="FL1794" s="40"/>
      <c r="FM1794" s="40"/>
      <c r="FN1794" s="40"/>
      <c r="FO1794" s="40"/>
      <c r="FP1794" s="40"/>
      <c r="FQ1794" s="40"/>
      <c r="FR1794" s="40"/>
      <c r="FS1794" s="40"/>
      <c r="FT1794" s="40"/>
      <c r="FU1794" s="40"/>
      <c r="FV1794" s="40"/>
      <c r="FW1794" s="40"/>
      <c r="FX1794" s="40"/>
      <c r="FY1794" s="40"/>
      <c r="FZ1794" s="40"/>
      <c r="GA1794" s="40"/>
      <c r="GB1794" s="40"/>
      <c r="GC1794" s="40"/>
      <c r="GD1794" s="40"/>
      <c r="GE1794" s="40"/>
      <c r="GF1794" s="40"/>
      <c r="GG1794" s="40"/>
      <c r="GH1794" s="40"/>
      <c r="GI1794" s="40"/>
      <c r="GJ1794" s="40"/>
      <c r="GK1794" s="40"/>
      <c r="GL1794" s="40"/>
      <c r="GM1794" s="40"/>
      <c r="GN1794" s="40"/>
      <c r="GO1794" s="40"/>
      <c r="GP1794" s="40"/>
      <c r="GQ1794" s="40"/>
      <c r="GR1794" s="40"/>
      <c r="GS1794" s="40"/>
    </row>
    <row r="1795" spans="1:201" x14ac:dyDescent="0.2">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40"/>
      <c r="CY1795" s="40"/>
      <c r="CZ1795" s="40"/>
      <c r="DA1795" s="40"/>
      <c r="DB1795" s="40"/>
      <c r="DC1795" s="40"/>
      <c r="DD1795" s="40"/>
      <c r="DE1795" s="40"/>
      <c r="DF1795" s="40"/>
      <c r="DG1795" s="40"/>
      <c r="DH1795" s="40"/>
      <c r="DI1795" s="40"/>
      <c r="DJ1795" s="40"/>
      <c r="DK1795" s="40"/>
      <c r="DL1795" s="40"/>
      <c r="DM1795" s="40"/>
      <c r="DN1795" s="40"/>
      <c r="DO1795" s="40"/>
      <c r="DP1795" s="40"/>
      <c r="DQ1795" s="40"/>
      <c r="DR1795" s="40"/>
      <c r="DS1795" s="40"/>
      <c r="DT1795" s="40"/>
      <c r="DU1795" s="40"/>
      <c r="DV1795" s="40"/>
      <c r="DW1795" s="40"/>
      <c r="DX1795" s="40"/>
      <c r="DY1795" s="40"/>
      <c r="DZ1795" s="40"/>
      <c r="EA1795" s="40"/>
      <c r="EB1795" s="40"/>
      <c r="EC1795" s="40"/>
      <c r="ED1795" s="40"/>
      <c r="EE1795" s="40"/>
      <c r="EF1795" s="40"/>
      <c r="EG1795" s="40"/>
      <c r="EH1795" s="40"/>
      <c r="EI1795" s="40"/>
      <c r="EJ1795" s="40"/>
      <c r="EK1795" s="40"/>
      <c r="EL1795" s="40"/>
      <c r="EM1795" s="40"/>
      <c r="EN1795" s="40"/>
      <c r="EO1795" s="40"/>
      <c r="EP1795" s="40"/>
      <c r="EQ1795" s="40"/>
      <c r="ER1795" s="40"/>
      <c r="ES1795" s="40"/>
      <c r="ET1795" s="40"/>
      <c r="EU1795" s="40"/>
      <c r="EV1795" s="40"/>
      <c r="EW1795" s="40"/>
      <c r="EX1795" s="40"/>
      <c r="EY1795" s="40"/>
      <c r="EZ1795" s="40"/>
      <c r="FA1795" s="40"/>
      <c r="FB1795" s="40"/>
      <c r="FC1795" s="40"/>
      <c r="FD1795" s="40"/>
      <c r="FE1795" s="40"/>
      <c r="FF1795" s="40"/>
      <c r="FG1795" s="40"/>
      <c r="FH1795" s="40"/>
      <c r="FI1795" s="40"/>
      <c r="FJ1795" s="40"/>
      <c r="FK1795" s="40"/>
      <c r="FL1795" s="40"/>
      <c r="FM1795" s="40"/>
      <c r="FN1795" s="40"/>
      <c r="FO1795" s="40"/>
      <c r="FP1795" s="40"/>
      <c r="FQ1795" s="40"/>
      <c r="FR1795" s="40"/>
      <c r="FS1795" s="40"/>
      <c r="FT1795" s="40"/>
      <c r="FU1795" s="40"/>
      <c r="FV1795" s="40"/>
      <c r="FW1795" s="40"/>
      <c r="FX1795" s="40"/>
      <c r="FY1795" s="40"/>
      <c r="FZ1795" s="40"/>
      <c r="GA1795" s="40"/>
      <c r="GB1795" s="40"/>
      <c r="GC1795" s="40"/>
      <c r="GD1795" s="40"/>
      <c r="GE1795" s="40"/>
      <c r="GF1795" s="40"/>
      <c r="GG1795" s="40"/>
      <c r="GH1795" s="40"/>
      <c r="GI1795" s="40"/>
      <c r="GJ1795" s="40"/>
      <c r="GK1795" s="40"/>
      <c r="GL1795" s="40"/>
      <c r="GM1795" s="40"/>
      <c r="GN1795" s="40"/>
      <c r="GO1795" s="40"/>
      <c r="GP1795" s="40"/>
      <c r="GQ1795" s="40"/>
      <c r="GR1795" s="40"/>
      <c r="GS1795" s="40"/>
    </row>
    <row r="1796" spans="1:201" x14ac:dyDescent="0.2">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40"/>
      <c r="CY1796" s="40"/>
      <c r="CZ1796" s="40"/>
      <c r="DA1796" s="40"/>
      <c r="DB1796" s="40"/>
      <c r="DC1796" s="40"/>
      <c r="DD1796" s="40"/>
      <c r="DE1796" s="40"/>
      <c r="DF1796" s="40"/>
      <c r="DG1796" s="40"/>
      <c r="DH1796" s="40"/>
      <c r="DI1796" s="40"/>
      <c r="DJ1796" s="40"/>
      <c r="DK1796" s="40"/>
      <c r="DL1796" s="40"/>
      <c r="DM1796" s="40"/>
      <c r="DN1796" s="40"/>
      <c r="DO1796" s="40"/>
      <c r="DP1796" s="40"/>
      <c r="DQ1796" s="40"/>
      <c r="DR1796" s="40"/>
      <c r="DS1796" s="40"/>
      <c r="DT1796" s="40"/>
      <c r="DU1796" s="40"/>
      <c r="DV1796" s="40"/>
      <c r="DW1796" s="40"/>
      <c r="DX1796" s="40"/>
      <c r="DY1796" s="40"/>
      <c r="DZ1796" s="40"/>
      <c r="EA1796" s="40"/>
      <c r="EB1796" s="40"/>
      <c r="EC1796" s="40"/>
      <c r="ED1796" s="40"/>
      <c r="EE1796" s="40"/>
      <c r="EF1796" s="40"/>
      <c r="EG1796" s="40"/>
      <c r="EH1796" s="40"/>
      <c r="EI1796" s="40"/>
      <c r="EJ1796" s="40"/>
      <c r="EK1796" s="40"/>
      <c r="EL1796" s="40"/>
      <c r="EM1796" s="40"/>
      <c r="EN1796" s="40"/>
      <c r="EO1796" s="40"/>
      <c r="EP1796" s="40"/>
      <c r="EQ1796" s="40"/>
      <c r="ER1796" s="40"/>
      <c r="ES1796" s="40"/>
      <c r="ET1796" s="40"/>
      <c r="EU1796" s="40"/>
      <c r="EV1796" s="40"/>
      <c r="EW1796" s="40"/>
      <c r="EX1796" s="40"/>
      <c r="EY1796" s="40"/>
      <c r="EZ1796" s="40"/>
      <c r="FA1796" s="40"/>
      <c r="FB1796" s="40"/>
      <c r="FC1796" s="40"/>
      <c r="FD1796" s="40"/>
      <c r="FE1796" s="40"/>
      <c r="FF1796" s="40"/>
      <c r="FG1796" s="40"/>
      <c r="FH1796" s="40"/>
      <c r="FI1796" s="40"/>
      <c r="FJ1796" s="40"/>
      <c r="FK1796" s="40"/>
      <c r="FL1796" s="40"/>
      <c r="FM1796" s="40"/>
      <c r="FN1796" s="40"/>
      <c r="FO1796" s="40"/>
      <c r="FP1796" s="40"/>
      <c r="FQ1796" s="40"/>
      <c r="FR1796" s="40"/>
      <c r="FS1796" s="40"/>
      <c r="FT1796" s="40"/>
      <c r="FU1796" s="40"/>
      <c r="FV1796" s="40"/>
      <c r="FW1796" s="40"/>
      <c r="FX1796" s="40"/>
      <c r="FY1796" s="40"/>
      <c r="FZ1796" s="40"/>
      <c r="GA1796" s="40"/>
      <c r="GB1796" s="40"/>
      <c r="GC1796" s="40"/>
      <c r="GD1796" s="40"/>
      <c r="GE1796" s="40"/>
      <c r="GF1796" s="40"/>
      <c r="GG1796" s="40"/>
      <c r="GH1796" s="40"/>
      <c r="GI1796" s="40"/>
      <c r="GJ1796" s="40"/>
      <c r="GK1796" s="40"/>
      <c r="GL1796" s="40"/>
      <c r="GM1796" s="40"/>
      <c r="GN1796" s="40"/>
      <c r="GO1796" s="40"/>
      <c r="GP1796" s="40"/>
      <c r="GQ1796" s="40"/>
      <c r="GR1796" s="40"/>
      <c r="GS1796" s="40"/>
    </row>
    <row r="1797" spans="1:201" x14ac:dyDescent="0.2">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40"/>
      <c r="CY1797" s="40"/>
      <c r="CZ1797" s="40"/>
      <c r="DA1797" s="40"/>
      <c r="DB1797" s="40"/>
      <c r="DC1797" s="40"/>
      <c r="DD1797" s="40"/>
      <c r="DE1797" s="40"/>
      <c r="DF1797" s="40"/>
      <c r="DG1797" s="40"/>
      <c r="DH1797" s="40"/>
      <c r="DI1797" s="40"/>
      <c r="DJ1797" s="40"/>
      <c r="DK1797" s="40"/>
      <c r="DL1797" s="40"/>
      <c r="DM1797" s="40"/>
      <c r="DN1797" s="40"/>
      <c r="DO1797" s="40"/>
      <c r="DP1797" s="40"/>
      <c r="DQ1797" s="40"/>
      <c r="DR1797" s="40"/>
      <c r="DS1797" s="40"/>
      <c r="DT1797" s="40"/>
      <c r="DU1797" s="40"/>
      <c r="DV1797" s="40"/>
      <c r="DW1797" s="40"/>
      <c r="DX1797" s="40"/>
      <c r="DY1797" s="40"/>
      <c r="DZ1797" s="40"/>
      <c r="EA1797" s="40"/>
      <c r="EB1797" s="40"/>
      <c r="EC1797" s="40"/>
      <c r="ED1797" s="40"/>
      <c r="EE1797" s="40"/>
      <c r="EF1797" s="40"/>
      <c r="EG1797" s="40"/>
      <c r="EH1797" s="40"/>
      <c r="EI1797" s="40"/>
      <c r="EJ1797" s="40"/>
      <c r="EK1797" s="40"/>
      <c r="EL1797" s="40"/>
      <c r="EM1797" s="40"/>
      <c r="EN1797" s="40"/>
      <c r="EO1797" s="40"/>
      <c r="EP1797" s="40"/>
      <c r="EQ1797" s="40"/>
      <c r="ER1797" s="40"/>
      <c r="ES1797" s="40"/>
      <c r="ET1797" s="40"/>
      <c r="EU1797" s="40"/>
      <c r="EV1797" s="40"/>
      <c r="EW1797" s="40"/>
      <c r="EX1797" s="40"/>
      <c r="EY1797" s="40"/>
      <c r="EZ1797" s="40"/>
      <c r="FA1797" s="40"/>
      <c r="FB1797" s="40"/>
      <c r="FC1797" s="40"/>
      <c r="FD1797" s="40"/>
      <c r="FE1797" s="40"/>
      <c r="FF1797" s="40"/>
      <c r="FG1797" s="40"/>
      <c r="FH1797" s="40"/>
      <c r="FI1797" s="40"/>
      <c r="FJ1797" s="40"/>
      <c r="FK1797" s="40"/>
      <c r="FL1797" s="40"/>
      <c r="FM1797" s="40"/>
      <c r="FN1797" s="40"/>
      <c r="FO1797" s="40"/>
      <c r="FP1797" s="40"/>
      <c r="FQ1797" s="40"/>
      <c r="FR1797" s="40"/>
      <c r="FS1797" s="40"/>
      <c r="FT1797" s="40"/>
      <c r="FU1797" s="40"/>
      <c r="FV1797" s="40"/>
      <c r="FW1797" s="40"/>
      <c r="FX1797" s="40"/>
      <c r="FY1797" s="40"/>
      <c r="FZ1797" s="40"/>
      <c r="GA1797" s="40"/>
      <c r="GB1797" s="40"/>
      <c r="GC1797" s="40"/>
      <c r="GD1797" s="40"/>
      <c r="GE1797" s="40"/>
      <c r="GF1797" s="40"/>
      <c r="GG1797" s="40"/>
      <c r="GH1797" s="40"/>
      <c r="GI1797" s="40"/>
      <c r="GJ1797" s="40"/>
      <c r="GK1797" s="40"/>
      <c r="GL1797" s="40"/>
      <c r="GM1797" s="40"/>
      <c r="GN1797" s="40"/>
      <c r="GO1797" s="40"/>
      <c r="GP1797" s="40"/>
      <c r="GQ1797" s="40"/>
      <c r="GR1797" s="40"/>
      <c r="GS1797" s="40"/>
    </row>
    <row r="1798" spans="1:201" x14ac:dyDescent="0.2">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40"/>
      <c r="CY1798" s="40"/>
      <c r="CZ1798" s="40"/>
      <c r="DA1798" s="40"/>
      <c r="DB1798" s="40"/>
      <c r="DC1798" s="40"/>
      <c r="DD1798" s="40"/>
      <c r="DE1798" s="40"/>
      <c r="DF1798" s="40"/>
      <c r="DG1798" s="40"/>
      <c r="DH1798" s="40"/>
      <c r="DI1798" s="40"/>
      <c r="DJ1798" s="40"/>
      <c r="DK1798" s="40"/>
      <c r="DL1798" s="40"/>
      <c r="DM1798" s="40"/>
      <c r="DN1798" s="40"/>
      <c r="DO1798" s="40"/>
      <c r="DP1798" s="40"/>
      <c r="DQ1798" s="40"/>
      <c r="DR1798" s="40"/>
      <c r="DS1798" s="40"/>
      <c r="DT1798" s="40"/>
      <c r="DU1798" s="40"/>
      <c r="DV1798" s="40"/>
      <c r="DW1798" s="40"/>
      <c r="DX1798" s="40"/>
      <c r="DY1798" s="40"/>
      <c r="DZ1798" s="40"/>
      <c r="EA1798" s="40"/>
      <c r="EB1798" s="40"/>
      <c r="EC1798" s="40"/>
      <c r="ED1798" s="40"/>
      <c r="EE1798" s="40"/>
      <c r="EF1798" s="40"/>
      <c r="EG1798" s="40"/>
      <c r="EH1798" s="40"/>
      <c r="EI1798" s="40"/>
      <c r="EJ1798" s="40"/>
      <c r="EK1798" s="40"/>
      <c r="EL1798" s="40"/>
      <c r="EM1798" s="40"/>
      <c r="EN1798" s="40"/>
      <c r="EO1798" s="40"/>
      <c r="EP1798" s="40"/>
      <c r="EQ1798" s="40"/>
      <c r="ER1798" s="40"/>
      <c r="ES1798" s="40"/>
      <c r="ET1798" s="40"/>
      <c r="EU1798" s="40"/>
      <c r="EV1798" s="40"/>
      <c r="EW1798" s="40"/>
      <c r="EX1798" s="40"/>
      <c r="EY1798" s="40"/>
      <c r="EZ1798" s="40"/>
      <c r="FA1798" s="40"/>
      <c r="FB1798" s="40"/>
      <c r="FC1798" s="40"/>
      <c r="FD1798" s="40"/>
      <c r="FE1798" s="40"/>
      <c r="FF1798" s="40"/>
      <c r="FG1798" s="40"/>
      <c r="FH1798" s="40"/>
      <c r="FI1798" s="40"/>
      <c r="FJ1798" s="40"/>
      <c r="FK1798" s="40"/>
      <c r="FL1798" s="40"/>
      <c r="FM1798" s="40"/>
      <c r="FN1798" s="40"/>
      <c r="FO1798" s="40"/>
      <c r="FP1798" s="40"/>
      <c r="FQ1798" s="40"/>
      <c r="FR1798" s="40"/>
      <c r="FS1798" s="40"/>
      <c r="FT1798" s="40"/>
      <c r="FU1798" s="40"/>
      <c r="FV1798" s="40"/>
      <c r="FW1798" s="40"/>
      <c r="FX1798" s="40"/>
      <c r="FY1798" s="40"/>
      <c r="FZ1798" s="40"/>
      <c r="GA1798" s="40"/>
      <c r="GB1798" s="40"/>
      <c r="GC1798" s="40"/>
      <c r="GD1798" s="40"/>
      <c r="GE1798" s="40"/>
      <c r="GF1798" s="40"/>
      <c r="GG1798" s="40"/>
      <c r="GH1798" s="40"/>
      <c r="GI1798" s="40"/>
      <c r="GJ1798" s="40"/>
      <c r="GK1798" s="40"/>
      <c r="GL1798" s="40"/>
      <c r="GM1798" s="40"/>
      <c r="GN1798" s="40"/>
      <c r="GO1798" s="40"/>
      <c r="GP1798" s="40"/>
      <c r="GQ1798" s="40"/>
      <c r="GR1798" s="40"/>
      <c r="GS1798" s="40"/>
    </row>
    <row r="1799" spans="1:201" x14ac:dyDescent="0.2">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40"/>
      <c r="CY1799" s="40"/>
      <c r="CZ1799" s="40"/>
      <c r="DA1799" s="40"/>
      <c r="DB1799" s="40"/>
      <c r="DC1799" s="40"/>
      <c r="DD1799" s="40"/>
      <c r="DE1799" s="40"/>
      <c r="DF1799" s="40"/>
      <c r="DG1799" s="40"/>
      <c r="DH1799" s="40"/>
      <c r="DI1799" s="40"/>
      <c r="DJ1799" s="40"/>
      <c r="DK1799" s="40"/>
      <c r="DL1799" s="40"/>
      <c r="DM1799" s="40"/>
      <c r="DN1799" s="40"/>
      <c r="DO1799" s="40"/>
      <c r="DP1799" s="40"/>
      <c r="DQ1799" s="40"/>
      <c r="DR1799" s="40"/>
      <c r="DS1799" s="40"/>
      <c r="DT1799" s="40"/>
      <c r="DU1799" s="40"/>
      <c r="DV1799" s="40"/>
      <c r="DW1799" s="40"/>
      <c r="DX1799" s="40"/>
      <c r="DY1799" s="40"/>
      <c r="DZ1799" s="40"/>
      <c r="EA1799" s="40"/>
      <c r="EB1799" s="40"/>
      <c r="EC1799" s="40"/>
      <c r="ED1799" s="40"/>
      <c r="EE1799" s="40"/>
      <c r="EF1799" s="40"/>
      <c r="EG1799" s="40"/>
      <c r="EH1799" s="40"/>
      <c r="EI1799" s="40"/>
      <c r="EJ1799" s="40"/>
      <c r="EK1799" s="40"/>
      <c r="EL1799" s="40"/>
      <c r="EM1799" s="40"/>
      <c r="EN1799" s="40"/>
      <c r="EO1799" s="40"/>
      <c r="EP1799" s="40"/>
      <c r="EQ1799" s="40"/>
      <c r="ER1799" s="40"/>
      <c r="ES1799" s="40"/>
      <c r="ET1799" s="40"/>
      <c r="EU1799" s="40"/>
      <c r="EV1799" s="40"/>
      <c r="EW1799" s="40"/>
      <c r="EX1799" s="40"/>
      <c r="EY1799" s="40"/>
      <c r="EZ1799" s="40"/>
      <c r="FA1799" s="40"/>
      <c r="FB1799" s="40"/>
      <c r="FC1799" s="40"/>
      <c r="FD1799" s="40"/>
      <c r="FE1799" s="40"/>
      <c r="FF1799" s="40"/>
      <c r="FG1799" s="40"/>
      <c r="FH1799" s="40"/>
      <c r="FI1799" s="40"/>
      <c r="FJ1799" s="40"/>
      <c r="FK1799" s="40"/>
      <c r="FL1799" s="40"/>
      <c r="FM1799" s="40"/>
      <c r="FN1799" s="40"/>
      <c r="FO1799" s="40"/>
      <c r="FP1799" s="40"/>
      <c r="FQ1799" s="40"/>
      <c r="FR1799" s="40"/>
      <c r="FS1799" s="40"/>
      <c r="FT1799" s="40"/>
      <c r="FU1799" s="40"/>
      <c r="FV1799" s="40"/>
      <c r="FW1799" s="40"/>
      <c r="FX1799" s="40"/>
      <c r="FY1799" s="40"/>
      <c r="FZ1799" s="40"/>
      <c r="GA1799" s="40"/>
      <c r="GB1799" s="40"/>
      <c r="GC1799" s="40"/>
      <c r="GD1799" s="40"/>
      <c r="GE1799" s="40"/>
      <c r="GF1799" s="40"/>
      <c r="GG1799" s="40"/>
      <c r="GH1799" s="40"/>
      <c r="GI1799" s="40"/>
      <c r="GJ1799" s="40"/>
      <c r="GK1799" s="40"/>
      <c r="GL1799" s="40"/>
      <c r="GM1799" s="40"/>
      <c r="GN1799" s="40"/>
      <c r="GO1799" s="40"/>
      <c r="GP1799" s="40"/>
      <c r="GQ1799" s="40"/>
      <c r="GR1799" s="40"/>
      <c r="GS1799" s="40"/>
    </row>
    <row r="1800" spans="1:201" x14ac:dyDescent="0.2">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40"/>
      <c r="CY1800" s="40"/>
      <c r="CZ1800" s="40"/>
      <c r="DA1800" s="40"/>
      <c r="DB1800" s="40"/>
      <c r="DC1800" s="40"/>
      <c r="DD1800" s="40"/>
      <c r="DE1800" s="40"/>
      <c r="DF1800" s="40"/>
      <c r="DG1800" s="40"/>
      <c r="DH1800" s="40"/>
      <c r="DI1800" s="40"/>
      <c r="DJ1800" s="40"/>
      <c r="DK1800" s="40"/>
      <c r="DL1800" s="40"/>
      <c r="DM1800" s="40"/>
      <c r="DN1800" s="40"/>
      <c r="DO1800" s="40"/>
      <c r="DP1800" s="40"/>
      <c r="DQ1800" s="40"/>
      <c r="DR1800" s="40"/>
      <c r="DS1800" s="40"/>
      <c r="DT1800" s="40"/>
      <c r="DU1800" s="40"/>
      <c r="DV1800" s="40"/>
      <c r="DW1800" s="40"/>
      <c r="DX1800" s="40"/>
      <c r="DY1800" s="40"/>
      <c r="DZ1800" s="40"/>
      <c r="EA1800" s="40"/>
      <c r="EB1800" s="40"/>
      <c r="EC1800" s="40"/>
      <c r="ED1800" s="40"/>
      <c r="EE1800" s="40"/>
      <c r="EF1800" s="40"/>
      <c r="EG1800" s="40"/>
      <c r="EH1800" s="40"/>
      <c r="EI1800" s="40"/>
      <c r="EJ1800" s="40"/>
      <c r="EK1800" s="40"/>
      <c r="EL1800" s="40"/>
      <c r="EM1800" s="40"/>
      <c r="EN1800" s="40"/>
      <c r="EO1800" s="40"/>
      <c r="EP1800" s="40"/>
      <c r="EQ1800" s="40"/>
      <c r="ER1800" s="40"/>
      <c r="ES1800" s="40"/>
      <c r="ET1800" s="40"/>
      <c r="EU1800" s="40"/>
      <c r="EV1800" s="40"/>
      <c r="EW1800" s="40"/>
      <c r="EX1800" s="40"/>
      <c r="EY1800" s="40"/>
      <c r="EZ1800" s="40"/>
      <c r="FA1800" s="40"/>
      <c r="FB1800" s="40"/>
      <c r="FC1800" s="40"/>
      <c r="FD1800" s="40"/>
      <c r="FE1800" s="40"/>
      <c r="FF1800" s="40"/>
      <c r="FG1800" s="40"/>
      <c r="FH1800" s="40"/>
      <c r="FI1800" s="40"/>
      <c r="FJ1800" s="40"/>
      <c r="FK1800" s="40"/>
      <c r="FL1800" s="40"/>
      <c r="FM1800" s="40"/>
      <c r="FN1800" s="40"/>
      <c r="FO1800" s="40"/>
      <c r="FP1800" s="40"/>
      <c r="FQ1800" s="40"/>
      <c r="FR1800" s="40"/>
      <c r="FS1800" s="40"/>
      <c r="FT1800" s="40"/>
      <c r="FU1800" s="40"/>
      <c r="FV1800" s="40"/>
      <c r="FW1800" s="40"/>
      <c r="FX1800" s="40"/>
      <c r="FY1800" s="40"/>
      <c r="FZ1800" s="40"/>
      <c r="GA1800" s="40"/>
      <c r="GB1800" s="40"/>
      <c r="GC1800" s="40"/>
      <c r="GD1800" s="40"/>
      <c r="GE1800" s="40"/>
      <c r="GF1800" s="40"/>
      <c r="GG1800" s="40"/>
      <c r="GH1800" s="40"/>
      <c r="GI1800" s="40"/>
      <c r="GJ1800" s="40"/>
      <c r="GK1800" s="40"/>
      <c r="GL1800" s="40"/>
      <c r="GM1800" s="40"/>
      <c r="GN1800" s="40"/>
      <c r="GO1800" s="40"/>
      <c r="GP1800" s="40"/>
      <c r="GQ1800" s="40"/>
      <c r="GR1800" s="40"/>
      <c r="GS1800" s="40"/>
    </row>
    <row r="1801" spans="1:201" x14ac:dyDescent="0.2">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40"/>
      <c r="CY1801" s="40"/>
      <c r="CZ1801" s="40"/>
      <c r="DA1801" s="40"/>
      <c r="DB1801" s="40"/>
      <c r="DC1801" s="40"/>
      <c r="DD1801" s="40"/>
      <c r="DE1801" s="40"/>
      <c r="DF1801" s="40"/>
      <c r="DG1801" s="40"/>
      <c r="DH1801" s="40"/>
      <c r="DI1801" s="40"/>
      <c r="DJ1801" s="40"/>
      <c r="DK1801" s="40"/>
      <c r="DL1801" s="40"/>
      <c r="DM1801" s="40"/>
      <c r="DN1801" s="40"/>
      <c r="DO1801" s="40"/>
      <c r="DP1801" s="40"/>
      <c r="DQ1801" s="40"/>
      <c r="DR1801" s="40"/>
      <c r="DS1801" s="40"/>
      <c r="DT1801" s="40"/>
      <c r="DU1801" s="40"/>
      <c r="DV1801" s="40"/>
      <c r="DW1801" s="40"/>
      <c r="DX1801" s="40"/>
      <c r="DY1801" s="40"/>
      <c r="DZ1801" s="40"/>
      <c r="EA1801" s="40"/>
      <c r="EB1801" s="40"/>
      <c r="EC1801" s="40"/>
      <c r="ED1801" s="40"/>
      <c r="EE1801" s="40"/>
      <c r="EF1801" s="40"/>
      <c r="EG1801" s="40"/>
      <c r="EH1801" s="40"/>
      <c r="EI1801" s="40"/>
      <c r="EJ1801" s="40"/>
      <c r="EK1801" s="40"/>
      <c r="EL1801" s="40"/>
      <c r="EM1801" s="40"/>
      <c r="EN1801" s="40"/>
      <c r="EO1801" s="40"/>
      <c r="EP1801" s="40"/>
      <c r="EQ1801" s="40"/>
      <c r="ER1801" s="40"/>
      <c r="ES1801" s="40"/>
      <c r="ET1801" s="40"/>
      <c r="EU1801" s="40"/>
      <c r="EV1801" s="40"/>
      <c r="EW1801" s="40"/>
      <c r="EX1801" s="40"/>
      <c r="EY1801" s="40"/>
      <c r="EZ1801" s="40"/>
      <c r="FA1801" s="40"/>
      <c r="FB1801" s="40"/>
      <c r="FC1801" s="40"/>
      <c r="FD1801" s="40"/>
      <c r="FE1801" s="40"/>
      <c r="FF1801" s="40"/>
      <c r="FG1801" s="40"/>
      <c r="FH1801" s="40"/>
      <c r="FI1801" s="40"/>
      <c r="FJ1801" s="40"/>
      <c r="FK1801" s="40"/>
      <c r="FL1801" s="40"/>
      <c r="FM1801" s="40"/>
      <c r="FN1801" s="40"/>
      <c r="FO1801" s="40"/>
      <c r="FP1801" s="40"/>
      <c r="FQ1801" s="40"/>
      <c r="FR1801" s="40"/>
      <c r="FS1801" s="40"/>
      <c r="FT1801" s="40"/>
      <c r="FU1801" s="40"/>
      <c r="FV1801" s="40"/>
      <c r="FW1801" s="40"/>
      <c r="FX1801" s="40"/>
      <c r="FY1801" s="40"/>
      <c r="FZ1801" s="40"/>
      <c r="GA1801" s="40"/>
      <c r="GB1801" s="40"/>
      <c r="GC1801" s="40"/>
      <c r="GD1801" s="40"/>
      <c r="GE1801" s="40"/>
      <c r="GF1801" s="40"/>
      <c r="GG1801" s="40"/>
      <c r="GH1801" s="40"/>
      <c r="GI1801" s="40"/>
      <c r="GJ1801" s="40"/>
      <c r="GK1801" s="40"/>
      <c r="GL1801" s="40"/>
      <c r="GM1801" s="40"/>
      <c r="GN1801" s="40"/>
      <c r="GO1801" s="40"/>
      <c r="GP1801" s="40"/>
      <c r="GQ1801" s="40"/>
      <c r="GR1801" s="40"/>
      <c r="GS1801" s="40"/>
    </row>
    <row r="1802" spans="1:201" x14ac:dyDescent="0.2">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40"/>
      <c r="CY1802" s="40"/>
      <c r="CZ1802" s="40"/>
      <c r="DA1802" s="40"/>
      <c r="DB1802" s="40"/>
      <c r="DC1802" s="40"/>
      <c r="DD1802" s="40"/>
      <c r="DE1802" s="40"/>
      <c r="DF1802" s="40"/>
      <c r="DG1802" s="40"/>
      <c r="DH1802" s="40"/>
      <c r="DI1802" s="40"/>
      <c r="DJ1802" s="40"/>
      <c r="DK1802" s="40"/>
      <c r="DL1802" s="40"/>
      <c r="DM1802" s="40"/>
      <c r="DN1802" s="40"/>
      <c r="DO1802" s="40"/>
      <c r="DP1802" s="40"/>
      <c r="DQ1802" s="40"/>
      <c r="DR1802" s="40"/>
      <c r="DS1802" s="40"/>
      <c r="DT1802" s="40"/>
      <c r="DU1802" s="40"/>
      <c r="DV1802" s="40"/>
      <c r="DW1802" s="40"/>
      <c r="DX1802" s="40"/>
      <c r="DY1802" s="40"/>
      <c r="DZ1802" s="40"/>
      <c r="EA1802" s="40"/>
      <c r="EB1802" s="40"/>
      <c r="EC1802" s="40"/>
      <c r="ED1802" s="40"/>
      <c r="EE1802" s="40"/>
      <c r="EF1802" s="40"/>
      <c r="EG1802" s="40"/>
      <c r="EH1802" s="40"/>
      <c r="EI1802" s="40"/>
      <c r="EJ1802" s="40"/>
      <c r="EK1802" s="40"/>
      <c r="EL1802" s="40"/>
      <c r="EM1802" s="40"/>
      <c r="EN1802" s="40"/>
      <c r="EO1802" s="40"/>
      <c r="EP1802" s="40"/>
      <c r="EQ1802" s="40"/>
      <c r="ER1802" s="40"/>
      <c r="ES1802" s="40"/>
      <c r="ET1802" s="40"/>
      <c r="EU1802" s="40"/>
      <c r="EV1802" s="40"/>
      <c r="EW1802" s="40"/>
      <c r="EX1802" s="40"/>
      <c r="EY1802" s="40"/>
      <c r="EZ1802" s="40"/>
      <c r="FA1802" s="40"/>
      <c r="FB1802" s="40"/>
      <c r="FC1802" s="40"/>
      <c r="FD1802" s="40"/>
      <c r="FE1802" s="40"/>
      <c r="FF1802" s="40"/>
      <c r="FG1802" s="40"/>
      <c r="FH1802" s="40"/>
      <c r="FI1802" s="40"/>
      <c r="FJ1802" s="40"/>
      <c r="FK1802" s="40"/>
      <c r="FL1802" s="40"/>
      <c r="FM1802" s="40"/>
      <c r="FN1802" s="40"/>
      <c r="FO1802" s="40"/>
      <c r="FP1802" s="40"/>
      <c r="FQ1802" s="40"/>
      <c r="FR1802" s="40"/>
      <c r="FS1802" s="40"/>
      <c r="FT1802" s="40"/>
      <c r="FU1802" s="40"/>
      <c r="FV1802" s="40"/>
      <c r="FW1802" s="40"/>
      <c r="FX1802" s="40"/>
      <c r="FY1802" s="40"/>
      <c r="FZ1802" s="40"/>
      <c r="GA1802" s="40"/>
      <c r="GB1802" s="40"/>
      <c r="GC1802" s="40"/>
      <c r="GD1802" s="40"/>
      <c r="GE1802" s="40"/>
      <c r="GF1802" s="40"/>
      <c r="GG1802" s="40"/>
      <c r="GH1802" s="40"/>
      <c r="GI1802" s="40"/>
      <c r="GJ1802" s="40"/>
      <c r="GK1802" s="40"/>
      <c r="GL1802" s="40"/>
      <c r="GM1802" s="40"/>
      <c r="GN1802" s="40"/>
      <c r="GO1802" s="40"/>
      <c r="GP1802" s="40"/>
      <c r="GQ1802" s="40"/>
      <c r="GR1802" s="40"/>
      <c r="GS1802" s="40"/>
    </row>
    <row r="1803" spans="1:201" x14ac:dyDescent="0.2">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40"/>
      <c r="CY1803" s="40"/>
      <c r="CZ1803" s="40"/>
      <c r="DA1803" s="40"/>
      <c r="DB1803" s="40"/>
      <c r="DC1803" s="40"/>
      <c r="DD1803" s="40"/>
      <c r="DE1803" s="40"/>
      <c r="DF1803" s="40"/>
      <c r="DG1803" s="40"/>
      <c r="DH1803" s="40"/>
      <c r="DI1803" s="40"/>
      <c r="DJ1803" s="40"/>
      <c r="DK1803" s="40"/>
      <c r="DL1803" s="40"/>
      <c r="DM1803" s="40"/>
      <c r="DN1803" s="40"/>
      <c r="DO1803" s="40"/>
      <c r="DP1803" s="40"/>
      <c r="DQ1803" s="40"/>
      <c r="DR1803" s="40"/>
      <c r="DS1803" s="40"/>
      <c r="DT1803" s="40"/>
      <c r="DU1803" s="40"/>
      <c r="DV1803" s="40"/>
      <c r="DW1803" s="40"/>
      <c r="DX1803" s="40"/>
      <c r="DY1803" s="40"/>
      <c r="DZ1803" s="40"/>
      <c r="EA1803" s="40"/>
      <c r="EB1803" s="40"/>
      <c r="EC1803" s="40"/>
      <c r="ED1803" s="40"/>
      <c r="EE1803" s="40"/>
      <c r="EF1803" s="40"/>
      <c r="EG1803" s="40"/>
      <c r="EH1803" s="40"/>
      <c r="EI1803" s="40"/>
      <c r="EJ1803" s="40"/>
      <c r="EK1803" s="40"/>
      <c r="EL1803" s="40"/>
      <c r="EM1803" s="40"/>
      <c r="EN1803" s="40"/>
      <c r="EO1803" s="40"/>
      <c r="EP1803" s="40"/>
      <c r="EQ1803" s="40"/>
      <c r="ER1803" s="40"/>
      <c r="ES1803" s="40"/>
      <c r="ET1803" s="40"/>
      <c r="EU1803" s="40"/>
      <c r="EV1803" s="40"/>
      <c r="EW1803" s="40"/>
      <c r="EX1803" s="40"/>
      <c r="EY1803" s="40"/>
      <c r="EZ1803" s="40"/>
      <c r="FA1803" s="40"/>
      <c r="FB1803" s="40"/>
      <c r="FC1803" s="40"/>
      <c r="FD1803" s="40"/>
      <c r="FE1803" s="40"/>
      <c r="FF1803" s="40"/>
      <c r="FG1803" s="40"/>
      <c r="FH1803" s="40"/>
      <c r="FI1803" s="40"/>
      <c r="FJ1803" s="40"/>
      <c r="FK1803" s="40"/>
      <c r="FL1803" s="40"/>
      <c r="FM1803" s="40"/>
      <c r="FN1803" s="40"/>
      <c r="FO1803" s="40"/>
      <c r="FP1803" s="40"/>
      <c r="FQ1803" s="40"/>
      <c r="FR1803" s="40"/>
      <c r="FS1803" s="40"/>
      <c r="FT1803" s="40"/>
      <c r="FU1803" s="40"/>
      <c r="FV1803" s="40"/>
      <c r="FW1803" s="40"/>
      <c r="FX1803" s="40"/>
      <c r="FY1803" s="40"/>
      <c r="FZ1803" s="40"/>
      <c r="GA1803" s="40"/>
      <c r="GB1803" s="40"/>
      <c r="GC1803" s="40"/>
      <c r="GD1803" s="40"/>
      <c r="GE1803" s="40"/>
      <c r="GF1803" s="40"/>
      <c r="GG1803" s="40"/>
      <c r="GH1803" s="40"/>
      <c r="GI1803" s="40"/>
      <c r="GJ1803" s="40"/>
      <c r="GK1803" s="40"/>
      <c r="GL1803" s="40"/>
      <c r="GM1803" s="40"/>
      <c r="GN1803" s="40"/>
      <c r="GO1803" s="40"/>
      <c r="GP1803" s="40"/>
      <c r="GQ1803" s="40"/>
      <c r="GR1803" s="40"/>
      <c r="GS1803" s="40"/>
    </row>
    <row r="1804" spans="1:201" x14ac:dyDescent="0.2">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40"/>
      <c r="CY1804" s="40"/>
      <c r="CZ1804" s="40"/>
      <c r="DA1804" s="40"/>
      <c r="DB1804" s="40"/>
      <c r="DC1804" s="40"/>
      <c r="DD1804" s="40"/>
      <c r="DE1804" s="40"/>
      <c r="DF1804" s="40"/>
      <c r="DG1804" s="40"/>
      <c r="DH1804" s="40"/>
      <c r="DI1804" s="40"/>
      <c r="DJ1804" s="40"/>
      <c r="DK1804" s="40"/>
      <c r="DL1804" s="40"/>
      <c r="DM1804" s="40"/>
      <c r="DN1804" s="40"/>
      <c r="DO1804" s="40"/>
      <c r="DP1804" s="40"/>
      <c r="DQ1804" s="40"/>
      <c r="DR1804" s="40"/>
      <c r="DS1804" s="40"/>
      <c r="DT1804" s="40"/>
      <c r="DU1804" s="40"/>
      <c r="DV1804" s="40"/>
      <c r="DW1804" s="40"/>
      <c r="DX1804" s="40"/>
      <c r="DY1804" s="40"/>
      <c r="DZ1804" s="40"/>
      <c r="EA1804" s="40"/>
      <c r="EB1804" s="40"/>
      <c r="EC1804" s="40"/>
      <c r="ED1804" s="40"/>
      <c r="EE1804" s="40"/>
      <c r="EF1804" s="40"/>
      <c r="EG1804" s="40"/>
      <c r="EH1804" s="40"/>
      <c r="EI1804" s="40"/>
      <c r="EJ1804" s="40"/>
      <c r="EK1804" s="40"/>
      <c r="EL1804" s="40"/>
      <c r="EM1804" s="40"/>
      <c r="EN1804" s="40"/>
      <c r="EO1804" s="40"/>
      <c r="EP1804" s="40"/>
      <c r="EQ1804" s="40"/>
      <c r="ER1804" s="40"/>
      <c r="ES1804" s="40"/>
      <c r="ET1804" s="40"/>
      <c r="EU1804" s="40"/>
      <c r="EV1804" s="40"/>
      <c r="EW1804" s="40"/>
      <c r="EX1804" s="40"/>
      <c r="EY1804" s="40"/>
      <c r="EZ1804" s="40"/>
      <c r="FA1804" s="40"/>
      <c r="FB1804" s="40"/>
      <c r="FC1804" s="40"/>
      <c r="FD1804" s="40"/>
      <c r="FE1804" s="40"/>
      <c r="FF1804" s="40"/>
      <c r="FG1804" s="40"/>
      <c r="FH1804" s="40"/>
      <c r="FI1804" s="40"/>
      <c r="FJ1804" s="40"/>
      <c r="FK1804" s="40"/>
      <c r="FL1804" s="40"/>
      <c r="FM1804" s="40"/>
      <c r="FN1804" s="40"/>
      <c r="FO1804" s="40"/>
      <c r="FP1804" s="40"/>
      <c r="FQ1804" s="40"/>
      <c r="FR1804" s="40"/>
      <c r="FS1804" s="40"/>
      <c r="FT1804" s="40"/>
      <c r="FU1804" s="40"/>
      <c r="FV1804" s="40"/>
      <c r="FW1804" s="40"/>
      <c r="FX1804" s="40"/>
      <c r="FY1804" s="40"/>
      <c r="FZ1804" s="40"/>
      <c r="GA1804" s="40"/>
      <c r="GB1804" s="40"/>
      <c r="GC1804" s="40"/>
      <c r="GD1804" s="40"/>
      <c r="GE1804" s="40"/>
      <c r="GF1804" s="40"/>
      <c r="GG1804" s="40"/>
      <c r="GH1804" s="40"/>
      <c r="GI1804" s="40"/>
      <c r="GJ1804" s="40"/>
      <c r="GK1804" s="40"/>
      <c r="GL1804" s="40"/>
      <c r="GM1804" s="40"/>
      <c r="GN1804" s="40"/>
      <c r="GO1804" s="40"/>
      <c r="GP1804" s="40"/>
      <c r="GQ1804" s="40"/>
      <c r="GR1804" s="40"/>
      <c r="GS1804" s="40"/>
    </row>
    <row r="1805" spans="1:201" x14ac:dyDescent="0.2">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40"/>
      <c r="CY1805" s="40"/>
      <c r="CZ1805" s="40"/>
      <c r="DA1805" s="40"/>
      <c r="DB1805" s="40"/>
      <c r="DC1805" s="40"/>
      <c r="DD1805" s="40"/>
      <c r="DE1805" s="40"/>
      <c r="DF1805" s="40"/>
      <c r="DG1805" s="40"/>
      <c r="DH1805" s="40"/>
      <c r="DI1805" s="40"/>
      <c r="DJ1805" s="40"/>
      <c r="DK1805" s="40"/>
      <c r="DL1805" s="40"/>
      <c r="DM1805" s="40"/>
      <c r="DN1805" s="40"/>
      <c r="DO1805" s="40"/>
      <c r="DP1805" s="40"/>
      <c r="DQ1805" s="40"/>
      <c r="DR1805" s="40"/>
      <c r="DS1805" s="40"/>
      <c r="DT1805" s="40"/>
      <c r="DU1805" s="40"/>
      <c r="DV1805" s="40"/>
      <c r="DW1805" s="40"/>
      <c r="DX1805" s="40"/>
      <c r="DY1805" s="40"/>
      <c r="DZ1805" s="40"/>
      <c r="EA1805" s="40"/>
      <c r="EB1805" s="40"/>
      <c r="EC1805" s="40"/>
      <c r="ED1805" s="40"/>
      <c r="EE1805" s="40"/>
      <c r="EF1805" s="40"/>
      <c r="EG1805" s="40"/>
      <c r="EH1805" s="40"/>
      <c r="EI1805" s="40"/>
      <c r="EJ1805" s="40"/>
      <c r="EK1805" s="40"/>
      <c r="EL1805" s="40"/>
      <c r="EM1805" s="40"/>
      <c r="EN1805" s="40"/>
      <c r="EO1805" s="40"/>
      <c r="EP1805" s="40"/>
      <c r="EQ1805" s="40"/>
      <c r="ER1805" s="40"/>
      <c r="ES1805" s="40"/>
      <c r="ET1805" s="40"/>
      <c r="EU1805" s="40"/>
      <c r="EV1805" s="40"/>
      <c r="EW1805" s="40"/>
      <c r="EX1805" s="40"/>
      <c r="EY1805" s="40"/>
      <c r="EZ1805" s="40"/>
      <c r="FA1805" s="40"/>
      <c r="FB1805" s="40"/>
      <c r="FC1805" s="40"/>
      <c r="FD1805" s="40"/>
      <c r="FE1805" s="40"/>
      <c r="FF1805" s="40"/>
      <c r="FG1805" s="40"/>
      <c r="FH1805" s="40"/>
      <c r="FI1805" s="40"/>
      <c r="FJ1805" s="40"/>
      <c r="FK1805" s="40"/>
      <c r="FL1805" s="40"/>
      <c r="FM1805" s="40"/>
      <c r="FN1805" s="40"/>
      <c r="FO1805" s="40"/>
      <c r="FP1805" s="40"/>
      <c r="FQ1805" s="40"/>
      <c r="FR1805" s="40"/>
      <c r="FS1805" s="40"/>
      <c r="FT1805" s="40"/>
      <c r="FU1805" s="40"/>
      <c r="FV1805" s="40"/>
      <c r="FW1805" s="40"/>
      <c r="FX1805" s="40"/>
      <c r="FY1805" s="40"/>
      <c r="FZ1805" s="40"/>
      <c r="GA1805" s="40"/>
      <c r="GB1805" s="40"/>
      <c r="GC1805" s="40"/>
      <c r="GD1805" s="40"/>
      <c r="GE1805" s="40"/>
      <c r="GF1805" s="40"/>
      <c r="GG1805" s="40"/>
      <c r="GH1805" s="40"/>
      <c r="GI1805" s="40"/>
      <c r="GJ1805" s="40"/>
      <c r="GK1805" s="40"/>
      <c r="GL1805" s="40"/>
      <c r="GM1805" s="40"/>
      <c r="GN1805" s="40"/>
      <c r="GO1805" s="40"/>
      <c r="GP1805" s="40"/>
      <c r="GQ1805" s="40"/>
      <c r="GR1805" s="40"/>
      <c r="GS1805" s="40"/>
    </row>
    <row r="1806" spans="1:201" x14ac:dyDescent="0.2">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40"/>
      <c r="CY1806" s="40"/>
      <c r="CZ1806" s="40"/>
      <c r="DA1806" s="40"/>
      <c r="DB1806" s="40"/>
      <c r="DC1806" s="40"/>
      <c r="DD1806" s="40"/>
      <c r="DE1806" s="40"/>
      <c r="DF1806" s="40"/>
      <c r="DG1806" s="40"/>
      <c r="DH1806" s="40"/>
      <c r="DI1806" s="40"/>
      <c r="DJ1806" s="40"/>
      <c r="DK1806" s="40"/>
      <c r="DL1806" s="40"/>
      <c r="DM1806" s="40"/>
      <c r="DN1806" s="40"/>
      <c r="DO1806" s="40"/>
      <c r="DP1806" s="40"/>
      <c r="DQ1806" s="40"/>
      <c r="DR1806" s="40"/>
      <c r="DS1806" s="40"/>
      <c r="DT1806" s="40"/>
      <c r="DU1806" s="40"/>
      <c r="DV1806" s="40"/>
      <c r="DW1806" s="40"/>
      <c r="DX1806" s="40"/>
      <c r="DY1806" s="40"/>
      <c r="DZ1806" s="40"/>
      <c r="EA1806" s="40"/>
      <c r="EB1806" s="40"/>
      <c r="EC1806" s="40"/>
      <c r="ED1806" s="40"/>
      <c r="EE1806" s="40"/>
      <c r="EF1806" s="40"/>
      <c r="EG1806" s="40"/>
      <c r="EH1806" s="40"/>
      <c r="EI1806" s="40"/>
      <c r="EJ1806" s="40"/>
      <c r="EK1806" s="40"/>
      <c r="EL1806" s="40"/>
      <c r="EM1806" s="40"/>
      <c r="EN1806" s="40"/>
      <c r="EO1806" s="40"/>
      <c r="EP1806" s="40"/>
      <c r="EQ1806" s="40"/>
      <c r="ER1806" s="40"/>
      <c r="ES1806" s="40"/>
      <c r="ET1806" s="40"/>
      <c r="EU1806" s="40"/>
      <c r="EV1806" s="40"/>
      <c r="EW1806" s="40"/>
      <c r="EX1806" s="40"/>
      <c r="EY1806" s="40"/>
      <c r="EZ1806" s="40"/>
      <c r="FA1806" s="40"/>
      <c r="FB1806" s="40"/>
      <c r="FC1806" s="40"/>
      <c r="FD1806" s="40"/>
      <c r="FE1806" s="40"/>
      <c r="FF1806" s="40"/>
      <c r="FG1806" s="40"/>
      <c r="FH1806" s="40"/>
      <c r="FI1806" s="40"/>
      <c r="FJ1806" s="40"/>
      <c r="FK1806" s="40"/>
      <c r="FL1806" s="40"/>
      <c r="FM1806" s="40"/>
      <c r="FN1806" s="40"/>
      <c r="FO1806" s="40"/>
      <c r="FP1806" s="40"/>
      <c r="FQ1806" s="40"/>
      <c r="FR1806" s="40"/>
      <c r="FS1806" s="40"/>
      <c r="FT1806" s="40"/>
      <c r="FU1806" s="40"/>
      <c r="FV1806" s="40"/>
      <c r="FW1806" s="40"/>
      <c r="FX1806" s="40"/>
      <c r="FY1806" s="40"/>
      <c r="FZ1806" s="40"/>
      <c r="GA1806" s="40"/>
      <c r="GB1806" s="40"/>
      <c r="GC1806" s="40"/>
      <c r="GD1806" s="40"/>
      <c r="GE1806" s="40"/>
      <c r="GF1806" s="40"/>
      <c r="GG1806" s="40"/>
      <c r="GH1806" s="40"/>
      <c r="GI1806" s="40"/>
      <c r="GJ1806" s="40"/>
      <c r="GK1806" s="40"/>
      <c r="GL1806" s="40"/>
      <c r="GM1806" s="40"/>
      <c r="GN1806" s="40"/>
      <c r="GO1806" s="40"/>
      <c r="GP1806" s="40"/>
      <c r="GQ1806" s="40"/>
      <c r="GR1806" s="40"/>
      <c r="GS1806" s="40"/>
    </row>
    <row r="1807" spans="1:201" x14ac:dyDescent="0.2">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40"/>
      <c r="CY1807" s="40"/>
      <c r="CZ1807" s="40"/>
      <c r="DA1807" s="40"/>
      <c r="DB1807" s="40"/>
      <c r="DC1807" s="40"/>
      <c r="DD1807" s="40"/>
      <c r="DE1807" s="40"/>
      <c r="DF1807" s="40"/>
      <c r="DG1807" s="40"/>
      <c r="DH1807" s="40"/>
      <c r="DI1807" s="40"/>
      <c r="DJ1807" s="40"/>
      <c r="DK1807" s="40"/>
      <c r="DL1807" s="40"/>
      <c r="DM1807" s="40"/>
      <c r="DN1807" s="40"/>
      <c r="DO1807" s="40"/>
      <c r="DP1807" s="40"/>
      <c r="DQ1807" s="40"/>
      <c r="DR1807" s="40"/>
      <c r="DS1807" s="40"/>
      <c r="DT1807" s="40"/>
      <c r="DU1807" s="40"/>
      <c r="DV1807" s="40"/>
      <c r="DW1807" s="40"/>
      <c r="DX1807" s="40"/>
      <c r="DY1807" s="40"/>
      <c r="DZ1807" s="40"/>
      <c r="EA1807" s="40"/>
      <c r="EB1807" s="40"/>
      <c r="EC1807" s="40"/>
      <c r="ED1807" s="40"/>
      <c r="EE1807" s="40"/>
      <c r="EF1807" s="40"/>
      <c r="EG1807" s="40"/>
      <c r="EH1807" s="40"/>
      <c r="EI1807" s="40"/>
      <c r="EJ1807" s="40"/>
      <c r="EK1807" s="40"/>
      <c r="EL1807" s="40"/>
      <c r="EM1807" s="40"/>
      <c r="EN1807" s="40"/>
      <c r="EO1807" s="40"/>
      <c r="EP1807" s="40"/>
      <c r="EQ1807" s="40"/>
      <c r="ER1807" s="40"/>
      <c r="ES1807" s="40"/>
      <c r="ET1807" s="40"/>
      <c r="EU1807" s="40"/>
      <c r="EV1807" s="40"/>
      <c r="EW1807" s="40"/>
      <c r="EX1807" s="40"/>
      <c r="EY1807" s="40"/>
      <c r="EZ1807" s="40"/>
      <c r="FA1807" s="40"/>
      <c r="FB1807" s="40"/>
      <c r="FC1807" s="40"/>
      <c r="FD1807" s="40"/>
      <c r="FE1807" s="40"/>
      <c r="FF1807" s="40"/>
      <c r="FG1807" s="40"/>
      <c r="FH1807" s="40"/>
      <c r="FI1807" s="40"/>
      <c r="FJ1807" s="40"/>
      <c r="FK1807" s="40"/>
      <c r="FL1807" s="40"/>
      <c r="FM1807" s="40"/>
      <c r="FN1807" s="40"/>
      <c r="FO1807" s="40"/>
      <c r="FP1807" s="40"/>
      <c r="FQ1807" s="40"/>
      <c r="FR1807" s="40"/>
      <c r="FS1807" s="40"/>
      <c r="FT1807" s="40"/>
      <c r="FU1807" s="40"/>
      <c r="FV1807" s="40"/>
      <c r="FW1807" s="40"/>
      <c r="FX1807" s="40"/>
      <c r="FY1807" s="40"/>
      <c r="FZ1807" s="40"/>
      <c r="GA1807" s="40"/>
      <c r="GB1807" s="40"/>
      <c r="GC1807" s="40"/>
      <c r="GD1807" s="40"/>
      <c r="GE1807" s="40"/>
      <c r="GF1807" s="40"/>
      <c r="GG1807" s="40"/>
      <c r="GH1807" s="40"/>
      <c r="GI1807" s="40"/>
      <c r="GJ1807" s="40"/>
      <c r="GK1807" s="40"/>
      <c r="GL1807" s="40"/>
      <c r="GM1807" s="40"/>
      <c r="GN1807" s="40"/>
      <c r="GO1807" s="40"/>
      <c r="GP1807" s="40"/>
      <c r="GQ1807" s="40"/>
      <c r="GR1807" s="40"/>
      <c r="GS1807" s="40"/>
    </row>
    <row r="1808" spans="1:201" x14ac:dyDescent="0.2">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40"/>
      <c r="CY1808" s="40"/>
      <c r="CZ1808" s="40"/>
      <c r="DA1808" s="40"/>
      <c r="DB1808" s="40"/>
      <c r="DC1808" s="40"/>
      <c r="DD1808" s="40"/>
      <c r="DE1808" s="40"/>
      <c r="DF1808" s="40"/>
      <c r="DG1808" s="40"/>
      <c r="DH1808" s="40"/>
      <c r="DI1808" s="40"/>
      <c r="DJ1808" s="40"/>
      <c r="DK1808" s="40"/>
      <c r="DL1808" s="40"/>
      <c r="DM1808" s="40"/>
      <c r="DN1808" s="40"/>
      <c r="DO1808" s="40"/>
      <c r="DP1808" s="40"/>
      <c r="DQ1808" s="40"/>
      <c r="DR1808" s="40"/>
      <c r="DS1808" s="40"/>
      <c r="DT1808" s="40"/>
      <c r="DU1808" s="40"/>
      <c r="DV1808" s="40"/>
      <c r="DW1808" s="40"/>
      <c r="DX1808" s="40"/>
      <c r="DY1808" s="40"/>
      <c r="DZ1808" s="40"/>
      <c r="EA1808" s="40"/>
      <c r="EB1808" s="40"/>
      <c r="EC1808" s="40"/>
      <c r="ED1808" s="40"/>
      <c r="EE1808" s="40"/>
      <c r="EF1808" s="40"/>
      <c r="EG1808" s="40"/>
      <c r="EH1808" s="40"/>
      <c r="EI1808" s="40"/>
      <c r="EJ1808" s="40"/>
      <c r="EK1808" s="40"/>
      <c r="EL1808" s="40"/>
      <c r="EM1808" s="40"/>
      <c r="EN1808" s="40"/>
      <c r="EO1808" s="40"/>
      <c r="EP1808" s="40"/>
      <c r="EQ1808" s="40"/>
      <c r="ER1808" s="40"/>
      <c r="ES1808" s="40"/>
      <c r="ET1808" s="40"/>
      <c r="EU1808" s="40"/>
      <c r="EV1808" s="40"/>
      <c r="EW1808" s="40"/>
      <c r="EX1808" s="40"/>
      <c r="EY1808" s="40"/>
      <c r="EZ1808" s="40"/>
      <c r="FA1808" s="40"/>
      <c r="FB1808" s="40"/>
      <c r="FC1808" s="40"/>
      <c r="FD1808" s="40"/>
      <c r="FE1808" s="40"/>
      <c r="FF1808" s="40"/>
      <c r="FG1808" s="40"/>
      <c r="FH1808" s="40"/>
      <c r="FI1808" s="40"/>
      <c r="FJ1808" s="40"/>
      <c r="FK1808" s="40"/>
      <c r="FL1808" s="40"/>
      <c r="FM1808" s="40"/>
      <c r="FN1808" s="40"/>
      <c r="FO1808" s="40"/>
      <c r="FP1808" s="40"/>
      <c r="FQ1808" s="40"/>
      <c r="FR1808" s="40"/>
      <c r="FS1808" s="40"/>
      <c r="FT1808" s="40"/>
      <c r="FU1808" s="40"/>
      <c r="FV1808" s="40"/>
      <c r="FW1808" s="40"/>
      <c r="FX1808" s="40"/>
      <c r="FY1808" s="40"/>
      <c r="FZ1808" s="40"/>
      <c r="GA1808" s="40"/>
      <c r="GB1808" s="40"/>
      <c r="GC1808" s="40"/>
      <c r="GD1808" s="40"/>
      <c r="GE1808" s="40"/>
      <c r="GF1808" s="40"/>
      <c r="GG1808" s="40"/>
      <c r="GH1808" s="40"/>
      <c r="GI1808" s="40"/>
      <c r="GJ1808" s="40"/>
      <c r="GK1808" s="40"/>
      <c r="GL1808" s="40"/>
      <c r="GM1808" s="40"/>
      <c r="GN1808" s="40"/>
      <c r="GO1808" s="40"/>
      <c r="GP1808" s="40"/>
      <c r="GQ1808" s="40"/>
      <c r="GR1808" s="40"/>
      <c r="GS1808" s="40"/>
    </row>
    <row r="1809" spans="1:201" x14ac:dyDescent="0.2">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40"/>
      <c r="CY1809" s="40"/>
      <c r="CZ1809" s="40"/>
      <c r="DA1809" s="40"/>
      <c r="DB1809" s="40"/>
      <c r="DC1809" s="40"/>
      <c r="DD1809" s="40"/>
      <c r="DE1809" s="40"/>
      <c r="DF1809" s="40"/>
      <c r="DG1809" s="40"/>
      <c r="DH1809" s="40"/>
      <c r="DI1809" s="40"/>
      <c r="DJ1809" s="40"/>
      <c r="DK1809" s="40"/>
      <c r="DL1809" s="40"/>
      <c r="DM1809" s="40"/>
      <c r="DN1809" s="40"/>
      <c r="DO1809" s="40"/>
      <c r="DP1809" s="40"/>
      <c r="DQ1809" s="40"/>
      <c r="DR1809" s="40"/>
      <c r="DS1809" s="40"/>
      <c r="DT1809" s="40"/>
      <c r="DU1809" s="40"/>
      <c r="DV1809" s="40"/>
      <c r="DW1809" s="40"/>
      <c r="DX1809" s="40"/>
      <c r="DY1809" s="40"/>
      <c r="DZ1809" s="40"/>
      <c r="EA1809" s="40"/>
      <c r="EB1809" s="40"/>
      <c r="EC1809" s="40"/>
      <c r="ED1809" s="40"/>
      <c r="EE1809" s="40"/>
      <c r="EF1809" s="40"/>
      <c r="EG1809" s="40"/>
      <c r="EH1809" s="40"/>
      <c r="EI1809" s="40"/>
      <c r="EJ1809" s="40"/>
      <c r="EK1809" s="40"/>
      <c r="EL1809" s="40"/>
      <c r="EM1809" s="40"/>
      <c r="EN1809" s="40"/>
      <c r="EO1809" s="40"/>
      <c r="EP1809" s="40"/>
      <c r="EQ1809" s="40"/>
      <c r="ER1809" s="40"/>
      <c r="ES1809" s="40"/>
      <c r="ET1809" s="40"/>
      <c r="EU1809" s="40"/>
      <c r="EV1809" s="40"/>
      <c r="EW1809" s="40"/>
      <c r="EX1809" s="40"/>
      <c r="EY1809" s="40"/>
      <c r="EZ1809" s="40"/>
      <c r="FA1809" s="40"/>
      <c r="FB1809" s="40"/>
      <c r="FC1809" s="40"/>
      <c r="FD1809" s="40"/>
      <c r="FE1809" s="40"/>
      <c r="FF1809" s="40"/>
      <c r="FG1809" s="40"/>
      <c r="FH1809" s="40"/>
      <c r="FI1809" s="40"/>
      <c r="FJ1809" s="40"/>
      <c r="FK1809" s="40"/>
      <c r="FL1809" s="40"/>
      <c r="FM1809" s="40"/>
      <c r="FN1809" s="40"/>
      <c r="FO1809" s="40"/>
      <c r="FP1809" s="40"/>
      <c r="FQ1809" s="40"/>
      <c r="FR1809" s="40"/>
      <c r="FS1809" s="40"/>
      <c r="FT1809" s="40"/>
      <c r="FU1809" s="40"/>
      <c r="FV1809" s="40"/>
      <c r="FW1809" s="40"/>
      <c r="FX1809" s="40"/>
      <c r="FY1809" s="40"/>
      <c r="FZ1809" s="40"/>
      <c r="GA1809" s="40"/>
      <c r="GB1809" s="40"/>
      <c r="GC1809" s="40"/>
      <c r="GD1809" s="40"/>
      <c r="GE1809" s="40"/>
      <c r="GF1809" s="40"/>
      <c r="GG1809" s="40"/>
      <c r="GH1809" s="40"/>
      <c r="GI1809" s="40"/>
      <c r="GJ1809" s="40"/>
      <c r="GK1809" s="40"/>
      <c r="GL1809" s="40"/>
      <c r="GM1809" s="40"/>
      <c r="GN1809" s="40"/>
      <c r="GO1809" s="40"/>
      <c r="GP1809" s="40"/>
      <c r="GQ1809" s="40"/>
      <c r="GR1809" s="40"/>
      <c r="GS1809" s="40"/>
    </row>
    <row r="1810" spans="1:201" x14ac:dyDescent="0.2">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40"/>
      <c r="CY1810" s="40"/>
      <c r="CZ1810" s="40"/>
      <c r="DA1810" s="40"/>
      <c r="DB1810" s="40"/>
      <c r="DC1810" s="40"/>
      <c r="DD1810" s="40"/>
      <c r="DE1810" s="40"/>
      <c r="DF1810" s="40"/>
      <c r="DG1810" s="40"/>
      <c r="DH1810" s="40"/>
      <c r="DI1810" s="40"/>
      <c r="DJ1810" s="40"/>
      <c r="DK1810" s="40"/>
      <c r="DL1810" s="40"/>
      <c r="DM1810" s="40"/>
      <c r="DN1810" s="40"/>
      <c r="DO1810" s="40"/>
      <c r="DP1810" s="40"/>
      <c r="DQ1810" s="40"/>
      <c r="DR1810" s="40"/>
      <c r="DS1810" s="40"/>
      <c r="DT1810" s="40"/>
      <c r="DU1810" s="40"/>
      <c r="DV1810" s="40"/>
      <c r="DW1810" s="40"/>
      <c r="DX1810" s="40"/>
      <c r="DY1810" s="40"/>
      <c r="DZ1810" s="40"/>
      <c r="EA1810" s="40"/>
      <c r="EB1810" s="40"/>
      <c r="EC1810" s="40"/>
      <c r="ED1810" s="40"/>
      <c r="EE1810" s="40"/>
      <c r="EF1810" s="40"/>
      <c r="EG1810" s="40"/>
      <c r="EH1810" s="40"/>
      <c r="EI1810" s="40"/>
      <c r="EJ1810" s="40"/>
      <c r="EK1810" s="40"/>
      <c r="EL1810" s="40"/>
      <c r="EM1810" s="40"/>
      <c r="EN1810" s="40"/>
      <c r="EO1810" s="40"/>
      <c r="EP1810" s="40"/>
      <c r="EQ1810" s="40"/>
      <c r="ER1810" s="40"/>
      <c r="ES1810" s="40"/>
      <c r="ET1810" s="40"/>
      <c r="EU1810" s="40"/>
      <c r="EV1810" s="40"/>
      <c r="EW1810" s="40"/>
      <c r="EX1810" s="40"/>
      <c r="EY1810" s="40"/>
      <c r="EZ1810" s="40"/>
      <c r="FA1810" s="40"/>
      <c r="FB1810" s="40"/>
      <c r="FC1810" s="40"/>
      <c r="FD1810" s="40"/>
      <c r="FE1810" s="40"/>
      <c r="FF1810" s="40"/>
      <c r="FG1810" s="40"/>
      <c r="FH1810" s="40"/>
      <c r="FI1810" s="40"/>
      <c r="FJ1810" s="40"/>
      <c r="FK1810" s="40"/>
      <c r="FL1810" s="40"/>
      <c r="FM1810" s="40"/>
      <c r="FN1810" s="40"/>
      <c r="FO1810" s="40"/>
      <c r="FP1810" s="40"/>
      <c r="FQ1810" s="40"/>
      <c r="FR1810" s="40"/>
      <c r="FS1810" s="40"/>
      <c r="FT1810" s="40"/>
      <c r="FU1810" s="40"/>
      <c r="FV1810" s="40"/>
      <c r="FW1810" s="40"/>
      <c r="FX1810" s="40"/>
      <c r="FY1810" s="40"/>
      <c r="FZ1810" s="40"/>
      <c r="GA1810" s="40"/>
      <c r="GB1810" s="40"/>
      <c r="GC1810" s="40"/>
      <c r="GD1810" s="40"/>
      <c r="GE1810" s="40"/>
      <c r="GF1810" s="40"/>
      <c r="GG1810" s="40"/>
      <c r="GH1810" s="40"/>
      <c r="GI1810" s="40"/>
      <c r="GJ1810" s="40"/>
      <c r="GK1810" s="40"/>
      <c r="GL1810" s="40"/>
      <c r="GM1810" s="40"/>
      <c r="GN1810" s="40"/>
      <c r="GO1810" s="40"/>
      <c r="GP1810" s="40"/>
      <c r="GQ1810" s="40"/>
      <c r="GR1810" s="40"/>
      <c r="GS1810" s="40"/>
    </row>
    <row r="1811" spans="1:201" x14ac:dyDescent="0.2">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40"/>
      <c r="CY1811" s="40"/>
      <c r="CZ1811" s="40"/>
      <c r="DA1811" s="40"/>
      <c r="DB1811" s="40"/>
      <c r="DC1811" s="40"/>
      <c r="DD1811" s="40"/>
      <c r="DE1811" s="40"/>
      <c r="DF1811" s="40"/>
      <c r="DG1811" s="40"/>
      <c r="DH1811" s="40"/>
      <c r="DI1811" s="40"/>
      <c r="DJ1811" s="40"/>
      <c r="DK1811" s="40"/>
      <c r="DL1811" s="40"/>
      <c r="DM1811" s="40"/>
      <c r="DN1811" s="40"/>
      <c r="DO1811" s="40"/>
      <c r="DP1811" s="40"/>
      <c r="DQ1811" s="40"/>
      <c r="DR1811" s="40"/>
      <c r="DS1811" s="40"/>
      <c r="DT1811" s="40"/>
      <c r="DU1811" s="40"/>
      <c r="DV1811" s="40"/>
      <c r="DW1811" s="40"/>
      <c r="DX1811" s="40"/>
      <c r="DY1811" s="40"/>
      <c r="DZ1811" s="40"/>
      <c r="EA1811" s="40"/>
      <c r="EB1811" s="40"/>
      <c r="EC1811" s="40"/>
      <c r="ED1811" s="40"/>
      <c r="EE1811" s="40"/>
      <c r="EF1811" s="40"/>
      <c r="EG1811" s="40"/>
      <c r="EH1811" s="40"/>
      <c r="EI1811" s="40"/>
      <c r="EJ1811" s="40"/>
      <c r="EK1811" s="40"/>
      <c r="EL1811" s="40"/>
      <c r="EM1811" s="40"/>
      <c r="EN1811" s="40"/>
      <c r="EO1811" s="40"/>
      <c r="EP1811" s="40"/>
      <c r="EQ1811" s="40"/>
      <c r="ER1811" s="40"/>
      <c r="ES1811" s="40"/>
      <c r="ET1811" s="40"/>
      <c r="EU1811" s="40"/>
      <c r="EV1811" s="40"/>
      <c r="EW1811" s="40"/>
      <c r="EX1811" s="40"/>
      <c r="EY1811" s="40"/>
      <c r="EZ1811" s="40"/>
      <c r="FA1811" s="40"/>
      <c r="FB1811" s="40"/>
      <c r="FC1811" s="40"/>
      <c r="FD1811" s="40"/>
      <c r="FE1811" s="40"/>
      <c r="FF1811" s="40"/>
      <c r="FG1811" s="40"/>
      <c r="FH1811" s="40"/>
      <c r="FI1811" s="40"/>
      <c r="FJ1811" s="40"/>
      <c r="FK1811" s="40"/>
      <c r="FL1811" s="40"/>
      <c r="FM1811" s="40"/>
      <c r="FN1811" s="40"/>
      <c r="FO1811" s="40"/>
      <c r="FP1811" s="40"/>
      <c r="FQ1811" s="40"/>
      <c r="FR1811" s="40"/>
      <c r="FS1811" s="40"/>
      <c r="FT1811" s="40"/>
      <c r="FU1811" s="40"/>
      <c r="FV1811" s="40"/>
      <c r="FW1811" s="40"/>
      <c r="FX1811" s="40"/>
      <c r="FY1811" s="40"/>
      <c r="FZ1811" s="40"/>
      <c r="GA1811" s="40"/>
      <c r="GB1811" s="40"/>
      <c r="GC1811" s="40"/>
      <c r="GD1811" s="40"/>
      <c r="GE1811" s="40"/>
      <c r="GF1811" s="40"/>
      <c r="GG1811" s="40"/>
      <c r="GH1811" s="40"/>
      <c r="GI1811" s="40"/>
      <c r="GJ1811" s="40"/>
      <c r="GK1811" s="40"/>
      <c r="GL1811" s="40"/>
      <c r="GM1811" s="40"/>
      <c r="GN1811" s="40"/>
      <c r="GO1811" s="40"/>
      <c r="GP1811" s="40"/>
      <c r="GQ1811" s="40"/>
      <c r="GR1811" s="40"/>
      <c r="GS1811" s="40"/>
    </row>
    <row r="1812" spans="1:201" x14ac:dyDescent="0.2">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40"/>
      <c r="CY1812" s="40"/>
      <c r="CZ1812" s="40"/>
      <c r="DA1812" s="40"/>
      <c r="DB1812" s="40"/>
      <c r="DC1812" s="40"/>
      <c r="DD1812" s="40"/>
      <c r="DE1812" s="40"/>
      <c r="DF1812" s="40"/>
      <c r="DG1812" s="40"/>
      <c r="DH1812" s="40"/>
      <c r="DI1812" s="40"/>
      <c r="DJ1812" s="40"/>
      <c r="DK1812" s="40"/>
      <c r="DL1812" s="40"/>
      <c r="DM1812" s="40"/>
      <c r="DN1812" s="40"/>
      <c r="DO1812" s="40"/>
      <c r="DP1812" s="40"/>
      <c r="DQ1812" s="40"/>
      <c r="DR1812" s="40"/>
      <c r="DS1812" s="40"/>
      <c r="DT1812" s="40"/>
      <c r="DU1812" s="40"/>
      <c r="DV1812" s="40"/>
      <c r="DW1812" s="40"/>
      <c r="DX1812" s="40"/>
      <c r="DY1812" s="40"/>
      <c r="DZ1812" s="40"/>
      <c r="EA1812" s="40"/>
      <c r="EB1812" s="40"/>
      <c r="EC1812" s="40"/>
      <c r="ED1812" s="40"/>
      <c r="EE1812" s="40"/>
      <c r="EF1812" s="40"/>
      <c r="EG1812" s="40"/>
      <c r="EH1812" s="40"/>
      <c r="EI1812" s="40"/>
      <c r="EJ1812" s="40"/>
      <c r="EK1812" s="40"/>
      <c r="EL1812" s="40"/>
      <c r="EM1812" s="40"/>
      <c r="EN1812" s="40"/>
      <c r="EO1812" s="40"/>
      <c r="EP1812" s="40"/>
      <c r="EQ1812" s="40"/>
      <c r="ER1812" s="40"/>
      <c r="ES1812" s="40"/>
      <c r="ET1812" s="40"/>
      <c r="EU1812" s="40"/>
      <c r="EV1812" s="40"/>
      <c r="EW1812" s="40"/>
      <c r="EX1812" s="40"/>
      <c r="EY1812" s="40"/>
      <c r="EZ1812" s="40"/>
      <c r="FA1812" s="40"/>
      <c r="FB1812" s="40"/>
      <c r="FC1812" s="40"/>
      <c r="FD1812" s="40"/>
      <c r="FE1812" s="40"/>
      <c r="FF1812" s="40"/>
      <c r="FG1812" s="40"/>
      <c r="FH1812" s="40"/>
      <c r="FI1812" s="40"/>
      <c r="FJ1812" s="40"/>
      <c r="FK1812" s="40"/>
      <c r="FL1812" s="40"/>
      <c r="FM1812" s="40"/>
      <c r="FN1812" s="40"/>
      <c r="FO1812" s="40"/>
      <c r="FP1812" s="40"/>
      <c r="FQ1812" s="40"/>
      <c r="FR1812" s="40"/>
      <c r="FS1812" s="40"/>
      <c r="FT1812" s="40"/>
      <c r="FU1812" s="40"/>
      <c r="FV1812" s="40"/>
      <c r="FW1812" s="40"/>
      <c r="FX1812" s="40"/>
      <c r="FY1812" s="40"/>
      <c r="FZ1812" s="40"/>
      <c r="GA1812" s="40"/>
      <c r="GB1812" s="40"/>
      <c r="GC1812" s="40"/>
      <c r="GD1812" s="40"/>
      <c r="GE1812" s="40"/>
      <c r="GF1812" s="40"/>
      <c r="GG1812" s="40"/>
      <c r="GH1812" s="40"/>
      <c r="GI1812" s="40"/>
      <c r="GJ1812" s="40"/>
      <c r="GK1812" s="40"/>
      <c r="GL1812" s="40"/>
      <c r="GM1812" s="40"/>
      <c r="GN1812" s="40"/>
      <c r="GO1812" s="40"/>
      <c r="GP1812" s="40"/>
      <c r="GQ1812" s="40"/>
      <c r="GR1812" s="40"/>
      <c r="GS1812" s="40"/>
    </row>
    <row r="1813" spans="1:201" x14ac:dyDescent="0.2">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40"/>
      <c r="CY1813" s="40"/>
      <c r="CZ1813" s="40"/>
      <c r="DA1813" s="40"/>
      <c r="DB1813" s="40"/>
      <c r="DC1813" s="40"/>
      <c r="DD1813" s="40"/>
      <c r="DE1813" s="40"/>
      <c r="DF1813" s="40"/>
      <c r="DG1813" s="40"/>
      <c r="DH1813" s="40"/>
      <c r="DI1813" s="40"/>
      <c r="DJ1813" s="40"/>
      <c r="DK1813" s="40"/>
      <c r="DL1813" s="40"/>
      <c r="DM1813" s="40"/>
      <c r="DN1813" s="40"/>
      <c r="DO1813" s="40"/>
      <c r="DP1813" s="40"/>
      <c r="DQ1813" s="40"/>
      <c r="DR1813" s="40"/>
      <c r="DS1813" s="40"/>
      <c r="DT1813" s="40"/>
      <c r="DU1813" s="40"/>
      <c r="DV1813" s="40"/>
      <c r="DW1813" s="40"/>
      <c r="DX1813" s="40"/>
      <c r="DY1813" s="40"/>
      <c r="DZ1813" s="40"/>
      <c r="EA1813" s="40"/>
      <c r="EB1813" s="40"/>
      <c r="EC1813" s="40"/>
      <c r="ED1813" s="40"/>
      <c r="EE1813" s="40"/>
      <c r="EF1813" s="40"/>
      <c r="EG1813" s="40"/>
      <c r="EH1813" s="40"/>
      <c r="EI1813" s="40"/>
      <c r="EJ1813" s="40"/>
      <c r="EK1813" s="40"/>
      <c r="EL1813" s="40"/>
      <c r="EM1813" s="40"/>
      <c r="EN1813" s="40"/>
      <c r="EO1813" s="40"/>
      <c r="EP1813" s="40"/>
      <c r="EQ1813" s="40"/>
      <c r="ER1813" s="40"/>
      <c r="ES1813" s="40"/>
      <c r="ET1813" s="40"/>
      <c r="EU1813" s="40"/>
      <c r="EV1813" s="40"/>
      <c r="EW1813" s="40"/>
      <c r="EX1813" s="40"/>
      <c r="EY1813" s="40"/>
      <c r="EZ1813" s="40"/>
      <c r="FA1813" s="40"/>
      <c r="FB1813" s="40"/>
      <c r="FC1813" s="40"/>
      <c r="FD1813" s="40"/>
      <c r="FE1813" s="40"/>
      <c r="FF1813" s="40"/>
      <c r="FG1813" s="40"/>
      <c r="FH1813" s="40"/>
      <c r="FI1813" s="40"/>
      <c r="FJ1813" s="40"/>
      <c r="FK1813" s="40"/>
      <c r="FL1813" s="40"/>
      <c r="FM1813" s="40"/>
      <c r="FN1813" s="40"/>
      <c r="FO1813" s="40"/>
      <c r="FP1813" s="40"/>
      <c r="FQ1813" s="40"/>
      <c r="FR1813" s="40"/>
      <c r="FS1813" s="40"/>
      <c r="FT1813" s="40"/>
      <c r="FU1813" s="40"/>
      <c r="FV1813" s="40"/>
      <c r="FW1813" s="40"/>
      <c r="FX1813" s="40"/>
      <c r="FY1813" s="40"/>
      <c r="FZ1813" s="40"/>
      <c r="GA1813" s="40"/>
      <c r="GB1813" s="40"/>
      <c r="GC1813" s="40"/>
      <c r="GD1813" s="40"/>
      <c r="GE1813" s="40"/>
      <c r="GF1813" s="40"/>
      <c r="GG1813" s="40"/>
      <c r="GH1813" s="40"/>
      <c r="GI1813" s="40"/>
      <c r="GJ1813" s="40"/>
      <c r="GK1813" s="40"/>
      <c r="GL1813" s="40"/>
      <c r="GM1813" s="40"/>
      <c r="GN1813" s="40"/>
      <c r="GO1813" s="40"/>
      <c r="GP1813" s="40"/>
      <c r="GQ1813" s="40"/>
      <c r="GR1813" s="40"/>
      <c r="GS1813" s="40"/>
    </row>
    <row r="1814" spans="1:201" x14ac:dyDescent="0.2">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40"/>
      <c r="CY1814" s="40"/>
      <c r="CZ1814" s="40"/>
      <c r="DA1814" s="40"/>
      <c r="DB1814" s="40"/>
      <c r="DC1814" s="40"/>
      <c r="DD1814" s="40"/>
      <c r="DE1814" s="40"/>
      <c r="DF1814" s="40"/>
      <c r="DG1814" s="40"/>
      <c r="DH1814" s="40"/>
      <c r="DI1814" s="40"/>
      <c r="DJ1814" s="40"/>
      <c r="DK1814" s="40"/>
      <c r="DL1814" s="40"/>
      <c r="DM1814" s="40"/>
      <c r="DN1814" s="40"/>
      <c r="DO1814" s="40"/>
      <c r="DP1814" s="40"/>
      <c r="DQ1814" s="40"/>
      <c r="DR1814" s="40"/>
      <c r="DS1814" s="40"/>
      <c r="DT1814" s="40"/>
      <c r="DU1814" s="40"/>
      <c r="DV1814" s="40"/>
      <c r="DW1814" s="40"/>
      <c r="DX1814" s="40"/>
      <c r="DY1814" s="40"/>
      <c r="DZ1814" s="40"/>
      <c r="EA1814" s="40"/>
      <c r="EB1814" s="40"/>
      <c r="EC1814" s="40"/>
      <c r="ED1814" s="40"/>
      <c r="EE1814" s="40"/>
      <c r="EF1814" s="40"/>
      <c r="EG1814" s="40"/>
      <c r="EH1814" s="40"/>
      <c r="EI1814" s="40"/>
      <c r="EJ1814" s="40"/>
      <c r="EK1814" s="40"/>
      <c r="EL1814" s="40"/>
      <c r="EM1814" s="40"/>
      <c r="EN1814" s="40"/>
      <c r="EO1814" s="40"/>
      <c r="EP1814" s="40"/>
      <c r="EQ1814" s="40"/>
      <c r="ER1814" s="40"/>
      <c r="ES1814" s="40"/>
      <c r="ET1814" s="40"/>
      <c r="EU1814" s="40"/>
      <c r="EV1814" s="40"/>
      <c r="EW1814" s="40"/>
      <c r="EX1814" s="40"/>
      <c r="EY1814" s="40"/>
      <c r="EZ1814" s="40"/>
      <c r="FA1814" s="40"/>
      <c r="FB1814" s="40"/>
      <c r="FC1814" s="40"/>
      <c r="FD1814" s="40"/>
      <c r="FE1814" s="40"/>
      <c r="FF1814" s="40"/>
      <c r="FG1814" s="40"/>
      <c r="FH1814" s="40"/>
      <c r="FI1814" s="40"/>
      <c r="FJ1814" s="40"/>
      <c r="FK1814" s="40"/>
      <c r="FL1814" s="40"/>
      <c r="FM1814" s="40"/>
      <c r="FN1814" s="40"/>
      <c r="FO1814" s="40"/>
      <c r="FP1814" s="40"/>
      <c r="FQ1814" s="40"/>
      <c r="FR1814" s="40"/>
      <c r="FS1814" s="40"/>
      <c r="FT1814" s="40"/>
      <c r="FU1814" s="40"/>
      <c r="FV1814" s="40"/>
      <c r="FW1814" s="40"/>
      <c r="FX1814" s="40"/>
      <c r="FY1814" s="40"/>
      <c r="FZ1814" s="40"/>
      <c r="GA1814" s="40"/>
      <c r="GB1814" s="40"/>
      <c r="GC1814" s="40"/>
      <c r="GD1814" s="40"/>
      <c r="GE1814" s="40"/>
      <c r="GF1814" s="40"/>
      <c r="GG1814" s="40"/>
      <c r="GH1814" s="40"/>
      <c r="GI1814" s="40"/>
      <c r="GJ1814" s="40"/>
      <c r="GK1814" s="40"/>
      <c r="GL1814" s="40"/>
      <c r="GM1814" s="40"/>
      <c r="GN1814" s="40"/>
      <c r="GO1814" s="40"/>
      <c r="GP1814" s="40"/>
      <c r="GQ1814" s="40"/>
      <c r="GR1814" s="40"/>
      <c r="GS1814" s="40"/>
    </row>
    <row r="1815" spans="1:201" x14ac:dyDescent="0.2">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40"/>
      <c r="CY1815" s="40"/>
      <c r="CZ1815" s="40"/>
      <c r="DA1815" s="40"/>
      <c r="DB1815" s="40"/>
      <c r="DC1815" s="40"/>
      <c r="DD1815" s="40"/>
      <c r="DE1815" s="40"/>
      <c r="DF1815" s="40"/>
      <c r="DG1815" s="40"/>
      <c r="DH1815" s="40"/>
      <c r="DI1815" s="40"/>
      <c r="DJ1815" s="40"/>
      <c r="DK1815" s="40"/>
      <c r="DL1815" s="40"/>
      <c r="DM1815" s="40"/>
      <c r="DN1815" s="40"/>
      <c r="DO1815" s="40"/>
      <c r="DP1815" s="40"/>
      <c r="DQ1815" s="40"/>
      <c r="DR1815" s="40"/>
      <c r="DS1815" s="40"/>
      <c r="DT1815" s="40"/>
      <c r="DU1815" s="40"/>
      <c r="DV1815" s="40"/>
      <c r="DW1815" s="40"/>
      <c r="DX1815" s="40"/>
      <c r="DY1815" s="40"/>
      <c r="DZ1815" s="40"/>
      <c r="EA1815" s="40"/>
      <c r="EB1815" s="40"/>
      <c r="EC1815" s="40"/>
      <c r="ED1815" s="40"/>
      <c r="EE1815" s="40"/>
      <c r="EF1815" s="40"/>
      <c r="EG1815" s="40"/>
      <c r="EH1815" s="40"/>
      <c r="EI1815" s="40"/>
      <c r="EJ1815" s="40"/>
      <c r="EK1815" s="40"/>
      <c r="EL1815" s="40"/>
      <c r="EM1815" s="40"/>
      <c r="EN1815" s="40"/>
      <c r="EO1815" s="40"/>
      <c r="EP1815" s="40"/>
      <c r="EQ1815" s="40"/>
      <c r="ER1815" s="40"/>
      <c r="ES1815" s="40"/>
      <c r="ET1815" s="40"/>
      <c r="EU1815" s="40"/>
      <c r="EV1815" s="40"/>
      <c r="EW1815" s="40"/>
      <c r="EX1815" s="40"/>
      <c r="EY1815" s="40"/>
      <c r="EZ1815" s="40"/>
      <c r="FA1815" s="40"/>
      <c r="FB1815" s="40"/>
      <c r="FC1815" s="40"/>
      <c r="FD1815" s="40"/>
      <c r="FE1815" s="40"/>
      <c r="FF1815" s="40"/>
      <c r="FG1815" s="40"/>
      <c r="FH1815" s="40"/>
      <c r="FI1815" s="40"/>
      <c r="FJ1815" s="40"/>
      <c r="FK1815" s="40"/>
      <c r="FL1815" s="40"/>
      <c r="FM1815" s="40"/>
      <c r="FN1815" s="40"/>
      <c r="FO1815" s="40"/>
      <c r="FP1815" s="40"/>
      <c r="FQ1815" s="40"/>
      <c r="FR1815" s="40"/>
      <c r="FS1815" s="40"/>
      <c r="FT1815" s="40"/>
      <c r="FU1815" s="40"/>
      <c r="FV1815" s="40"/>
      <c r="FW1815" s="40"/>
      <c r="FX1815" s="40"/>
      <c r="FY1815" s="40"/>
      <c r="FZ1815" s="40"/>
      <c r="GA1815" s="40"/>
      <c r="GB1815" s="40"/>
      <c r="GC1815" s="40"/>
      <c r="GD1815" s="40"/>
      <c r="GE1815" s="40"/>
      <c r="GF1815" s="40"/>
      <c r="GG1815" s="40"/>
      <c r="GH1815" s="40"/>
      <c r="GI1815" s="40"/>
      <c r="GJ1815" s="40"/>
      <c r="GK1815" s="40"/>
      <c r="GL1815" s="40"/>
      <c r="GM1815" s="40"/>
      <c r="GN1815" s="40"/>
      <c r="GO1815" s="40"/>
      <c r="GP1815" s="40"/>
      <c r="GQ1815" s="40"/>
      <c r="GR1815" s="40"/>
      <c r="GS1815" s="40"/>
    </row>
    <row r="1816" spans="1:201" x14ac:dyDescent="0.2">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40"/>
      <c r="CY1816" s="40"/>
      <c r="CZ1816" s="40"/>
      <c r="DA1816" s="40"/>
      <c r="DB1816" s="40"/>
      <c r="DC1816" s="40"/>
      <c r="DD1816" s="40"/>
      <c r="DE1816" s="40"/>
      <c r="DF1816" s="40"/>
      <c r="DG1816" s="40"/>
      <c r="DH1816" s="40"/>
      <c r="DI1816" s="40"/>
      <c r="DJ1816" s="40"/>
      <c r="DK1816" s="40"/>
      <c r="DL1816" s="40"/>
      <c r="DM1816" s="40"/>
      <c r="DN1816" s="40"/>
      <c r="DO1816" s="40"/>
      <c r="DP1816" s="40"/>
      <c r="DQ1816" s="40"/>
      <c r="DR1816" s="40"/>
      <c r="DS1816" s="40"/>
      <c r="DT1816" s="40"/>
      <c r="DU1816" s="40"/>
      <c r="DV1816" s="40"/>
      <c r="DW1816" s="40"/>
      <c r="DX1816" s="40"/>
      <c r="DY1816" s="40"/>
      <c r="DZ1816" s="40"/>
      <c r="EA1816" s="40"/>
      <c r="EB1816" s="40"/>
      <c r="EC1816" s="40"/>
      <c r="ED1816" s="40"/>
      <c r="EE1816" s="40"/>
      <c r="EF1816" s="40"/>
      <c r="EG1816" s="40"/>
      <c r="EH1816" s="40"/>
      <c r="EI1816" s="40"/>
      <c r="EJ1816" s="40"/>
      <c r="EK1816" s="40"/>
      <c r="EL1816" s="40"/>
      <c r="EM1816" s="40"/>
      <c r="EN1816" s="40"/>
      <c r="EO1816" s="40"/>
      <c r="EP1816" s="40"/>
      <c r="EQ1816" s="40"/>
      <c r="ER1816" s="40"/>
      <c r="ES1816" s="40"/>
      <c r="ET1816" s="40"/>
      <c r="EU1816" s="40"/>
      <c r="EV1816" s="40"/>
      <c r="EW1816" s="40"/>
      <c r="EX1816" s="40"/>
      <c r="EY1816" s="40"/>
      <c r="EZ1816" s="40"/>
      <c r="FA1816" s="40"/>
      <c r="FB1816" s="40"/>
      <c r="FC1816" s="40"/>
      <c r="FD1816" s="40"/>
      <c r="FE1816" s="40"/>
      <c r="FF1816" s="40"/>
      <c r="FG1816" s="40"/>
      <c r="FH1816" s="40"/>
      <c r="FI1816" s="40"/>
      <c r="FJ1816" s="40"/>
      <c r="FK1816" s="40"/>
      <c r="FL1816" s="40"/>
      <c r="FM1816" s="40"/>
      <c r="FN1816" s="40"/>
      <c r="FO1816" s="40"/>
      <c r="FP1816" s="40"/>
      <c r="FQ1816" s="40"/>
      <c r="FR1816" s="40"/>
      <c r="FS1816" s="40"/>
      <c r="FT1816" s="40"/>
      <c r="FU1816" s="40"/>
      <c r="FV1816" s="40"/>
      <c r="FW1816" s="40"/>
      <c r="FX1816" s="40"/>
      <c r="FY1816" s="40"/>
      <c r="FZ1816" s="40"/>
      <c r="GA1816" s="40"/>
      <c r="GB1816" s="40"/>
      <c r="GC1816" s="40"/>
      <c r="GD1816" s="40"/>
      <c r="GE1816" s="40"/>
      <c r="GF1816" s="40"/>
      <c r="GG1816" s="40"/>
      <c r="GH1816" s="40"/>
      <c r="GI1816" s="40"/>
      <c r="GJ1816" s="40"/>
      <c r="GK1816" s="40"/>
      <c r="GL1816" s="40"/>
      <c r="GM1816" s="40"/>
      <c r="GN1816" s="40"/>
      <c r="GO1816" s="40"/>
      <c r="GP1816" s="40"/>
      <c r="GQ1816" s="40"/>
      <c r="GR1816" s="40"/>
      <c r="GS1816" s="40"/>
    </row>
    <row r="1817" spans="1:201" x14ac:dyDescent="0.2">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40"/>
      <c r="CY1817" s="40"/>
      <c r="CZ1817" s="40"/>
      <c r="DA1817" s="40"/>
      <c r="DB1817" s="40"/>
      <c r="DC1817" s="40"/>
      <c r="DD1817" s="40"/>
      <c r="DE1817" s="40"/>
      <c r="DF1817" s="40"/>
      <c r="DG1817" s="40"/>
      <c r="DH1817" s="40"/>
      <c r="DI1817" s="40"/>
      <c r="DJ1817" s="40"/>
      <c r="DK1817" s="40"/>
      <c r="DL1817" s="40"/>
      <c r="DM1817" s="40"/>
      <c r="DN1817" s="40"/>
      <c r="DO1817" s="40"/>
      <c r="DP1817" s="40"/>
      <c r="DQ1817" s="40"/>
      <c r="DR1817" s="40"/>
      <c r="DS1817" s="40"/>
      <c r="DT1817" s="40"/>
      <c r="DU1817" s="40"/>
      <c r="DV1817" s="40"/>
      <c r="DW1817" s="40"/>
      <c r="DX1817" s="40"/>
      <c r="DY1817" s="40"/>
      <c r="DZ1817" s="40"/>
      <c r="EA1817" s="40"/>
      <c r="EB1817" s="40"/>
      <c r="EC1817" s="40"/>
      <c r="ED1817" s="40"/>
      <c r="EE1817" s="40"/>
      <c r="EF1817" s="40"/>
      <c r="EG1817" s="40"/>
      <c r="EH1817" s="40"/>
      <c r="EI1817" s="40"/>
      <c r="EJ1817" s="40"/>
      <c r="EK1817" s="40"/>
      <c r="EL1817" s="40"/>
      <c r="EM1817" s="40"/>
      <c r="EN1817" s="40"/>
      <c r="EO1817" s="40"/>
      <c r="EP1817" s="40"/>
      <c r="EQ1817" s="40"/>
      <c r="ER1817" s="40"/>
      <c r="ES1817" s="40"/>
      <c r="ET1817" s="40"/>
      <c r="EU1817" s="40"/>
      <c r="EV1817" s="40"/>
      <c r="EW1817" s="40"/>
      <c r="EX1817" s="40"/>
      <c r="EY1817" s="40"/>
      <c r="EZ1817" s="40"/>
      <c r="FA1817" s="40"/>
      <c r="FB1817" s="40"/>
      <c r="FC1817" s="40"/>
      <c r="FD1817" s="40"/>
      <c r="FE1817" s="40"/>
      <c r="FF1817" s="40"/>
      <c r="FG1817" s="40"/>
      <c r="FH1817" s="40"/>
      <c r="FI1817" s="40"/>
      <c r="FJ1817" s="40"/>
      <c r="FK1817" s="40"/>
      <c r="FL1817" s="40"/>
      <c r="FM1817" s="40"/>
      <c r="FN1817" s="40"/>
      <c r="FO1817" s="40"/>
      <c r="FP1817" s="40"/>
      <c r="FQ1817" s="40"/>
      <c r="FR1817" s="40"/>
      <c r="FS1817" s="40"/>
      <c r="FT1817" s="40"/>
      <c r="FU1817" s="40"/>
      <c r="FV1817" s="40"/>
      <c r="FW1817" s="40"/>
      <c r="FX1817" s="40"/>
      <c r="FY1817" s="40"/>
      <c r="FZ1817" s="40"/>
      <c r="GA1817" s="40"/>
      <c r="GB1817" s="40"/>
      <c r="GC1817" s="40"/>
      <c r="GD1817" s="40"/>
      <c r="GE1817" s="40"/>
      <c r="GF1817" s="40"/>
      <c r="GG1817" s="40"/>
      <c r="GH1817" s="40"/>
      <c r="GI1817" s="40"/>
      <c r="GJ1817" s="40"/>
      <c r="GK1817" s="40"/>
      <c r="GL1817" s="40"/>
      <c r="GM1817" s="40"/>
      <c r="GN1817" s="40"/>
      <c r="GO1817" s="40"/>
      <c r="GP1817" s="40"/>
      <c r="GQ1817" s="40"/>
      <c r="GR1817" s="40"/>
      <c r="GS1817" s="40"/>
    </row>
    <row r="1818" spans="1:201" x14ac:dyDescent="0.2">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40"/>
      <c r="CY1818" s="40"/>
      <c r="CZ1818" s="40"/>
      <c r="DA1818" s="40"/>
      <c r="DB1818" s="40"/>
      <c r="DC1818" s="40"/>
      <c r="DD1818" s="40"/>
      <c r="DE1818" s="40"/>
      <c r="DF1818" s="40"/>
      <c r="DG1818" s="40"/>
      <c r="DH1818" s="40"/>
      <c r="DI1818" s="40"/>
      <c r="DJ1818" s="40"/>
      <c r="DK1818" s="40"/>
      <c r="DL1818" s="40"/>
      <c r="DM1818" s="40"/>
      <c r="DN1818" s="40"/>
      <c r="DO1818" s="40"/>
      <c r="DP1818" s="40"/>
      <c r="DQ1818" s="40"/>
      <c r="DR1818" s="40"/>
      <c r="DS1818" s="40"/>
      <c r="DT1818" s="40"/>
      <c r="DU1818" s="40"/>
      <c r="DV1818" s="40"/>
      <c r="DW1818" s="40"/>
      <c r="DX1818" s="40"/>
      <c r="DY1818" s="40"/>
      <c r="DZ1818" s="40"/>
      <c r="EA1818" s="40"/>
      <c r="EB1818" s="40"/>
      <c r="EC1818" s="40"/>
      <c r="ED1818" s="40"/>
      <c r="EE1818" s="40"/>
      <c r="EF1818" s="40"/>
      <c r="EG1818" s="40"/>
      <c r="EH1818" s="40"/>
      <c r="EI1818" s="40"/>
      <c r="EJ1818" s="40"/>
      <c r="EK1818" s="40"/>
      <c r="EL1818" s="40"/>
      <c r="EM1818" s="40"/>
      <c r="EN1818" s="40"/>
      <c r="EO1818" s="40"/>
      <c r="EP1818" s="40"/>
      <c r="EQ1818" s="40"/>
      <c r="ER1818" s="40"/>
      <c r="ES1818" s="40"/>
      <c r="ET1818" s="40"/>
      <c r="EU1818" s="40"/>
      <c r="EV1818" s="40"/>
      <c r="EW1818" s="40"/>
      <c r="EX1818" s="40"/>
      <c r="EY1818" s="40"/>
      <c r="EZ1818" s="40"/>
      <c r="FA1818" s="40"/>
      <c r="FB1818" s="40"/>
      <c r="FC1818" s="40"/>
      <c r="FD1818" s="40"/>
      <c r="FE1818" s="40"/>
      <c r="FF1818" s="40"/>
      <c r="FG1818" s="40"/>
      <c r="FH1818" s="40"/>
      <c r="FI1818" s="40"/>
      <c r="FJ1818" s="40"/>
      <c r="FK1818" s="40"/>
      <c r="FL1818" s="40"/>
      <c r="FM1818" s="40"/>
      <c r="FN1818" s="40"/>
      <c r="FO1818" s="40"/>
      <c r="FP1818" s="40"/>
      <c r="FQ1818" s="40"/>
      <c r="FR1818" s="40"/>
      <c r="FS1818" s="40"/>
      <c r="FT1818" s="40"/>
      <c r="FU1818" s="40"/>
      <c r="FV1818" s="40"/>
      <c r="FW1818" s="40"/>
      <c r="FX1818" s="40"/>
      <c r="FY1818" s="40"/>
      <c r="FZ1818" s="40"/>
      <c r="GA1818" s="40"/>
      <c r="GB1818" s="40"/>
      <c r="GC1818" s="40"/>
      <c r="GD1818" s="40"/>
      <c r="GE1818" s="40"/>
      <c r="GF1818" s="40"/>
      <c r="GG1818" s="40"/>
      <c r="GH1818" s="40"/>
      <c r="GI1818" s="40"/>
      <c r="GJ1818" s="40"/>
      <c r="GK1818" s="40"/>
      <c r="GL1818" s="40"/>
      <c r="GM1818" s="40"/>
      <c r="GN1818" s="40"/>
      <c r="GO1818" s="40"/>
      <c r="GP1818" s="40"/>
      <c r="GQ1818" s="40"/>
      <c r="GR1818" s="40"/>
      <c r="GS1818" s="40"/>
    </row>
    <row r="1819" spans="1:201" x14ac:dyDescent="0.2">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40"/>
      <c r="CY1819" s="40"/>
      <c r="CZ1819" s="40"/>
      <c r="DA1819" s="40"/>
      <c r="DB1819" s="40"/>
      <c r="DC1819" s="40"/>
      <c r="DD1819" s="40"/>
      <c r="DE1819" s="40"/>
      <c r="DF1819" s="40"/>
      <c r="DG1819" s="40"/>
      <c r="DH1819" s="40"/>
      <c r="DI1819" s="40"/>
      <c r="DJ1819" s="40"/>
      <c r="DK1819" s="40"/>
      <c r="DL1819" s="40"/>
      <c r="DM1819" s="40"/>
      <c r="DN1819" s="40"/>
      <c r="DO1819" s="40"/>
      <c r="DP1819" s="40"/>
      <c r="DQ1819" s="40"/>
      <c r="DR1819" s="40"/>
      <c r="DS1819" s="40"/>
      <c r="DT1819" s="40"/>
      <c r="DU1819" s="40"/>
      <c r="DV1819" s="40"/>
      <c r="DW1819" s="40"/>
      <c r="DX1819" s="40"/>
      <c r="DY1819" s="40"/>
      <c r="DZ1819" s="40"/>
      <c r="EA1819" s="40"/>
      <c r="EB1819" s="40"/>
      <c r="EC1819" s="40"/>
      <c r="ED1819" s="40"/>
      <c r="EE1819" s="40"/>
      <c r="EF1819" s="40"/>
      <c r="EG1819" s="40"/>
      <c r="EH1819" s="40"/>
      <c r="EI1819" s="40"/>
      <c r="EJ1819" s="40"/>
      <c r="EK1819" s="40"/>
      <c r="EL1819" s="40"/>
      <c r="EM1819" s="40"/>
      <c r="EN1819" s="40"/>
      <c r="EO1819" s="40"/>
      <c r="EP1819" s="40"/>
      <c r="EQ1819" s="40"/>
      <c r="ER1819" s="40"/>
      <c r="ES1819" s="40"/>
      <c r="ET1819" s="40"/>
      <c r="EU1819" s="40"/>
      <c r="EV1819" s="40"/>
      <c r="EW1819" s="40"/>
      <c r="EX1819" s="40"/>
      <c r="EY1819" s="40"/>
      <c r="EZ1819" s="40"/>
      <c r="FA1819" s="40"/>
      <c r="FB1819" s="40"/>
      <c r="FC1819" s="40"/>
      <c r="FD1819" s="40"/>
      <c r="FE1819" s="40"/>
      <c r="FF1819" s="40"/>
      <c r="FG1819" s="40"/>
      <c r="FH1819" s="40"/>
      <c r="FI1819" s="40"/>
      <c r="FJ1819" s="40"/>
      <c r="FK1819" s="40"/>
      <c r="FL1819" s="40"/>
      <c r="FM1819" s="40"/>
      <c r="FN1819" s="40"/>
      <c r="FO1819" s="40"/>
      <c r="FP1819" s="40"/>
      <c r="FQ1819" s="40"/>
      <c r="FR1819" s="40"/>
      <c r="FS1819" s="40"/>
      <c r="FT1819" s="40"/>
      <c r="FU1819" s="40"/>
      <c r="FV1819" s="40"/>
      <c r="FW1819" s="40"/>
      <c r="FX1819" s="40"/>
      <c r="FY1819" s="40"/>
      <c r="FZ1819" s="40"/>
      <c r="GA1819" s="40"/>
      <c r="GB1819" s="40"/>
      <c r="GC1819" s="40"/>
      <c r="GD1819" s="40"/>
      <c r="GE1819" s="40"/>
      <c r="GF1819" s="40"/>
      <c r="GG1819" s="40"/>
      <c r="GH1819" s="40"/>
      <c r="GI1819" s="40"/>
      <c r="GJ1819" s="40"/>
      <c r="GK1819" s="40"/>
      <c r="GL1819" s="40"/>
      <c r="GM1819" s="40"/>
      <c r="GN1819" s="40"/>
      <c r="GO1819" s="40"/>
      <c r="GP1819" s="40"/>
      <c r="GQ1819" s="40"/>
      <c r="GR1819" s="40"/>
      <c r="GS1819" s="40"/>
    </row>
    <row r="1820" spans="1:201" x14ac:dyDescent="0.2">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40"/>
      <c r="CY1820" s="40"/>
      <c r="CZ1820" s="40"/>
      <c r="DA1820" s="40"/>
      <c r="DB1820" s="40"/>
      <c r="DC1820" s="40"/>
      <c r="DD1820" s="40"/>
      <c r="DE1820" s="40"/>
      <c r="DF1820" s="40"/>
      <c r="DG1820" s="40"/>
      <c r="DH1820" s="40"/>
      <c r="DI1820" s="40"/>
      <c r="DJ1820" s="40"/>
      <c r="DK1820" s="40"/>
      <c r="DL1820" s="40"/>
      <c r="DM1820" s="40"/>
      <c r="DN1820" s="40"/>
      <c r="DO1820" s="40"/>
      <c r="DP1820" s="40"/>
      <c r="DQ1820" s="40"/>
      <c r="DR1820" s="40"/>
      <c r="DS1820" s="40"/>
      <c r="DT1820" s="40"/>
      <c r="DU1820" s="40"/>
      <c r="DV1820" s="40"/>
      <c r="DW1820" s="40"/>
      <c r="DX1820" s="40"/>
      <c r="DY1820" s="40"/>
      <c r="DZ1820" s="40"/>
      <c r="EA1820" s="40"/>
      <c r="EB1820" s="40"/>
      <c r="EC1820" s="40"/>
      <c r="ED1820" s="40"/>
      <c r="EE1820" s="40"/>
      <c r="EF1820" s="40"/>
      <c r="EG1820" s="40"/>
      <c r="EH1820" s="40"/>
      <c r="EI1820" s="40"/>
      <c r="EJ1820" s="40"/>
      <c r="EK1820" s="40"/>
      <c r="EL1820" s="40"/>
      <c r="EM1820" s="40"/>
      <c r="EN1820" s="40"/>
      <c r="EO1820" s="40"/>
      <c r="EP1820" s="40"/>
      <c r="EQ1820" s="40"/>
      <c r="ER1820" s="40"/>
      <c r="ES1820" s="40"/>
      <c r="ET1820" s="40"/>
      <c r="EU1820" s="40"/>
      <c r="EV1820" s="40"/>
      <c r="EW1820" s="40"/>
      <c r="EX1820" s="40"/>
      <c r="EY1820" s="40"/>
      <c r="EZ1820" s="40"/>
      <c r="FA1820" s="40"/>
      <c r="FB1820" s="40"/>
      <c r="FC1820" s="40"/>
      <c r="FD1820" s="40"/>
      <c r="FE1820" s="40"/>
      <c r="FF1820" s="40"/>
      <c r="FG1820" s="40"/>
      <c r="FH1820" s="40"/>
      <c r="FI1820" s="40"/>
      <c r="FJ1820" s="40"/>
      <c r="FK1820" s="40"/>
      <c r="FL1820" s="40"/>
      <c r="FM1820" s="40"/>
      <c r="FN1820" s="40"/>
      <c r="FO1820" s="40"/>
      <c r="FP1820" s="40"/>
      <c r="FQ1820" s="40"/>
      <c r="FR1820" s="40"/>
      <c r="FS1820" s="40"/>
      <c r="FT1820" s="40"/>
      <c r="FU1820" s="40"/>
      <c r="FV1820" s="40"/>
      <c r="FW1820" s="40"/>
      <c r="FX1820" s="40"/>
      <c r="FY1820" s="40"/>
      <c r="FZ1820" s="40"/>
      <c r="GA1820" s="40"/>
      <c r="GB1820" s="40"/>
      <c r="GC1820" s="40"/>
      <c r="GD1820" s="40"/>
      <c r="GE1820" s="40"/>
      <c r="GF1820" s="40"/>
      <c r="GG1820" s="40"/>
      <c r="GH1820" s="40"/>
      <c r="GI1820" s="40"/>
      <c r="GJ1820" s="40"/>
      <c r="GK1820" s="40"/>
      <c r="GL1820" s="40"/>
      <c r="GM1820" s="40"/>
      <c r="GN1820" s="40"/>
      <c r="GO1820" s="40"/>
      <c r="GP1820" s="40"/>
      <c r="GQ1820" s="40"/>
      <c r="GR1820" s="40"/>
      <c r="GS1820" s="40"/>
    </row>
    <row r="1821" spans="1:201" x14ac:dyDescent="0.2">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40"/>
      <c r="CY1821" s="40"/>
      <c r="CZ1821" s="40"/>
      <c r="DA1821" s="40"/>
      <c r="DB1821" s="40"/>
      <c r="DC1821" s="40"/>
      <c r="DD1821" s="40"/>
      <c r="DE1821" s="40"/>
      <c r="DF1821" s="40"/>
      <c r="DG1821" s="40"/>
      <c r="DH1821" s="40"/>
      <c r="DI1821" s="40"/>
      <c r="DJ1821" s="40"/>
      <c r="DK1821" s="40"/>
      <c r="DL1821" s="40"/>
      <c r="DM1821" s="40"/>
      <c r="DN1821" s="40"/>
      <c r="DO1821" s="40"/>
      <c r="DP1821" s="40"/>
      <c r="DQ1821" s="40"/>
      <c r="DR1821" s="40"/>
      <c r="DS1821" s="40"/>
      <c r="DT1821" s="40"/>
      <c r="DU1821" s="40"/>
      <c r="DV1821" s="40"/>
      <c r="DW1821" s="40"/>
      <c r="DX1821" s="40"/>
      <c r="DY1821" s="40"/>
      <c r="DZ1821" s="40"/>
      <c r="EA1821" s="40"/>
      <c r="EB1821" s="40"/>
      <c r="EC1821" s="40"/>
      <c r="ED1821" s="40"/>
      <c r="EE1821" s="40"/>
      <c r="EF1821" s="40"/>
      <c r="EG1821" s="40"/>
      <c r="EH1821" s="40"/>
      <c r="EI1821" s="40"/>
      <c r="EJ1821" s="40"/>
      <c r="EK1821" s="40"/>
      <c r="EL1821" s="40"/>
      <c r="EM1821" s="40"/>
      <c r="EN1821" s="40"/>
      <c r="EO1821" s="40"/>
      <c r="EP1821" s="40"/>
      <c r="EQ1821" s="40"/>
      <c r="ER1821" s="40"/>
      <c r="ES1821" s="40"/>
      <c r="ET1821" s="40"/>
      <c r="EU1821" s="40"/>
      <c r="EV1821" s="40"/>
      <c r="EW1821" s="40"/>
      <c r="EX1821" s="40"/>
      <c r="EY1821" s="40"/>
      <c r="EZ1821" s="40"/>
      <c r="FA1821" s="40"/>
      <c r="FB1821" s="40"/>
      <c r="FC1821" s="40"/>
      <c r="FD1821" s="40"/>
      <c r="FE1821" s="40"/>
      <c r="FF1821" s="40"/>
      <c r="FG1821" s="40"/>
      <c r="FH1821" s="40"/>
      <c r="FI1821" s="40"/>
      <c r="FJ1821" s="40"/>
      <c r="FK1821" s="40"/>
      <c r="FL1821" s="40"/>
      <c r="FM1821" s="40"/>
      <c r="FN1821" s="40"/>
      <c r="FO1821" s="40"/>
      <c r="FP1821" s="40"/>
      <c r="FQ1821" s="40"/>
      <c r="FR1821" s="40"/>
      <c r="FS1821" s="40"/>
      <c r="FT1821" s="40"/>
      <c r="FU1821" s="40"/>
      <c r="FV1821" s="40"/>
      <c r="FW1821" s="40"/>
      <c r="FX1821" s="40"/>
      <c r="FY1821" s="40"/>
      <c r="FZ1821" s="40"/>
      <c r="GA1821" s="40"/>
      <c r="GB1821" s="40"/>
      <c r="GC1821" s="40"/>
      <c r="GD1821" s="40"/>
      <c r="GE1821" s="40"/>
      <c r="GF1821" s="40"/>
      <c r="GG1821" s="40"/>
      <c r="GH1821" s="40"/>
      <c r="GI1821" s="40"/>
      <c r="GJ1821" s="40"/>
      <c r="GK1821" s="40"/>
      <c r="GL1821" s="40"/>
      <c r="GM1821" s="40"/>
      <c r="GN1821" s="40"/>
      <c r="GO1821" s="40"/>
      <c r="GP1821" s="40"/>
      <c r="GQ1821" s="40"/>
      <c r="GR1821" s="40"/>
      <c r="GS1821" s="40"/>
    </row>
    <row r="1822" spans="1:201" x14ac:dyDescent="0.2">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40"/>
      <c r="CY1822" s="40"/>
      <c r="CZ1822" s="40"/>
      <c r="DA1822" s="40"/>
      <c r="DB1822" s="40"/>
      <c r="DC1822" s="40"/>
      <c r="DD1822" s="40"/>
      <c r="DE1822" s="40"/>
      <c r="DF1822" s="40"/>
      <c r="DG1822" s="40"/>
      <c r="DH1822" s="40"/>
      <c r="DI1822" s="40"/>
      <c r="DJ1822" s="40"/>
      <c r="DK1822" s="40"/>
      <c r="DL1822" s="40"/>
      <c r="DM1822" s="40"/>
      <c r="DN1822" s="40"/>
      <c r="DO1822" s="40"/>
      <c r="DP1822" s="40"/>
      <c r="DQ1822" s="40"/>
      <c r="DR1822" s="40"/>
      <c r="DS1822" s="40"/>
      <c r="DT1822" s="40"/>
      <c r="DU1822" s="40"/>
      <c r="DV1822" s="40"/>
      <c r="DW1822" s="40"/>
      <c r="DX1822" s="40"/>
      <c r="DY1822" s="40"/>
      <c r="DZ1822" s="40"/>
      <c r="EA1822" s="40"/>
      <c r="EB1822" s="40"/>
      <c r="EC1822" s="40"/>
      <c r="ED1822" s="40"/>
      <c r="EE1822" s="40"/>
      <c r="EF1822" s="40"/>
      <c r="EG1822" s="40"/>
      <c r="EH1822" s="40"/>
      <c r="EI1822" s="40"/>
      <c r="EJ1822" s="40"/>
      <c r="EK1822" s="40"/>
      <c r="EL1822" s="40"/>
      <c r="EM1822" s="40"/>
      <c r="EN1822" s="40"/>
      <c r="EO1822" s="40"/>
      <c r="EP1822" s="40"/>
      <c r="EQ1822" s="40"/>
      <c r="ER1822" s="40"/>
      <c r="ES1822" s="40"/>
      <c r="ET1822" s="40"/>
      <c r="EU1822" s="40"/>
      <c r="EV1822" s="40"/>
      <c r="EW1822" s="40"/>
      <c r="EX1822" s="40"/>
      <c r="EY1822" s="40"/>
      <c r="EZ1822" s="40"/>
      <c r="FA1822" s="40"/>
      <c r="FB1822" s="40"/>
      <c r="FC1822" s="40"/>
      <c r="FD1822" s="40"/>
      <c r="FE1822" s="40"/>
      <c r="FF1822" s="40"/>
      <c r="FG1822" s="40"/>
      <c r="FH1822" s="40"/>
      <c r="FI1822" s="40"/>
      <c r="FJ1822" s="40"/>
      <c r="FK1822" s="40"/>
      <c r="FL1822" s="40"/>
      <c r="FM1822" s="40"/>
      <c r="FN1822" s="40"/>
      <c r="FO1822" s="40"/>
      <c r="FP1822" s="40"/>
      <c r="FQ1822" s="40"/>
      <c r="FR1822" s="40"/>
      <c r="FS1822" s="40"/>
      <c r="FT1822" s="40"/>
      <c r="FU1822" s="40"/>
      <c r="FV1822" s="40"/>
      <c r="FW1822" s="40"/>
      <c r="FX1822" s="40"/>
      <c r="FY1822" s="40"/>
      <c r="FZ1822" s="40"/>
      <c r="GA1822" s="40"/>
      <c r="GB1822" s="40"/>
      <c r="GC1822" s="40"/>
      <c r="GD1822" s="40"/>
      <c r="GE1822" s="40"/>
      <c r="GF1822" s="40"/>
      <c r="GG1822" s="40"/>
      <c r="GH1822" s="40"/>
      <c r="GI1822" s="40"/>
      <c r="GJ1822" s="40"/>
      <c r="GK1822" s="40"/>
      <c r="GL1822" s="40"/>
      <c r="GM1822" s="40"/>
      <c r="GN1822" s="40"/>
      <c r="GO1822" s="40"/>
      <c r="GP1822" s="40"/>
      <c r="GQ1822" s="40"/>
      <c r="GR1822" s="40"/>
      <c r="GS1822" s="40"/>
    </row>
    <row r="1823" spans="1:201" x14ac:dyDescent="0.2">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40"/>
      <c r="CY1823" s="40"/>
      <c r="CZ1823" s="40"/>
      <c r="DA1823" s="40"/>
      <c r="DB1823" s="40"/>
      <c r="DC1823" s="40"/>
      <c r="DD1823" s="40"/>
      <c r="DE1823" s="40"/>
      <c r="DF1823" s="40"/>
      <c r="DG1823" s="40"/>
      <c r="DH1823" s="40"/>
      <c r="DI1823" s="40"/>
      <c r="DJ1823" s="40"/>
      <c r="DK1823" s="40"/>
      <c r="DL1823" s="40"/>
      <c r="DM1823" s="40"/>
      <c r="DN1823" s="40"/>
      <c r="DO1823" s="40"/>
      <c r="DP1823" s="40"/>
      <c r="DQ1823" s="40"/>
      <c r="DR1823" s="40"/>
      <c r="DS1823" s="40"/>
      <c r="DT1823" s="40"/>
      <c r="DU1823" s="40"/>
      <c r="DV1823" s="40"/>
      <c r="DW1823" s="40"/>
      <c r="DX1823" s="40"/>
      <c r="DY1823" s="40"/>
      <c r="DZ1823" s="40"/>
      <c r="EA1823" s="40"/>
      <c r="EB1823" s="40"/>
      <c r="EC1823" s="40"/>
      <c r="ED1823" s="40"/>
      <c r="EE1823" s="40"/>
      <c r="EF1823" s="40"/>
      <c r="EG1823" s="40"/>
      <c r="EH1823" s="40"/>
      <c r="EI1823" s="40"/>
      <c r="EJ1823" s="40"/>
      <c r="EK1823" s="40"/>
      <c r="EL1823" s="40"/>
      <c r="EM1823" s="40"/>
      <c r="EN1823" s="40"/>
      <c r="EO1823" s="40"/>
      <c r="EP1823" s="40"/>
      <c r="EQ1823" s="40"/>
      <c r="ER1823" s="40"/>
      <c r="ES1823" s="40"/>
      <c r="ET1823" s="40"/>
      <c r="EU1823" s="40"/>
      <c r="EV1823" s="40"/>
      <c r="EW1823" s="40"/>
      <c r="EX1823" s="40"/>
      <c r="EY1823" s="40"/>
      <c r="EZ1823" s="40"/>
      <c r="FA1823" s="40"/>
      <c r="FB1823" s="40"/>
      <c r="FC1823" s="40"/>
      <c r="FD1823" s="40"/>
      <c r="FE1823" s="40"/>
      <c r="FF1823" s="40"/>
      <c r="FG1823" s="40"/>
      <c r="FH1823" s="40"/>
      <c r="FI1823" s="40"/>
      <c r="FJ1823" s="40"/>
      <c r="FK1823" s="40"/>
      <c r="FL1823" s="40"/>
      <c r="FM1823" s="40"/>
      <c r="FN1823" s="40"/>
      <c r="FO1823" s="40"/>
      <c r="FP1823" s="40"/>
      <c r="FQ1823" s="40"/>
      <c r="FR1823" s="40"/>
      <c r="FS1823" s="40"/>
      <c r="FT1823" s="40"/>
      <c r="FU1823" s="40"/>
      <c r="FV1823" s="40"/>
      <c r="FW1823" s="40"/>
      <c r="FX1823" s="40"/>
      <c r="FY1823" s="40"/>
      <c r="FZ1823" s="40"/>
      <c r="GA1823" s="40"/>
      <c r="GB1823" s="40"/>
      <c r="GC1823" s="40"/>
      <c r="GD1823" s="40"/>
      <c r="GE1823" s="40"/>
      <c r="GF1823" s="40"/>
      <c r="GG1823" s="40"/>
      <c r="GH1823" s="40"/>
      <c r="GI1823" s="40"/>
      <c r="GJ1823" s="40"/>
      <c r="GK1823" s="40"/>
      <c r="GL1823" s="40"/>
      <c r="GM1823" s="40"/>
      <c r="GN1823" s="40"/>
      <c r="GO1823" s="40"/>
      <c r="GP1823" s="40"/>
      <c r="GQ1823" s="40"/>
      <c r="GR1823" s="40"/>
      <c r="GS1823" s="40"/>
    </row>
    <row r="1824" spans="1:201" x14ac:dyDescent="0.2">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40"/>
      <c r="CY1824" s="40"/>
      <c r="CZ1824" s="40"/>
      <c r="DA1824" s="40"/>
      <c r="DB1824" s="40"/>
      <c r="DC1824" s="40"/>
      <c r="DD1824" s="40"/>
      <c r="DE1824" s="40"/>
      <c r="DF1824" s="40"/>
      <c r="DG1824" s="40"/>
      <c r="DH1824" s="40"/>
      <c r="DI1824" s="40"/>
      <c r="DJ1824" s="40"/>
      <c r="DK1824" s="40"/>
      <c r="DL1824" s="40"/>
      <c r="DM1824" s="40"/>
      <c r="DN1824" s="40"/>
      <c r="DO1824" s="40"/>
      <c r="DP1824" s="40"/>
      <c r="DQ1824" s="40"/>
      <c r="DR1824" s="40"/>
      <c r="DS1824" s="40"/>
      <c r="DT1824" s="40"/>
      <c r="DU1824" s="40"/>
      <c r="DV1824" s="40"/>
      <c r="DW1824" s="40"/>
      <c r="DX1824" s="40"/>
      <c r="DY1824" s="40"/>
      <c r="DZ1824" s="40"/>
      <c r="EA1824" s="40"/>
      <c r="EB1824" s="40"/>
      <c r="EC1824" s="40"/>
      <c r="ED1824" s="40"/>
      <c r="EE1824" s="40"/>
      <c r="EF1824" s="40"/>
      <c r="EG1824" s="40"/>
      <c r="EH1824" s="40"/>
      <c r="EI1824" s="40"/>
      <c r="EJ1824" s="40"/>
      <c r="EK1824" s="40"/>
      <c r="EL1824" s="40"/>
      <c r="EM1824" s="40"/>
      <c r="EN1824" s="40"/>
      <c r="EO1824" s="40"/>
      <c r="EP1824" s="40"/>
      <c r="EQ1824" s="40"/>
      <c r="ER1824" s="40"/>
      <c r="ES1824" s="40"/>
      <c r="ET1824" s="40"/>
      <c r="EU1824" s="40"/>
      <c r="EV1824" s="40"/>
      <c r="EW1824" s="40"/>
      <c r="EX1824" s="40"/>
      <c r="EY1824" s="40"/>
      <c r="EZ1824" s="40"/>
      <c r="FA1824" s="40"/>
      <c r="FB1824" s="40"/>
      <c r="FC1824" s="40"/>
      <c r="FD1824" s="40"/>
      <c r="FE1824" s="40"/>
      <c r="FF1824" s="40"/>
      <c r="FG1824" s="40"/>
      <c r="FH1824" s="40"/>
      <c r="FI1824" s="40"/>
      <c r="FJ1824" s="40"/>
      <c r="FK1824" s="40"/>
      <c r="FL1824" s="40"/>
      <c r="FM1824" s="40"/>
      <c r="FN1824" s="40"/>
      <c r="FO1824" s="40"/>
      <c r="FP1824" s="40"/>
      <c r="FQ1824" s="40"/>
      <c r="FR1824" s="40"/>
      <c r="FS1824" s="40"/>
      <c r="FT1824" s="40"/>
      <c r="FU1824" s="40"/>
      <c r="FV1824" s="40"/>
      <c r="FW1824" s="40"/>
      <c r="FX1824" s="40"/>
      <c r="FY1824" s="40"/>
      <c r="FZ1824" s="40"/>
      <c r="GA1824" s="40"/>
      <c r="GB1824" s="40"/>
      <c r="GC1824" s="40"/>
      <c r="GD1824" s="40"/>
      <c r="GE1824" s="40"/>
      <c r="GF1824" s="40"/>
      <c r="GG1824" s="40"/>
      <c r="GH1824" s="40"/>
      <c r="GI1824" s="40"/>
      <c r="GJ1824" s="40"/>
      <c r="GK1824" s="40"/>
      <c r="GL1824" s="40"/>
      <c r="GM1824" s="40"/>
      <c r="GN1824" s="40"/>
      <c r="GO1824" s="40"/>
      <c r="GP1824" s="40"/>
      <c r="GQ1824" s="40"/>
      <c r="GR1824" s="40"/>
      <c r="GS1824" s="40"/>
    </row>
    <row r="1825" spans="1:201" x14ac:dyDescent="0.2">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40"/>
      <c r="CY1825" s="40"/>
      <c r="CZ1825" s="40"/>
      <c r="DA1825" s="40"/>
      <c r="DB1825" s="40"/>
      <c r="DC1825" s="40"/>
      <c r="DD1825" s="40"/>
      <c r="DE1825" s="40"/>
      <c r="DF1825" s="40"/>
      <c r="DG1825" s="40"/>
      <c r="DH1825" s="40"/>
      <c r="DI1825" s="40"/>
      <c r="DJ1825" s="40"/>
      <c r="DK1825" s="40"/>
      <c r="DL1825" s="40"/>
      <c r="DM1825" s="40"/>
      <c r="DN1825" s="40"/>
      <c r="DO1825" s="40"/>
      <c r="DP1825" s="40"/>
      <c r="DQ1825" s="40"/>
      <c r="DR1825" s="40"/>
      <c r="DS1825" s="40"/>
      <c r="DT1825" s="40"/>
      <c r="DU1825" s="40"/>
      <c r="DV1825" s="40"/>
      <c r="DW1825" s="40"/>
      <c r="DX1825" s="40"/>
      <c r="DY1825" s="40"/>
      <c r="DZ1825" s="40"/>
      <c r="EA1825" s="40"/>
      <c r="EB1825" s="40"/>
      <c r="EC1825" s="40"/>
      <c r="ED1825" s="40"/>
      <c r="EE1825" s="40"/>
      <c r="EF1825" s="40"/>
      <c r="EG1825" s="40"/>
      <c r="EH1825" s="40"/>
      <c r="EI1825" s="40"/>
      <c r="EJ1825" s="40"/>
      <c r="EK1825" s="40"/>
      <c r="EL1825" s="40"/>
      <c r="EM1825" s="40"/>
      <c r="EN1825" s="40"/>
      <c r="EO1825" s="40"/>
      <c r="EP1825" s="40"/>
      <c r="EQ1825" s="40"/>
      <c r="ER1825" s="40"/>
      <c r="ES1825" s="40"/>
      <c r="ET1825" s="40"/>
      <c r="EU1825" s="40"/>
      <c r="EV1825" s="40"/>
      <c r="EW1825" s="40"/>
      <c r="EX1825" s="40"/>
      <c r="EY1825" s="40"/>
      <c r="EZ1825" s="40"/>
      <c r="FA1825" s="40"/>
      <c r="FB1825" s="40"/>
      <c r="FC1825" s="40"/>
      <c r="FD1825" s="40"/>
      <c r="FE1825" s="40"/>
      <c r="FF1825" s="40"/>
      <c r="FG1825" s="40"/>
      <c r="FH1825" s="40"/>
      <c r="FI1825" s="40"/>
      <c r="FJ1825" s="40"/>
      <c r="FK1825" s="40"/>
      <c r="FL1825" s="40"/>
      <c r="FM1825" s="40"/>
      <c r="FN1825" s="40"/>
      <c r="FO1825" s="40"/>
      <c r="FP1825" s="40"/>
      <c r="FQ1825" s="40"/>
      <c r="FR1825" s="40"/>
      <c r="FS1825" s="40"/>
      <c r="FT1825" s="40"/>
      <c r="FU1825" s="40"/>
      <c r="FV1825" s="40"/>
      <c r="FW1825" s="40"/>
      <c r="FX1825" s="40"/>
      <c r="FY1825" s="40"/>
      <c r="FZ1825" s="40"/>
      <c r="GA1825" s="40"/>
      <c r="GB1825" s="40"/>
      <c r="GC1825" s="40"/>
      <c r="GD1825" s="40"/>
      <c r="GE1825" s="40"/>
      <c r="GF1825" s="40"/>
      <c r="GG1825" s="40"/>
      <c r="GH1825" s="40"/>
      <c r="GI1825" s="40"/>
      <c r="GJ1825" s="40"/>
      <c r="GK1825" s="40"/>
      <c r="GL1825" s="40"/>
      <c r="GM1825" s="40"/>
      <c r="GN1825" s="40"/>
      <c r="GO1825" s="40"/>
      <c r="GP1825" s="40"/>
      <c r="GQ1825" s="40"/>
      <c r="GR1825" s="40"/>
      <c r="GS1825" s="40"/>
    </row>
    <row r="1826" spans="1:201" x14ac:dyDescent="0.2">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40"/>
      <c r="CY1826" s="40"/>
      <c r="CZ1826" s="40"/>
      <c r="DA1826" s="40"/>
      <c r="DB1826" s="40"/>
      <c r="DC1826" s="40"/>
      <c r="DD1826" s="40"/>
      <c r="DE1826" s="40"/>
      <c r="DF1826" s="40"/>
      <c r="DG1826" s="40"/>
      <c r="DH1826" s="40"/>
      <c r="DI1826" s="40"/>
      <c r="DJ1826" s="40"/>
      <c r="DK1826" s="40"/>
      <c r="DL1826" s="40"/>
      <c r="DM1826" s="40"/>
      <c r="DN1826" s="40"/>
      <c r="DO1826" s="40"/>
      <c r="DP1826" s="40"/>
      <c r="DQ1826" s="40"/>
      <c r="DR1826" s="40"/>
      <c r="DS1826" s="40"/>
      <c r="DT1826" s="40"/>
      <c r="DU1826" s="40"/>
      <c r="DV1826" s="40"/>
      <c r="DW1826" s="40"/>
      <c r="DX1826" s="40"/>
      <c r="DY1826" s="40"/>
      <c r="DZ1826" s="40"/>
      <c r="EA1826" s="40"/>
      <c r="EB1826" s="40"/>
      <c r="EC1826" s="40"/>
      <c r="ED1826" s="40"/>
      <c r="EE1826" s="40"/>
      <c r="EF1826" s="40"/>
      <c r="EG1826" s="40"/>
      <c r="EH1826" s="40"/>
      <c r="EI1826" s="40"/>
      <c r="EJ1826" s="40"/>
      <c r="EK1826" s="40"/>
      <c r="EL1826" s="40"/>
      <c r="EM1826" s="40"/>
      <c r="EN1826" s="40"/>
      <c r="EO1826" s="40"/>
      <c r="EP1826" s="40"/>
      <c r="EQ1826" s="40"/>
      <c r="ER1826" s="40"/>
      <c r="ES1826" s="40"/>
      <c r="ET1826" s="40"/>
      <c r="EU1826" s="40"/>
      <c r="EV1826" s="40"/>
      <c r="EW1826" s="40"/>
      <c r="EX1826" s="40"/>
      <c r="EY1826" s="40"/>
      <c r="EZ1826" s="40"/>
      <c r="FA1826" s="40"/>
      <c r="FB1826" s="40"/>
      <c r="FC1826" s="40"/>
      <c r="FD1826" s="40"/>
      <c r="FE1826" s="40"/>
      <c r="FF1826" s="40"/>
      <c r="FG1826" s="40"/>
      <c r="FH1826" s="40"/>
      <c r="FI1826" s="40"/>
      <c r="FJ1826" s="40"/>
      <c r="FK1826" s="40"/>
      <c r="FL1826" s="40"/>
      <c r="FM1826" s="40"/>
      <c r="FN1826" s="40"/>
      <c r="FO1826" s="40"/>
      <c r="FP1826" s="40"/>
      <c r="FQ1826" s="40"/>
      <c r="FR1826" s="40"/>
      <c r="FS1826" s="40"/>
      <c r="FT1826" s="40"/>
      <c r="FU1826" s="40"/>
      <c r="FV1826" s="40"/>
      <c r="FW1826" s="40"/>
      <c r="FX1826" s="40"/>
      <c r="FY1826" s="40"/>
      <c r="FZ1826" s="40"/>
      <c r="GA1826" s="40"/>
      <c r="GB1826" s="40"/>
      <c r="GC1826" s="40"/>
      <c r="GD1826" s="40"/>
      <c r="GE1826" s="40"/>
      <c r="GF1826" s="40"/>
      <c r="GG1826" s="40"/>
      <c r="GH1826" s="40"/>
      <c r="GI1826" s="40"/>
      <c r="GJ1826" s="40"/>
      <c r="GK1826" s="40"/>
      <c r="GL1826" s="40"/>
      <c r="GM1826" s="40"/>
      <c r="GN1826" s="40"/>
      <c r="GO1826" s="40"/>
      <c r="GP1826" s="40"/>
      <c r="GQ1826" s="40"/>
      <c r="GR1826" s="40"/>
      <c r="GS1826" s="40"/>
    </row>
    <row r="1827" spans="1:201" x14ac:dyDescent="0.2">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40"/>
      <c r="CY1827" s="40"/>
      <c r="CZ1827" s="40"/>
      <c r="DA1827" s="40"/>
      <c r="DB1827" s="40"/>
      <c r="DC1827" s="40"/>
      <c r="DD1827" s="40"/>
      <c r="DE1827" s="40"/>
      <c r="DF1827" s="40"/>
      <c r="DG1827" s="40"/>
      <c r="DH1827" s="40"/>
      <c r="DI1827" s="40"/>
      <c r="DJ1827" s="40"/>
      <c r="DK1827" s="40"/>
      <c r="DL1827" s="40"/>
      <c r="DM1827" s="40"/>
      <c r="DN1827" s="40"/>
      <c r="DO1827" s="40"/>
      <c r="DP1827" s="40"/>
      <c r="DQ1827" s="40"/>
      <c r="DR1827" s="40"/>
      <c r="DS1827" s="40"/>
      <c r="DT1827" s="40"/>
      <c r="DU1827" s="40"/>
      <c r="DV1827" s="40"/>
      <c r="DW1827" s="40"/>
      <c r="DX1827" s="40"/>
      <c r="DY1827" s="40"/>
      <c r="DZ1827" s="40"/>
      <c r="EA1827" s="40"/>
      <c r="EB1827" s="40"/>
      <c r="EC1827" s="40"/>
      <c r="ED1827" s="40"/>
      <c r="EE1827" s="40"/>
      <c r="EF1827" s="40"/>
      <c r="EG1827" s="40"/>
      <c r="EH1827" s="40"/>
      <c r="EI1827" s="40"/>
      <c r="EJ1827" s="40"/>
      <c r="EK1827" s="40"/>
      <c r="EL1827" s="40"/>
      <c r="EM1827" s="40"/>
      <c r="EN1827" s="40"/>
      <c r="EO1827" s="40"/>
      <c r="EP1827" s="40"/>
      <c r="EQ1827" s="40"/>
      <c r="ER1827" s="40"/>
      <c r="ES1827" s="40"/>
      <c r="ET1827" s="40"/>
      <c r="EU1827" s="40"/>
      <c r="EV1827" s="40"/>
      <c r="EW1827" s="40"/>
      <c r="EX1827" s="40"/>
      <c r="EY1827" s="40"/>
      <c r="EZ1827" s="40"/>
      <c r="FA1827" s="40"/>
      <c r="FB1827" s="40"/>
      <c r="FC1827" s="40"/>
      <c r="FD1827" s="40"/>
      <c r="FE1827" s="40"/>
      <c r="FF1827" s="40"/>
      <c r="FG1827" s="40"/>
      <c r="FH1827" s="40"/>
      <c r="FI1827" s="40"/>
      <c r="FJ1827" s="40"/>
      <c r="FK1827" s="40"/>
      <c r="FL1827" s="40"/>
      <c r="FM1827" s="40"/>
      <c r="FN1827" s="40"/>
      <c r="FO1827" s="40"/>
      <c r="FP1827" s="40"/>
      <c r="FQ1827" s="40"/>
      <c r="FR1827" s="40"/>
      <c r="FS1827" s="40"/>
      <c r="FT1827" s="40"/>
      <c r="FU1827" s="40"/>
      <c r="FV1827" s="40"/>
      <c r="FW1827" s="40"/>
      <c r="FX1827" s="40"/>
      <c r="FY1827" s="40"/>
      <c r="FZ1827" s="40"/>
      <c r="GA1827" s="40"/>
      <c r="GB1827" s="40"/>
      <c r="GC1827" s="40"/>
      <c r="GD1827" s="40"/>
      <c r="GE1827" s="40"/>
      <c r="GF1827" s="40"/>
      <c r="GG1827" s="40"/>
      <c r="GH1827" s="40"/>
      <c r="GI1827" s="40"/>
      <c r="GJ1827" s="40"/>
      <c r="GK1827" s="40"/>
      <c r="GL1827" s="40"/>
      <c r="GM1827" s="40"/>
      <c r="GN1827" s="40"/>
      <c r="GO1827" s="40"/>
      <c r="GP1827" s="40"/>
      <c r="GQ1827" s="40"/>
      <c r="GR1827" s="40"/>
      <c r="GS1827" s="40"/>
    </row>
    <row r="1828" spans="1:201" x14ac:dyDescent="0.2">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40"/>
      <c r="CY1828" s="40"/>
      <c r="CZ1828" s="40"/>
      <c r="DA1828" s="40"/>
      <c r="DB1828" s="40"/>
      <c r="DC1828" s="40"/>
      <c r="DD1828" s="40"/>
      <c r="DE1828" s="40"/>
      <c r="DF1828" s="40"/>
      <c r="DG1828" s="40"/>
      <c r="DH1828" s="40"/>
      <c r="DI1828" s="40"/>
      <c r="DJ1828" s="40"/>
      <c r="DK1828" s="40"/>
      <c r="DL1828" s="40"/>
      <c r="DM1828" s="40"/>
      <c r="DN1828" s="40"/>
      <c r="DO1828" s="40"/>
      <c r="DP1828" s="40"/>
      <c r="DQ1828" s="40"/>
      <c r="DR1828" s="40"/>
      <c r="DS1828" s="40"/>
      <c r="DT1828" s="40"/>
      <c r="DU1828" s="40"/>
      <c r="DV1828" s="40"/>
      <c r="DW1828" s="40"/>
      <c r="DX1828" s="40"/>
      <c r="DY1828" s="40"/>
      <c r="DZ1828" s="40"/>
      <c r="EA1828" s="40"/>
      <c r="EB1828" s="40"/>
      <c r="EC1828" s="40"/>
      <c r="ED1828" s="40"/>
      <c r="EE1828" s="40"/>
      <c r="EF1828" s="40"/>
      <c r="EG1828" s="40"/>
      <c r="EH1828" s="40"/>
      <c r="EI1828" s="40"/>
      <c r="EJ1828" s="40"/>
      <c r="EK1828" s="40"/>
      <c r="EL1828" s="40"/>
      <c r="EM1828" s="40"/>
      <c r="EN1828" s="40"/>
      <c r="EO1828" s="40"/>
      <c r="EP1828" s="40"/>
      <c r="EQ1828" s="40"/>
      <c r="ER1828" s="40"/>
      <c r="ES1828" s="40"/>
      <c r="ET1828" s="40"/>
      <c r="EU1828" s="40"/>
      <c r="EV1828" s="40"/>
      <c r="EW1828" s="40"/>
      <c r="EX1828" s="40"/>
      <c r="EY1828" s="40"/>
      <c r="EZ1828" s="40"/>
      <c r="FA1828" s="40"/>
      <c r="FB1828" s="40"/>
      <c r="FC1828" s="40"/>
      <c r="FD1828" s="40"/>
      <c r="FE1828" s="40"/>
      <c r="FF1828" s="40"/>
      <c r="FG1828" s="40"/>
      <c r="FH1828" s="40"/>
      <c r="FI1828" s="40"/>
      <c r="FJ1828" s="40"/>
      <c r="FK1828" s="40"/>
      <c r="FL1828" s="40"/>
      <c r="FM1828" s="40"/>
      <c r="FN1828" s="40"/>
      <c r="FO1828" s="40"/>
      <c r="FP1828" s="40"/>
      <c r="FQ1828" s="40"/>
      <c r="FR1828" s="40"/>
      <c r="FS1828" s="40"/>
      <c r="FT1828" s="40"/>
      <c r="FU1828" s="40"/>
      <c r="FV1828" s="40"/>
      <c r="FW1828" s="40"/>
      <c r="FX1828" s="40"/>
      <c r="FY1828" s="40"/>
      <c r="FZ1828" s="40"/>
      <c r="GA1828" s="40"/>
      <c r="GB1828" s="40"/>
      <c r="GC1828" s="40"/>
      <c r="GD1828" s="40"/>
      <c r="GE1828" s="40"/>
      <c r="GF1828" s="40"/>
      <c r="GG1828" s="40"/>
      <c r="GH1828" s="40"/>
      <c r="GI1828" s="40"/>
      <c r="GJ1828" s="40"/>
      <c r="GK1828" s="40"/>
      <c r="GL1828" s="40"/>
      <c r="GM1828" s="40"/>
      <c r="GN1828" s="40"/>
      <c r="GO1828" s="40"/>
      <c r="GP1828" s="40"/>
      <c r="GQ1828" s="40"/>
      <c r="GR1828" s="40"/>
      <c r="GS1828" s="40"/>
    </row>
    <row r="1829" spans="1:201" x14ac:dyDescent="0.2">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40"/>
      <c r="CY1829" s="40"/>
      <c r="CZ1829" s="40"/>
      <c r="DA1829" s="40"/>
      <c r="DB1829" s="40"/>
      <c r="DC1829" s="40"/>
      <c r="DD1829" s="40"/>
      <c r="DE1829" s="40"/>
      <c r="DF1829" s="40"/>
      <c r="DG1829" s="40"/>
      <c r="DH1829" s="40"/>
      <c r="DI1829" s="40"/>
      <c r="DJ1829" s="40"/>
      <c r="DK1829" s="40"/>
      <c r="DL1829" s="40"/>
      <c r="DM1829" s="40"/>
      <c r="DN1829" s="40"/>
      <c r="DO1829" s="40"/>
      <c r="DP1829" s="40"/>
      <c r="DQ1829" s="40"/>
      <c r="DR1829" s="40"/>
      <c r="DS1829" s="40"/>
      <c r="DT1829" s="40"/>
      <c r="DU1829" s="40"/>
      <c r="DV1829" s="40"/>
      <c r="DW1829" s="40"/>
      <c r="DX1829" s="40"/>
      <c r="DY1829" s="40"/>
      <c r="DZ1829" s="40"/>
      <c r="EA1829" s="40"/>
      <c r="EB1829" s="40"/>
      <c r="EC1829" s="40"/>
      <c r="ED1829" s="40"/>
      <c r="EE1829" s="40"/>
      <c r="EF1829" s="40"/>
      <c r="EG1829" s="40"/>
      <c r="EH1829" s="40"/>
      <c r="EI1829" s="40"/>
      <c r="EJ1829" s="40"/>
      <c r="EK1829" s="40"/>
      <c r="EL1829" s="40"/>
      <c r="EM1829" s="40"/>
      <c r="EN1829" s="40"/>
      <c r="EO1829" s="40"/>
      <c r="EP1829" s="40"/>
      <c r="EQ1829" s="40"/>
      <c r="ER1829" s="40"/>
      <c r="ES1829" s="40"/>
      <c r="ET1829" s="40"/>
      <c r="EU1829" s="40"/>
      <c r="EV1829" s="40"/>
      <c r="EW1829" s="40"/>
      <c r="EX1829" s="40"/>
      <c r="EY1829" s="40"/>
      <c r="EZ1829" s="40"/>
      <c r="FA1829" s="40"/>
      <c r="FB1829" s="40"/>
      <c r="FC1829" s="40"/>
      <c r="FD1829" s="40"/>
      <c r="FE1829" s="40"/>
      <c r="FF1829" s="40"/>
      <c r="FG1829" s="40"/>
      <c r="FH1829" s="40"/>
      <c r="FI1829" s="40"/>
      <c r="FJ1829" s="40"/>
      <c r="FK1829" s="40"/>
      <c r="FL1829" s="40"/>
      <c r="FM1829" s="40"/>
      <c r="FN1829" s="40"/>
      <c r="FO1829" s="40"/>
      <c r="FP1829" s="40"/>
      <c r="FQ1829" s="40"/>
      <c r="FR1829" s="40"/>
      <c r="FS1829" s="40"/>
      <c r="FT1829" s="40"/>
      <c r="FU1829" s="40"/>
      <c r="FV1829" s="40"/>
      <c r="FW1829" s="40"/>
      <c r="FX1829" s="40"/>
      <c r="FY1829" s="40"/>
      <c r="FZ1829" s="40"/>
      <c r="GA1829" s="40"/>
      <c r="GB1829" s="40"/>
      <c r="GC1829" s="40"/>
      <c r="GD1829" s="40"/>
      <c r="GE1829" s="40"/>
      <c r="GF1829" s="40"/>
      <c r="GG1829" s="40"/>
      <c r="GH1829" s="40"/>
      <c r="GI1829" s="40"/>
      <c r="GJ1829" s="40"/>
      <c r="GK1829" s="40"/>
      <c r="GL1829" s="40"/>
      <c r="GM1829" s="40"/>
      <c r="GN1829" s="40"/>
      <c r="GO1829" s="40"/>
      <c r="GP1829" s="40"/>
      <c r="GQ1829" s="40"/>
      <c r="GR1829" s="40"/>
      <c r="GS1829" s="40"/>
    </row>
    <row r="1830" spans="1:201" x14ac:dyDescent="0.2">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40"/>
      <c r="CY1830" s="40"/>
      <c r="CZ1830" s="40"/>
      <c r="DA1830" s="40"/>
      <c r="DB1830" s="40"/>
      <c r="DC1830" s="40"/>
      <c r="DD1830" s="40"/>
      <c r="DE1830" s="40"/>
      <c r="DF1830" s="40"/>
      <c r="DG1830" s="40"/>
      <c r="DH1830" s="40"/>
      <c r="DI1830" s="40"/>
      <c r="DJ1830" s="40"/>
      <c r="DK1830" s="40"/>
      <c r="DL1830" s="40"/>
      <c r="DM1830" s="40"/>
      <c r="DN1830" s="40"/>
      <c r="DO1830" s="40"/>
      <c r="DP1830" s="40"/>
      <c r="DQ1830" s="40"/>
      <c r="DR1830" s="40"/>
      <c r="DS1830" s="40"/>
      <c r="DT1830" s="40"/>
      <c r="DU1830" s="40"/>
      <c r="DV1830" s="40"/>
      <c r="DW1830" s="40"/>
      <c r="DX1830" s="40"/>
      <c r="DY1830" s="40"/>
      <c r="DZ1830" s="40"/>
      <c r="EA1830" s="40"/>
      <c r="EB1830" s="40"/>
      <c r="EC1830" s="40"/>
      <c r="ED1830" s="40"/>
      <c r="EE1830" s="40"/>
      <c r="EF1830" s="40"/>
      <c r="EG1830" s="40"/>
      <c r="EH1830" s="40"/>
      <c r="EI1830" s="40"/>
      <c r="EJ1830" s="40"/>
      <c r="EK1830" s="40"/>
      <c r="EL1830" s="40"/>
      <c r="EM1830" s="40"/>
      <c r="EN1830" s="40"/>
      <c r="EO1830" s="40"/>
      <c r="EP1830" s="40"/>
      <c r="EQ1830" s="40"/>
      <c r="ER1830" s="40"/>
      <c r="ES1830" s="40"/>
      <c r="ET1830" s="40"/>
      <c r="EU1830" s="40"/>
      <c r="EV1830" s="40"/>
      <c r="EW1830" s="40"/>
      <c r="EX1830" s="40"/>
      <c r="EY1830" s="40"/>
      <c r="EZ1830" s="40"/>
      <c r="FA1830" s="40"/>
      <c r="FB1830" s="40"/>
      <c r="FC1830" s="40"/>
      <c r="FD1830" s="40"/>
      <c r="FE1830" s="40"/>
      <c r="FF1830" s="40"/>
      <c r="FG1830" s="40"/>
      <c r="FH1830" s="40"/>
      <c r="FI1830" s="40"/>
      <c r="FJ1830" s="40"/>
      <c r="FK1830" s="40"/>
      <c r="FL1830" s="40"/>
      <c r="FM1830" s="40"/>
      <c r="FN1830" s="40"/>
      <c r="FO1830" s="40"/>
      <c r="FP1830" s="40"/>
      <c r="FQ1830" s="40"/>
      <c r="FR1830" s="40"/>
      <c r="FS1830" s="40"/>
      <c r="FT1830" s="40"/>
      <c r="FU1830" s="40"/>
      <c r="FV1830" s="40"/>
      <c r="FW1830" s="40"/>
      <c r="FX1830" s="40"/>
      <c r="FY1830" s="40"/>
      <c r="FZ1830" s="40"/>
      <c r="GA1830" s="40"/>
      <c r="GB1830" s="40"/>
      <c r="GC1830" s="40"/>
      <c r="GD1830" s="40"/>
      <c r="GE1830" s="40"/>
      <c r="GF1830" s="40"/>
      <c r="GG1830" s="40"/>
      <c r="GH1830" s="40"/>
      <c r="GI1830" s="40"/>
      <c r="GJ1830" s="40"/>
      <c r="GK1830" s="40"/>
      <c r="GL1830" s="40"/>
      <c r="GM1830" s="40"/>
      <c r="GN1830" s="40"/>
      <c r="GO1830" s="40"/>
      <c r="GP1830" s="40"/>
      <c r="GQ1830" s="40"/>
      <c r="GR1830" s="40"/>
      <c r="GS1830" s="40"/>
    </row>
    <row r="1831" spans="1:201" x14ac:dyDescent="0.2">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40"/>
      <c r="CY1831" s="40"/>
      <c r="CZ1831" s="40"/>
      <c r="DA1831" s="40"/>
      <c r="DB1831" s="40"/>
      <c r="DC1831" s="40"/>
      <c r="DD1831" s="40"/>
      <c r="DE1831" s="40"/>
      <c r="DF1831" s="40"/>
      <c r="DG1831" s="40"/>
      <c r="DH1831" s="40"/>
      <c r="DI1831" s="40"/>
      <c r="DJ1831" s="40"/>
      <c r="DK1831" s="40"/>
      <c r="DL1831" s="40"/>
      <c r="DM1831" s="40"/>
      <c r="DN1831" s="40"/>
      <c r="DO1831" s="40"/>
      <c r="DP1831" s="40"/>
      <c r="DQ1831" s="40"/>
      <c r="DR1831" s="40"/>
      <c r="DS1831" s="40"/>
      <c r="DT1831" s="40"/>
      <c r="DU1831" s="40"/>
      <c r="DV1831" s="40"/>
      <c r="DW1831" s="40"/>
      <c r="DX1831" s="40"/>
      <c r="DY1831" s="40"/>
      <c r="DZ1831" s="40"/>
      <c r="EA1831" s="40"/>
      <c r="EB1831" s="40"/>
      <c r="EC1831" s="40"/>
      <c r="ED1831" s="40"/>
      <c r="EE1831" s="40"/>
      <c r="EF1831" s="40"/>
      <c r="EG1831" s="40"/>
      <c r="EH1831" s="40"/>
      <c r="EI1831" s="40"/>
      <c r="EJ1831" s="40"/>
      <c r="EK1831" s="40"/>
      <c r="EL1831" s="40"/>
      <c r="EM1831" s="40"/>
      <c r="EN1831" s="40"/>
      <c r="EO1831" s="40"/>
      <c r="EP1831" s="40"/>
      <c r="EQ1831" s="40"/>
      <c r="ER1831" s="40"/>
      <c r="ES1831" s="40"/>
      <c r="ET1831" s="40"/>
      <c r="EU1831" s="40"/>
      <c r="EV1831" s="40"/>
      <c r="EW1831" s="40"/>
      <c r="EX1831" s="40"/>
      <c r="EY1831" s="40"/>
      <c r="EZ1831" s="40"/>
      <c r="FA1831" s="40"/>
      <c r="FB1831" s="40"/>
      <c r="FC1831" s="40"/>
      <c r="FD1831" s="40"/>
      <c r="FE1831" s="40"/>
      <c r="FF1831" s="40"/>
      <c r="FG1831" s="40"/>
      <c r="FH1831" s="40"/>
      <c r="FI1831" s="40"/>
      <c r="FJ1831" s="40"/>
      <c r="FK1831" s="40"/>
      <c r="FL1831" s="40"/>
      <c r="FM1831" s="40"/>
      <c r="FN1831" s="40"/>
      <c r="FO1831" s="40"/>
      <c r="FP1831" s="40"/>
      <c r="FQ1831" s="40"/>
      <c r="FR1831" s="40"/>
      <c r="FS1831" s="40"/>
      <c r="FT1831" s="40"/>
      <c r="FU1831" s="40"/>
      <c r="FV1831" s="40"/>
      <c r="FW1831" s="40"/>
      <c r="FX1831" s="40"/>
      <c r="FY1831" s="40"/>
      <c r="FZ1831" s="40"/>
      <c r="GA1831" s="40"/>
      <c r="GB1831" s="40"/>
      <c r="GC1831" s="40"/>
      <c r="GD1831" s="40"/>
      <c r="GE1831" s="40"/>
      <c r="GF1831" s="40"/>
      <c r="GG1831" s="40"/>
      <c r="GH1831" s="40"/>
      <c r="GI1831" s="40"/>
      <c r="GJ1831" s="40"/>
      <c r="GK1831" s="40"/>
      <c r="GL1831" s="40"/>
      <c r="GM1831" s="40"/>
      <c r="GN1831" s="40"/>
      <c r="GO1831" s="40"/>
      <c r="GP1831" s="40"/>
      <c r="GQ1831" s="40"/>
      <c r="GR1831" s="40"/>
      <c r="GS1831" s="40"/>
    </row>
    <row r="1832" spans="1:201" x14ac:dyDescent="0.2">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40"/>
      <c r="CY1832" s="40"/>
      <c r="CZ1832" s="40"/>
      <c r="DA1832" s="40"/>
      <c r="DB1832" s="40"/>
      <c r="DC1832" s="40"/>
      <c r="DD1832" s="40"/>
      <c r="DE1832" s="40"/>
      <c r="DF1832" s="40"/>
      <c r="DG1832" s="40"/>
      <c r="DH1832" s="40"/>
      <c r="DI1832" s="40"/>
      <c r="DJ1832" s="40"/>
      <c r="DK1832" s="40"/>
      <c r="DL1832" s="40"/>
      <c r="DM1832" s="40"/>
      <c r="DN1832" s="40"/>
      <c r="DO1832" s="40"/>
      <c r="DP1832" s="40"/>
      <c r="DQ1832" s="40"/>
      <c r="DR1832" s="40"/>
      <c r="DS1832" s="40"/>
      <c r="DT1832" s="40"/>
      <c r="DU1832" s="40"/>
      <c r="DV1832" s="40"/>
      <c r="DW1832" s="40"/>
      <c r="DX1832" s="40"/>
      <c r="DY1832" s="40"/>
      <c r="DZ1832" s="40"/>
      <c r="EA1832" s="40"/>
      <c r="EB1832" s="40"/>
      <c r="EC1832" s="40"/>
      <c r="ED1832" s="40"/>
      <c r="EE1832" s="40"/>
      <c r="EF1832" s="40"/>
      <c r="EG1832" s="40"/>
      <c r="EH1832" s="40"/>
      <c r="EI1832" s="40"/>
      <c r="EJ1832" s="40"/>
      <c r="EK1832" s="40"/>
      <c r="EL1832" s="40"/>
      <c r="EM1832" s="40"/>
      <c r="EN1832" s="40"/>
      <c r="EO1832" s="40"/>
      <c r="EP1832" s="40"/>
      <c r="EQ1832" s="40"/>
      <c r="ER1832" s="40"/>
      <c r="ES1832" s="40"/>
      <c r="ET1832" s="40"/>
      <c r="EU1832" s="40"/>
      <c r="EV1832" s="40"/>
      <c r="EW1832" s="40"/>
      <c r="EX1832" s="40"/>
      <c r="EY1832" s="40"/>
      <c r="EZ1832" s="40"/>
      <c r="FA1832" s="40"/>
      <c r="FB1832" s="40"/>
      <c r="FC1832" s="40"/>
      <c r="FD1832" s="40"/>
      <c r="FE1832" s="40"/>
      <c r="FF1832" s="40"/>
      <c r="FG1832" s="40"/>
      <c r="FH1832" s="40"/>
      <c r="FI1832" s="40"/>
      <c r="FJ1832" s="40"/>
      <c r="FK1832" s="40"/>
      <c r="FL1832" s="40"/>
      <c r="FM1832" s="40"/>
      <c r="FN1832" s="40"/>
      <c r="FO1832" s="40"/>
      <c r="FP1832" s="40"/>
      <c r="FQ1832" s="40"/>
      <c r="FR1832" s="40"/>
      <c r="FS1832" s="40"/>
      <c r="FT1832" s="40"/>
      <c r="FU1832" s="40"/>
      <c r="FV1832" s="40"/>
      <c r="FW1832" s="40"/>
      <c r="FX1832" s="40"/>
      <c r="FY1832" s="40"/>
      <c r="FZ1832" s="40"/>
      <c r="GA1832" s="40"/>
      <c r="GB1832" s="40"/>
      <c r="GC1832" s="40"/>
      <c r="GD1832" s="40"/>
      <c r="GE1832" s="40"/>
      <c r="GF1832" s="40"/>
      <c r="GG1832" s="40"/>
      <c r="GH1832" s="40"/>
      <c r="GI1832" s="40"/>
      <c r="GJ1832" s="40"/>
      <c r="GK1832" s="40"/>
      <c r="GL1832" s="40"/>
      <c r="GM1832" s="40"/>
      <c r="GN1832" s="40"/>
      <c r="GO1832" s="40"/>
      <c r="GP1832" s="40"/>
      <c r="GQ1832" s="40"/>
      <c r="GR1832" s="40"/>
      <c r="GS1832" s="40"/>
    </row>
    <row r="1833" spans="1:201" x14ac:dyDescent="0.2">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40"/>
      <c r="CY1833" s="40"/>
      <c r="CZ1833" s="40"/>
      <c r="DA1833" s="40"/>
      <c r="DB1833" s="40"/>
      <c r="DC1833" s="40"/>
      <c r="DD1833" s="40"/>
      <c r="DE1833" s="40"/>
      <c r="DF1833" s="40"/>
      <c r="DG1833" s="40"/>
      <c r="DH1833" s="40"/>
      <c r="DI1833" s="40"/>
      <c r="DJ1833" s="40"/>
      <c r="DK1833" s="40"/>
      <c r="DL1833" s="40"/>
      <c r="DM1833" s="40"/>
      <c r="DN1833" s="40"/>
      <c r="DO1833" s="40"/>
      <c r="DP1833" s="40"/>
      <c r="DQ1833" s="40"/>
      <c r="DR1833" s="40"/>
      <c r="DS1833" s="40"/>
      <c r="DT1833" s="40"/>
      <c r="DU1833" s="40"/>
      <c r="DV1833" s="40"/>
      <c r="DW1833" s="40"/>
      <c r="DX1833" s="40"/>
      <c r="DY1833" s="40"/>
      <c r="DZ1833" s="40"/>
      <c r="EA1833" s="40"/>
      <c r="EB1833" s="40"/>
      <c r="EC1833" s="40"/>
      <c r="ED1833" s="40"/>
      <c r="EE1833" s="40"/>
      <c r="EF1833" s="40"/>
      <c r="EG1833" s="40"/>
      <c r="EH1833" s="40"/>
      <c r="EI1833" s="40"/>
      <c r="EJ1833" s="40"/>
      <c r="EK1833" s="40"/>
      <c r="EL1833" s="40"/>
      <c r="EM1833" s="40"/>
      <c r="EN1833" s="40"/>
      <c r="EO1833" s="40"/>
      <c r="EP1833" s="40"/>
      <c r="EQ1833" s="40"/>
      <c r="ER1833" s="40"/>
      <c r="ES1833" s="40"/>
      <c r="ET1833" s="40"/>
      <c r="EU1833" s="40"/>
      <c r="EV1833" s="40"/>
      <c r="EW1833" s="40"/>
      <c r="EX1833" s="40"/>
      <c r="EY1833" s="40"/>
      <c r="EZ1833" s="40"/>
      <c r="FA1833" s="40"/>
      <c r="FB1833" s="40"/>
      <c r="FC1833" s="40"/>
      <c r="FD1833" s="40"/>
      <c r="FE1833" s="40"/>
      <c r="FF1833" s="40"/>
      <c r="FG1833" s="40"/>
      <c r="FH1833" s="40"/>
      <c r="FI1833" s="40"/>
      <c r="FJ1833" s="40"/>
      <c r="FK1833" s="40"/>
      <c r="FL1833" s="40"/>
      <c r="FM1833" s="40"/>
      <c r="FN1833" s="40"/>
      <c r="FO1833" s="40"/>
      <c r="FP1833" s="40"/>
      <c r="FQ1833" s="40"/>
      <c r="FR1833" s="40"/>
      <c r="FS1833" s="40"/>
      <c r="FT1833" s="40"/>
      <c r="FU1833" s="40"/>
      <c r="FV1833" s="40"/>
      <c r="FW1833" s="40"/>
      <c r="FX1833" s="40"/>
      <c r="FY1833" s="40"/>
      <c r="FZ1833" s="40"/>
      <c r="GA1833" s="40"/>
      <c r="GB1833" s="40"/>
      <c r="GC1833" s="40"/>
      <c r="GD1833" s="40"/>
      <c r="GE1833" s="40"/>
      <c r="GF1833" s="40"/>
      <c r="GG1833" s="40"/>
      <c r="GH1833" s="40"/>
      <c r="GI1833" s="40"/>
      <c r="GJ1833" s="40"/>
      <c r="GK1833" s="40"/>
      <c r="GL1833" s="40"/>
      <c r="GM1833" s="40"/>
      <c r="GN1833" s="40"/>
      <c r="GO1833" s="40"/>
      <c r="GP1833" s="40"/>
      <c r="GQ1833" s="40"/>
      <c r="GR1833" s="40"/>
      <c r="GS1833" s="40"/>
    </row>
    <row r="1834" spans="1:201" x14ac:dyDescent="0.2">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40"/>
      <c r="CY1834" s="40"/>
      <c r="CZ1834" s="40"/>
      <c r="DA1834" s="40"/>
      <c r="DB1834" s="40"/>
      <c r="DC1834" s="40"/>
      <c r="DD1834" s="40"/>
      <c r="DE1834" s="40"/>
      <c r="DF1834" s="40"/>
      <c r="DG1834" s="40"/>
      <c r="DH1834" s="40"/>
      <c r="DI1834" s="40"/>
      <c r="DJ1834" s="40"/>
      <c r="DK1834" s="40"/>
      <c r="DL1834" s="40"/>
      <c r="DM1834" s="40"/>
      <c r="DN1834" s="40"/>
      <c r="DO1834" s="40"/>
      <c r="DP1834" s="40"/>
      <c r="DQ1834" s="40"/>
      <c r="DR1834" s="40"/>
      <c r="DS1834" s="40"/>
      <c r="DT1834" s="40"/>
      <c r="DU1834" s="40"/>
      <c r="DV1834" s="40"/>
      <c r="DW1834" s="40"/>
      <c r="DX1834" s="40"/>
      <c r="DY1834" s="40"/>
      <c r="DZ1834" s="40"/>
      <c r="EA1834" s="40"/>
      <c r="EB1834" s="40"/>
      <c r="EC1834" s="40"/>
      <c r="ED1834" s="40"/>
      <c r="EE1834" s="40"/>
      <c r="EF1834" s="40"/>
      <c r="EG1834" s="40"/>
      <c r="EH1834" s="40"/>
      <c r="EI1834" s="40"/>
      <c r="EJ1834" s="40"/>
      <c r="EK1834" s="40"/>
      <c r="EL1834" s="40"/>
      <c r="EM1834" s="40"/>
      <c r="EN1834" s="40"/>
      <c r="EO1834" s="40"/>
      <c r="EP1834" s="40"/>
      <c r="EQ1834" s="40"/>
      <c r="ER1834" s="40"/>
      <c r="ES1834" s="40"/>
      <c r="ET1834" s="40"/>
      <c r="EU1834" s="40"/>
      <c r="EV1834" s="40"/>
      <c r="EW1834" s="40"/>
      <c r="EX1834" s="40"/>
      <c r="EY1834" s="40"/>
      <c r="EZ1834" s="40"/>
      <c r="FA1834" s="40"/>
      <c r="FB1834" s="40"/>
      <c r="FC1834" s="40"/>
      <c r="FD1834" s="40"/>
      <c r="FE1834" s="40"/>
      <c r="FF1834" s="40"/>
      <c r="FG1834" s="40"/>
      <c r="FH1834" s="40"/>
      <c r="FI1834" s="40"/>
      <c r="FJ1834" s="40"/>
      <c r="FK1834" s="40"/>
      <c r="FL1834" s="40"/>
      <c r="FM1834" s="40"/>
      <c r="FN1834" s="40"/>
      <c r="FO1834" s="40"/>
      <c r="FP1834" s="40"/>
      <c r="FQ1834" s="40"/>
      <c r="FR1834" s="40"/>
      <c r="FS1834" s="40"/>
      <c r="FT1834" s="40"/>
      <c r="FU1834" s="40"/>
      <c r="FV1834" s="40"/>
      <c r="FW1834" s="40"/>
      <c r="FX1834" s="40"/>
      <c r="FY1834" s="40"/>
      <c r="FZ1834" s="40"/>
      <c r="GA1834" s="40"/>
      <c r="GB1834" s="40"/>
      <c r="GC1834" s="40"/>
      <c r="GD1834" s="40"/>
      <c r="GE1834" s="40"/>
      <c r="GF1834" s="40"/>
      <c r="GG1834" s="40"/>
      <c r="GH1834" s="40"/>
      <c r="GI1834" s="40"/>
      <c r="GJ1834" s="40"/>
      <c r="GK1834" s="40"/>
      <c r="GL1834" s="40"/>
      <c r="GM1834" s="40"/>
      <c r="GN1834" s="40"/>
      <c r="GO1834" s="40"/>
      <c r="GP1834" s="40"/>
      <c r="GQ1834" s="40"/>
      <c r="GR1834" s="40"/>
      <c r="GS1834" s="40"/>
    </row>
    <row r="1835" spans="1:201" x14ac:dyDescent="0.2">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40"/>
      <c r="CY1835" s="40"/>
      <c r="CZ1835" s="40"/>
      <c r="DA1835" s="40"/>
      <c r="DB1835" s="40"/>
      <c r="DC1835" s="40"/>
      <c r="DD1835" s="40"/>
      <c r="DE1835" s="40"/>
      <c r="DF1835" s="40"/>
      <c r="DG1835" s="40"/>
      <c r="DH1835" s="40"/>
      <c r="DI1835" s="40"/>
      <c r="DJ1835" s="40"/>
      <c r="DK1835" s="40"/>
      <c r="DL1835" s="40"/>
      <c r="DM1835" s="40"/>
      <c r="DN1835" s="40"/>
      <c r="DO1835" s="40"/>
      <c r="DP1835" s="40"/>
      <c r="DQ1835" s="40"/>
      <c r="DR1835" s="40"/>
      <c r="DS1835" s="40"/>
      <c r="DT1835" s="40"/>
      <c r="DU1835" s="40"/>
      <c r="DV1835" s="40"/>
      <c r="DW1835" s="40"/>
      <c r="DX1835" s="40"/>
      <c r="DY1835" s="40"/>
      <c r="DZ1835" s="40"/>
      <c r="EA1835" s="40"/>
      <c r="EB1835" s="40"/>
      <c r="EC1835" s="40"/>
      <c r="ED1835" s="40"/>
      <c r="EE1835" s="40"/>
      <c r="EF1835" s="40"/>
      <c r="EG1835" s="40"/>
      <c r="EH1835" s="40"/>
      <c r="EI1835" s="40"/>
      <c r="EJ1835" s="40"/>
      <c r="EK1835" s="40"/>
      <c r="EL1835" s="40"/>
      <c r="EM1835" s="40"/>
      <c r="EN1835" s="40"/>
      <c r="EO1835" s="40"/>
      <c r="EP1835" s="40"/>
      <c r="EQ1835" s="40"/>
      <c r="ER1835" s="40"/>
      <c r="ES1835" s="40"/>
      <c r="ET1835" s="40"/>
      <c r="EU1835" s="40"/>
      <c r="EV1835" s="40"/>
      <c r="EW1835" s="40"/>
      <c r="EX1835" s="40"/>
      <c r="EY1835" s="40"/>
      <c r="EZ1835" s="40"/>
      <c r="FA1835" s="40"/>
      <c r="FB1835" s="40"/>
      <c r="FC1835" s="40"/>
      <c r="FD1835" s="40"/>
      <c r="FE1835" s="40"/>
      <c r="FF1835" s="40"/>
      <c r="FG1835" s="40"/>
      <c r="FH1835" s="40"/>
      <c r="FI1835" s="40"/>
      <c r="FJ1835" s="40"/>
      <c r="FK1835" s="40"/>
      <c r="FL1835" s="40"/>
      <c r="FM1835" s="40"/>
      <c r="FN1835" s="40"/>
      <c r="FO1835" s="40"/>
      <c r="FP1835" s="40"/>
      <c r="FQ1835" s="40"/>
      <c r="FR1835" s="40"/>
      <c r="FS1835" s="40"/>
      <c r="FT1835" s="40"/>
      <c r="FU1835" s="40"/>
      <c r="FV1835" s="40"/>
      <c r="FW1835" s="40"/>
      <c r="FX1835" s="40"/>
      <c r="FY1835" s="40"/>
      <c r="FZ1835" s="40"/>
      <c r="GA1835" s="40"/>
      <c r="GB1835" s="40"/>
      <c r="GC1835" s="40"/>
      <c r="GD1835" s="40"/>
      <c r="GE1835" s="40"/>
      <c r="GF1835" s="40"/>
      <c r="GG1835" s="40"/>
      <c r="GH1835" s="40"/>
      <c r="GI1835" s="40"/>
      <c r="GJ1835" s="40"/>
      <c r="GK1835" s="40"/>
      <c r="GL1835" s="40"/>
      <c r="GM1835" s="40"/>
      <c r="GN1835" s="40"/>
      <c r="GO1835" s="40"/>
      <c r="GP1835" s="40"/>
      <c r="GQ1835" s="40"/>
      <c r="GR1835" s="40"/>
      <c r="GS1835" s="40"/>
    </row>
    <row r="1836" spans="1:201" x14ac:dyDescent="0.2">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40"/>
      <c r="CY1836" s="40"/>
      <c r="CZ1836" s="40"/>
      <c r="DA1836" s="40"/>
      <c r="DB1836" s="40"/>
      <c r="DC1836" s="40"/>
      <c r="DD1836" s="40"/>
      <c r="DE1836" s="40"/>
      <c r="DF1836" s="40"/>
      <c r="DG1836" s="40"/>
      <c r="DH1836" s="40"/>
      <c r="DI1836" s="40"/>
      <c r="DJ1836" s="40"/>
      <c r="DK1836" s="40"/>
      <c r="DL1836" s="40"/>
      <c r="DM1836" s="40"/>
      <c r="DN1836" s="40"/>
      <c r="DO1836" s="40"/>
      <c r="DP1836" s="40"/>
      <c r="DQ1836" s="40"/>
      <c r="DR1836" s="40"/>
      <c r="DS1836" s="40"/>
      <c r="DT1836" s="40"/>
      <c r="DU1836" s="40"/>
      <c r="DV1836" s="40"/>
      <c r="DW1836" s="40"/>
      <c r="DX1836" s="40"/>
      <c r="DY1836" s="40"/>
      <c r="DZ1836" s="40"/>
      <c r="EA1836" s="40"/>
      <c r="EB1836" s="40"/>
      <c r="EC1836" s="40"/>
      <c r="ED1836" s="40"/>
      <c r="EE1836" s="40"/>
      <c r="EF1836" s="40"/>
      <c r="EG1836" s="40"/>
      <c r="EH1836" s="40"/>
      <c r="EI1836" s="40"/>
      <c r="EJ1836" s="40"/>
      <c r="EK1836" s="40"/>
      <c r="EL1836" s="40"/>
      <c r="EM1836" s="40"/>
      <c r="EN1836" s="40"/>
      <c r="EO1836" s="40"/>
      <c r="EP1836" s="40"/>
      <c r="EQ1836" s="40"/>
      <c r="ER1836" s="40"/>
      <c r="ES1836" s="40"/>
      <c r="ET1836" s="40"/>
      <c r="EU1836" s="40"/>
      <c r="EV1836" s="40"/>
      <c r="EW1836" s="40"/>
      <c r="EX1836" s="40"/>
      <c r="EY1836" s="40"/>
      <c r="EZ1836" s="40"/>
      <c r="FA1836" s="40"/>
      <c r="FB1836" s="40"/>
      <c r="FC1836" s="40"/>
      <c r="FD1836" s="40"/>
      <c r="FE1836" s="40"/>
      <c r="FF1836" s="40"/>
      <c r="FG1836" s="40"/>
      <c r="FH1836" s="40"/>
      <c r="FI1836" s="40"/>
      <c r="FJ1836" s="40"/>
      <c r="FK1836" s="40"/>
      <c r="FL1836" s="40"/>
      <c r="FM1836" s="40"/>
      <c r="FN1836" s="40"/>
      <c r="FO1836" s="40"/>
      <c r="FP1836" s="40"/>
      <c r="FQ1836" s="40"/>
      <c r="FR1836" s="40"/>
      <c r="FS1836" s="40"/>
      <c r="FT1836" s="40"/>
      <c r="FU1836" s="40"/>
      <c r="FV1836" s="40"/>
      <c r="FW1836" s="40"/>
      <c r="FX1836" s="40"/>
      <c r="FY1836" s="40"/>
      <c r="FZ1836" s="40"/>
      <c r="GA1836" s="40"/>
      <c r="GB1836" s="40"/>
      <c r="GC1836" s="40"/>
      <c r="GD1836" s="40"/>
      <c r="GE1836" s="40"/>
      <c r="GF1836" s="40"/>
      <c r="GG1836" s="40"/>
      <c r="GH1836" s="40"/>
      <c r="GI1836" s="40"/>
      <c r="GJ1836" s="40"/>
      <c r="GK1836" s="40"/>
      <c r="GL1836" s="40"/>
      <c r="GM1836" s="40"/>
      <c r="GN1836" s="40"/>
      <c r="GO1836" s="40"/>
      <c r="GP1836" s="40"/>
      <c r="GQ1836" s="40"/>
      <c r="GR1836" s="40"/>
      <c r="GS1836" s="40"/>
    </row>
    <row r="1837" spans="1:201" x14ac:dyDescent="0.2">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40"/>
      <c r="CY1837" s="40"/>
      <c r="CZ1837" s="40"/>
      <c r="DA1837" s="40"/>
      <c r="DB1837" s="40"/>
      <c r="DC1837" s="40"/>
      <c r="DD1837" s="40"/>
      <c r="DE1837" s="40"/>
      <c r="DF1837" s="40"/>
      <c r="DG1837" s="40"/>
      <c r="DH1837" s="40"/>
      <c r="DI1837" s="40"/>
      <c r="DJ1837" s="40"/>
      <c r="DK1837" s="40"/>
      <c r="DL1837" s="40"/>
      <c r="DM1837" s="40"/>
      <c r="DN1837" s="40"/>
      <c r="DO1837" s="40"/>
      <c r="DP1837" s="40"/>
      <c r="DQ1837" s="40"/>
      <c r="DR1837" s="40"/>
      <c r="DS1837" s="40"/>
      <c r="DT1837" s="40"/>
      <c r="DU1837" s="40"/>
      <c r="DV1837" s="40"/>
      <c r="DW1837" s="40"/>
      <c r="DX1837" s="40"/>
      <c r="DY1837" s="40"/>
      <c r="DZ1837" s="40"/>
      <c r="EA1837" s="40"/>
      <c r="EB1837" s="40"/>
      <c r="EC1837" s="40"/>
      <c r="ED1837" s="40"/>
      <c r="EE1837" s="40"/>
      <c r="EF1837" s="40"/>
      <c r="EG1837" s="40"/>
      <c r="EH1837" s="40"/>
      <c r="EI1837" s="40"/>
      <c r="EJ1837" s="40"/>
      <c r="EK1837" s="40"/>
      <c r="EL1837" s="40"/>
      <c r="EM1837" s="40"/>
      <c r="EN1837" s="40"/>
      <c r="EO1837" s="40"/>
      <c r="EP1837" s="40"/>
      <c r="EQ1837" s="40"/>
      <c r="ER1837" s="40"/>
      <c r="ES1837" s="40"/>
      <c r="ET1837" s="40"/>
      <c r="EU1837" s="40"/>
      <c r="EV1837" s="40"/>
      <c r="EW1837" s="40"/>
      <c r="EX1837" s="40"/>
      <c r="EY1837" s="40"/>
      <c r="EZ1837" s="40"/>
      <c r="FA1837" s="40"/>
      <c r="FB1837" s="40"/>
      <c r="FC1837" s="40"/>
      <c r="FD1837" s="40"/>
      <c r="FE1837" s="40"/>
      <c r="FF1837" s="40"/>
      <c r="FG1837" s="40"/>
      <c r="FH1837" s="40"/>
      <c r="FI1837" s="40"/>
      <c r="FJ1837" s="40"/>
      <c r="FK1837" s="40"/>
      <c r="FL1837" s="40"/>
      <c r="FM1837" s="40"/>
      <c r="FN1837" s="40"/>
      <c r="FO1837" s="40"/>
      <c r="FP1837" s="40"/>
      <c r="FQ1837" s="40"/>
      <c r="FR1837" s="40"/>
      <c r="FS1837" s="40"/>
      <c r="FT1837" s="40"/>
      <c r="FU1837" s="40"/>
      <c r="FV1837" s="40"/>
      <c r="FW1837" s="40"/>
      <c r="FX1837" s="40"/>
      <c r="FY1837" s="40"/>
      <c r="FZ1837" s="40"/>
      <c r="GA1837" s="40"/>
      <c r="GB1837" s="40"/>
      <c r="GC1837" s="40"/>
      <c r="GD1837" s="40"/>
      <c r="GE1837" s="40"/>
      <c r="GF1837" s="40"/>
      <c r="GG1837" s="40"/>
      <c r="GH1837" s="40"/>
      <c r="GI1837" s="40"/>
      <c r="GJ1837" s="40"/>
      <c r="GK1837" s="40"/>
      <c r="GL1837" s="40"/>
      <c r="GM1837" s="40"/>
      <c r="GN1837" s="40"/>
      <c r="GO1837" s="40"/>
      <c r="GP1837" s="40"/>
      <c r="GQ1837" s="40"/>
      <c r="GR1837" s="40"/>
      <c r="GS1837" s="40"/>
    </row>
    <row r="1838" spans="1:201" x14ac:dyDescent="0.2">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40"/>
      <c r="CY1838" s="40"/>
      <c r="CZ1838" s="40"/>
      <c r="DA1838" s="40"/>
      <c r="DB1838" s="40"/>
      <c r="DC1838" s="40"/>
      <c r="DD1838" s="40"/>
      <c r="DE1838" s="40"/>
      <c r="DF1838" s="40"/>
      <c r="DG1838" s="40"/>
      <c r="DH1838" s="40"/>
      <c r="DI1838" s="40"/>
      <c r="DJ1838" s="40"/>
      <c r="DK1838" s="40"/>
      <c r="DL1838" s="40"/>
      <c r="DM1838" s="40"/>
      <c r="DN1838" s="40"/>
      <c r="DO1838" s="40"/>
      <c r="DP1838" s="40"/>
      <c r="DQ1838" s="40"/>
      <c r="DR1838" s="40"/>
      <c r="DS1838" s="40"/>
      <c r="DT1838" s="40"/>
      <c r="DU1838" s="40"/>
      <c r="DV1838" s="40"/>
      <c r="DW1838" s="40"/>
      <c r="DX1838" s="40"/>
      <c r="DY1838" s="40"/>
      <c r="DZ1838" s="40"/>
      <c r="EA1838" s="40"/>
      <c r="EB1838" s="40"/>
      <c r="EC1838" s="40"/>
      <c r="ED1838" s="40"/>
      <c r="EE1838" s="40"/>
      <c r="EF1838" s="40"/>
      <c r="EG1838" s="40"/>
      <c r="EH1838" s="40"/>
      <c r="EI1838" s="40"/>
      <c r="EJ1838" s="40"/>
      <c r="EK1838" s="40"/>
      <c r="EL1838" s="40"/>
      <c r="EM1838" s="40"/>
      <c r="EN1838" s="40"/>
      <c r="EO1838" s="40"/>
      <c r="EP1838" s="40"/>
      <c r="EQ1838" s="40"/>
      <c r="ER1838" s="40"/>
      <c r="ES1838" s="40"/>
      <c r="ET1838" s="40"/>
      <c r="EU1838" s="40"/>
      <c r="EV1838" s="40"/>
      <c r="EW1838" s="40"/>
      <c r="EX1838" s="40"/>
      <c r="EY1838" s="40"/>
      <c r="EZ1838" s="40"/>
      <c r="FA1838" s="40"/>
      <c r="FB1838" s="40"/>
      <c r="FC1838" s="40"/>
      <c r="FD1838" s="40"/>
      <c r="FE1838" s="40"/>
      <c r="FF1838" s="40"/>
      <c r="FG1838" s="40"/>
      <c r="FH1838" s="40"/>
      <c r="FI1838" s="40"/>
      <c r="FJ1838" s="40"/>
      <c r="FK1838" s="40"/>
      <c r="FL1838" s="40"/>
      <c r="FM1838" s="40"/>
      <c r="FN1838" s="40"/>
      <c r="FO1838" s="40"/>
      <c r="FP1838" s="40"/>
      <c r="FQ1838" s="40"/>
      <c r="FR1838" s="40"/>
      <c r="FS1838" s="40"/>
      <c r="FT1838" s="40"/>
      <c r="FU1838" s="40"/>
      <c r="FV1838" s="40"/>
      <c r="FW1838" s="40"/>
      <c r="FX1838" s="40"/>
      <c r="FY1838" s="40"/>
      <c r="FZ1838" s="40"/>
      <c r="GA1838" s="40"/>
      <c r="GB1838" s="40"/>
      <c r="GC1838" s="40"/>
      <c r="GD1838" s="40"/>
      <c r="GE1838" s="40"/>
      <c r="GF1838" s="40"/>
      <c r="GG1838" s="40"/>
      <c r="GH1838" s="40"/>
      <c r="GI1838" s="40"/>
      <c r="GJ1838" s="40"/>
      <c r="GK1838" s="40"/>
      <c r="GL1838" s="40"/>
      <c r="GM1838" s="40"/>
      <c r="GN1838" s="40"/>
      <c r="GO1838" s="40"/>
      <c r="GP1838" s="40"/>
      <c r="GQ1838" s="40"/>
      <c r="GR1838" s="40"/>
      <c r="GS1838" s="40"/>
    </row>
    <row r="1839" spans="1:201" x14ac:dyDescent="0.2">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40"/>
      <c r="CY1839" s="40"/>
      <c r="CZ1839" s="40"/>
      <c r="DA1839" s="40"/>
      <c r="DB1839" s="40"/>
      <c r="DC1839" s="40"/>
      <c r="DD1839" s="40"/>
      <c r="DE1839" s="40"/>
      <c r="DF1839" s="40"/>
      <c r="DG1839" s="40"/>
      <c r="DH1839" s="40"/>
      <c r="DI1839" s="40"/>
      <c r="DJ1839" s="40"/>
      <c r="DK1839" s="40"/>
      <c r="DL1839" s="40"/>
      <c r="DM1839" s="40"/>
      <c r="DN1839" s="40"/>
      <c r="DO1839" s="40"/>
      <c r="DP1839" s="40"/>
      <c r="DQ1839" s="40"/>
      <c r="DR1839" s="40"/>
      <c r="DS1839" s="40"/>
      <c r="DT1839" s="40"/>
      <c r="DU1839" s="40"/>
      <c r="DV1839" s="40"/>
      <c r="DW1839" s="40"/>
      <c r="DX1839" s="40"/>
      <c r="DY1839" s="40"/>
      <c r="DZ1839" s="40"/>
      <c r="EA1839" s="40"/>
      <c r="EB1839" s="40"/>
      <c r="EC1839" s="40"/>
      <c r="ED1839" s="40"/>
      <c r="EE1839" s="40"/>
      <c r="EF1839" s="40"/>
      <c r="EG1839" s="40"/>
      <c r="EH1839" s="40"/>
      <c r="EI1839" s="40"/>
      <c r="EJ1839" s="40"/>
      <c r="EK1839" s="40"/>
      <c r="EL1839" s="40"/>
      <c r="EM1839" s="40"/>
      <c r="EN1839" s="40"/>
      <c r="EO1839" s="40"/>
      <c r="EP1839" s="40"/>
      <c r="EQ1839" s="40"/>
      <c r="ER1839" s="40"/>
      <c r="ES1839" s="40"/>
      <c r="ET1839" s="40"/>
      <c r="EU1839" s="40"/>
      <c r="EV1839" s="40"/>
      <c r="EW1839" s="40"/>
      <c r="EX1839" s="40"/>
      <c r="EY1839" s="40"/>
      <c r="EZ1839" s="40"/>
      <c r="FA1839" s="40"/>
      <c r="FB1839" s="40"/>
      <c r="FC1839" s="40"/>
      <c r="FD1839" s="40"/>
      <c r="FE1839" s="40"/>
      <c r="FF1839" s="40"/>
      <c r="FG1839" s="40"/>
      <c r="FH1839" s="40"/>
      <c r="FI1839" s="40"/>
      <c r="FJ1839" s="40"/>
      <c r="FK1839" s="40"/>
      <c r="FL1839" s="40"/>
      <c r="FM1839" s="40"/>
      <c r="FN1839" s="40"/>
      <c r="FO1839" s="40"/>
      <c r="FP1839" s="40"/>
      <c r="FQ1839" s="40"/>
      <c r="FR1839" s="40"/>
      <c r="FS1839" s="40"/>
      <c r="FT1839" s="40"/>
      <c r="FU1839" s="40"/>
      <c r="FV1839" s="40"/>
      <c r="FW1839" s="40"/>
      <c r="FX1839" s="40"/>
      <c r="FY1839" s="40"/>
      <c r="FZ1839" s="40"/>
      <c r="GA1839" s="40"/>
      <c r="GB1839" s="40"/>
      <c r="GC1839" s="40"/>
      <c r="GD1839" s="40"/>
      <c r="GE1839" s="40"/>
      <c r="GF1839" s="40"/>
      <c r="GG1839" s="40"/>
      <c r="GH1839" s="40"/>
      <c r="GI1839" s="40"/>
      <c r="GJ1839" s="40"/>
      <c r="GK1839" s="40"/>
      <c r="GL1839" s="40"/>
      <c r="GM1839" s="40"/>
      <c r="GN1839" s="40"/>
      <c r="GO1839" s="40"/>
      <c r="GP1839" s="40"/>
      <c r="GQ1839" s="40"/>
      <c r="GR1839" s="40"/>
      <c r="GS1839" s="40"/>
    </row>
    <row r="1840" spans="1:201" x14ac:dyDescent="0.2">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40"/>
      <c r="CY1840" s="40"/>
      <c r="CZ1840" s="40"/>
      <c r="DA1840" s="40"/>
      <c r="DB1840" s="40"/>
      <c r="DC1840" s="40"/>
      <c r="DD1840" s="40"/>
      <c r="DE1840" s="40"/>
      <c r="DF1840" s="40"/>
      <c r="DG1840" s="40"/>
      <c r="DH1840" s="40"/>
      <c r="DI1840" s="40"/>
      <c r="DJ1840" s="40"/>
      <c r="DK1840" s="40"/>
      <c r="DL1840" s="40"/>
      <c r="DM1840" s="40"/>
      <c r="DN1840" s="40"/>
      <c r="DO1840" s="40"/>
      <c r="DP1840" s="40"/>
      <c r="DQ1840" s="40"/>
      <c r="DR1840" s="40"/>
      <c r="DS1840" s="40"/>
      <c r="DT1840" s="40"/>
      <c r="DU1840" s="40"/>
      <c r="DV1840" s="40"/>
      <c r="DW1840" s="40"/>
      <c r="DX1840" s="40"/>
      <c r="DY1840" s="40"/>
      <c r="DZ1840" s="40"/>
      <c r="EA1840" s="40"/>
      <c r="EB1840" s="40"/>
      <c r="EC1840" s="40"/>
      <c r="ED1840" s="40"/>
      <c r="EE1840" s="40"/>
      <c r="EF1840" s="40"/>
      <c r="EG1840" s="40"/>
      <c r="EH1840" s="40"/>
      <c r="EI1840" s="40"/>
      <c r="EJ1840" s="40"/>
      <c r="EK1840" s="40"/>
      <c r="EL1840" s="40"/>
      <c r="EM1840" s="40"/>
      <c r="EN1840" s="40"/>
      <c r="EO1840" s="40"/>
      <c r="EP1840" s="40"/>
      <c r="EQ1840" s="40"/>
      <c r="ER1840" s="40"/>
      <c r="ES1840" s="40"/>
      <c r="ET1840" s="40"/>
      <c r="EU1840" s="40"/>
      <c r="EV1840" s="40"/>
      <c r="EW1840" s="40"/>
      <c r="EX1840" s="40"/>
      <c r="EY1840" s="40"/>
      <c r="EZ1840" s="40"/>
      <c r="FA1840" s="40"/>
      <c r="FB1840" s="40"/>
      <c r="FC1840" s="40"/>
      <c r="FD1840" s="40"/>
      <c r="FE1840" s="40"/>
      <c r="FF1840" s="40"/>
      <c r="FG1840" s="40"/>
      <c r="FH1840" s="40"/>
      <c r="FI1840" s="40"/>
      <c r="FJ1840" s="40"/>
      <c r="FK1840" s="40"/>
      <c r="FL1840" s="40"/>
      <c r="FM1840" s="40"/>
      <c r="FN1840" s="40"/>
      <c r="FO1840" s="40"/>
      <c r="FP1840" s="40"/>
      <c r="FQ1840" s="40"/>
      <c r="FR1840" s="40"/>
      <c r="FS1840" s="40"/>
      <c r="FT1840" s="40"/>
      <c r="FU1840" s="40"/>
      <c r="FV1840" s="40"/>
      <c r="FW1840" s="40"/>
      <c r="FX1840" s="40"/>
      <c r="FY1840" s="40"/>
      <c r="FZ1840" s="40"/>
      <c r="GA1840" s="40"/>
      <c r="GB1840" s="40"/>
      <c r="GC1840" s="40"/>
      <c r="GD1840" s="40"/>
      <c r="GE1840" s="40"/>
      <c r="GF1840" s="40"/>
      <c r="GG1840" s="40"/>
      <c r="GH1840" s="40"/>
      <c r="GI1840" s="40"/>
      <c r="GJ1840" s="40"/>
      <c r="GK1840" s="40"/>
      <c r="GL1840" s="40"/>
      <c r="GM1840" s="40"/>
      <c r="GN1840" s="40"/>
      <c r="GO1840" s="40"/>
      <c r="GP1840" s="40"/>
      <c r="GQ1840" s="40"/>
      <c r="GR1840" s="40"/>
      <c r="GS1840" s="40"/>
    </row>
    <row r="1841" spans="1:201" x14ac:dyDescent="0.2">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40"/>
      <c r="CY1841" s="40"/>
      <c r="CZ1841" s="40"/>
      <c r="DA1841" s="40"/>
      <c r="DB1841" s="40"/>
      <c r="DC1841" s="40"/>
      <c r="DD1841" s="40"/>
      <c r="DE1841" s="40"/>
      <c r="DF1841" s="40"/>
      <c r="DG1841" s="40"/>
      <c r="DH1841" s="40"/>
      <c r="DI1841" s="40"/>
      <c r="DJ1841" s="40"/>
      <c r="DK1841" s="40"/>
      <c r="DL1841" s="40"/>
      <c r="DM1841" s="40"/>
      <c r="DN1841" s="40"/>
      <c r="DO1841" s="40"/>
      <c r="DP1841" s="40"/>
      <c r="DQ1841" s="40"/>
      <c r="DR1841" s="40"/>
      <c r="DS1841" s="40"/>
      <c r="DT1841" s="40"/>
      <c r="DU1841" s="40"/>
      <c r="DV1841" s="40"/>
      <c r="DW1841" s="40"/>
      <c r="DX1841" s="40"/>
      <c r="DY1841" s="40"/>
      <c r="DZ1841" s="40"/>
      <c r="EA1841" s="40"/>
      <c r="EB1841" s="40"/>
      <c r="EC1841" s="40"/>
      <c r="ED1841" s="40"/>
      <c r="EE1841" s="40"/>
      <c r="EF1841" s="40"/>
      <c r="EG1841" s="40"/>
      <c r="EH1841" s="40"/>
      <c r="EI1841" s="40"/>
      <c r="EJ1841" s="40"/>
      <c r="EK1841" s="40"/>
      <c r="EL1841" s="40"/>
      <c r="EM1841" s="40"/>
      <c r="EN1841" s="40"/>
      <c r="EO1841" s="40"/>
      <c r="EP1841" s="40"/>
      <c r="EQ1841" s="40"/>
      <c r="ER1841" s="40"/>
      <c r="ES1841" s="40"/>
      <c r="ET1841" s="40"/>
      <c r="EU1841" s="40"/>
      <c r="EV1841" s="40"/>
      <c r="EW1841" s="40"/>
      <c r="EX1841" s="40"/>
      <c r="EY1841" s="40"/>
      <c r="EZ1841" s="40"/>
      <c r="FA1841" s="40"/>
      <c r="FB1841" s="40"/>
      <c r="FC1841" s="40"/>
      <c r="FD1841" s="40"/>
      <c r="FE1841" s="40"/>
      <c r="FF1841" s="40"/>
      <c r="FG1841" s="40"/>
      <c r="FH1841" s="40"/>
      <c r="FI1841" s="40"/>
      <c r="FJ1841" s="40"/>
      <c r="FK1841" s="40"/>
      <c r="FL1841" s="40"/>
      <c r="FM1841" s="40"/>
      <c r="FN1841" s="40"/>
      <c r="FO1841" s="40"/>
      <c r="FP1841" s="40"/>
      <c r="FQ1841" s="40"/>
      <c r="FR1841" s="40"/>
      <c r="FS1841" s="40"/>
      <c r="FT1841" s="40"/>
      <c r="FU1841" s="40"/>
      <c r="FV1841" s="40"/>
      <c r="FW1841" s="40"/>
      <c r="FX1841" s="40"/>
      <c r="FY1841" s="40"/>
      <c r="FZ1841" s="40"/>
      <c r="GA1841" s="40"/>
      <c r="GB1841" s="40"/>
      <c r="GC1841" s="40"/>
      <c r="GD1841" s="40"/>
      <c r="GE1841" s="40"/>
      <c r="GF1841" s="40"/>
      <c r="GG1841" s="40"/>
      <c r="GH1841" s="40"/>
      <c r="GI1841" s="40"/>
      <c r="GJ1841" s="40"/>
      <c r="GK1841" s="40"/>
      <c r="GL1841" s="40"/>
      <c r="GM1841" s="40"/>
      <c r="GN1841" s="40"/>
      <c r="GO1841" s="40"/>
      <c r="GP1841" s="40"/>
      <c r="GQ1841" s="40"/>
      <c r="GR1841" s="40"/>
      <c r="GS1841" s="40"/>
    </row>
    <row r="1842" spans="1:201" x14ac:dyDescent="0.2">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40"/>
      <c r="CY1842" s="40"/>
      <c r="CZ1842" s="40"/>
      <c r="DA1842" s="40"/>
      <c r="DB1842" s="40"/>
      <c r="DC1842" s="40"/>
      <c r="DD1842" s="40"/>
      <c r="DE1842" s="40"/>
      <c r="DF1842" s="40"/>
      <c r="DG1842" s="40"/>
      <c r="DH1842" s="40"/>
      <c r="DI1842" s="40"/>
      <c r="DJ1842" s="40"/>
      <c r="DK1842" s="40"/>
      <c r="DL1842" s="40"/>
      <c r="DM1842" s="40"/>
      <c r="DN1842" s="40"/>
      <c r="DO1842" s="40"/>
      <c r="DP1842" s="40"/>
      <c r="DQ1842" s="40"/>
      <c r="DR1842" s="40"/>
      <c r="DS1842" s="40"/>
      <c r="DT1842" s="40"/>
      <c r="DU1842" s="40"/>
      <c r="DV1842" s="40"/>
      <c r="DW1842" s="40"/>
      <c r="DX1842" s="40"/>
      <c r="DY1842" s="40"/>
      <c r="DZ1842" s="40"/>
      <c r="EA1842" s="40"/>
      <c r="EB1842" s="40"/>
      <c r="EC1842" s="40"/>
      <c r="ED1842" s="40"/>
      <c r="EE1842" s="40"/>
      <c r="EF1842" s="40"/>
      <c r="EG1842" s="40"/>
      <c r="EH1842" s="40"/>
      <c r="EI1842" s="40"/>
      <c r="EJ1842" s="40"/>
      <c r="EK1842" s="40"/>
      <c r="EL1842" s="40"/>
      <c r="EM1842" s="40"/>
      <c r="EN1842" s="40"/>
      <c r="EO1842" s="40"/>
      <c r="EP1842" s="40"/>
      <c r="EQ1842" s="40"/>
      <c r="ER1842" s="40"/>
      <c r="ES1842" s="40"/>
      <c r="ET1842" s="40"/>
      <c r="EU1842" s="40"/>
      <c r="EV1842" s="40"/>
      <c r="EW1842" s="40"/>
      <c r="EX1842" s="40"/>
      <c r="EY1842" s="40"/>
      <c r="EZ1842" s="40"/>
      <c r="FA1842" s="40"/>
      <c r="FB1842" s="40"/>
      <c r="FC1842" s="40"/>
      <c r="FD1842" s="40"/>
      <c r="FE1842" s="40"/>
      <c r="FF1842" s="40"/>
      <c r="FG1842" s="40"/>
      <c r="FH1842" s="40"/>
      <c r="FI1842" s="40"/>
      <c r="FJ1842" s="40"/>
      <c r="FK1842" s="40"/>
      <c r="FL1842" s="40"/>
      <c r="FM1842" s="40"/>
      <c r="FN1842" s="40"/>
      <c r="FO1842" s="40"/>
      <c r="FP1842" s="40"/>
      <c r="FQ1842" s="40"/>
      <c r="FR1842" s="40"/>
      <c r="FS1842" s="40"/>
      <c r="FT1842" s="40"/>
      <c r="FU1842" s="40"/>
      <c r="FV1842" s="40"/>
      <c r="FW1842" s="40"/>
      <c r="FX1842" s="40"/>
      <c r="FY1842" s="40"/>
      <c r="FZ1842" s="40"/>
      <c r="GA1842" s="40"/>
      <c r="GB1842" s="40"/>
      <c r="GC1842" s="40"/>
      <c r="GD1842" s="40"/>
      <c r="GE1842" s="40"/>
      <c r="GF1842" s="40"/>
      <c r="GG1842" s="40"/>
      <c r="GH1842" s="40"/>
      <c r="GI1842" s="40"/>
      <c r="GJ1842" s="40"/>
      <c r="GK1842" s="40"/>
      <c r="GL1842" s="40"/>
      <c r="GM1842" s="40"/>
      <c r="GN1842" s="40"/>
      <c r="GO1842" s="40"/>
      <c r="GP1842" s="40"/>
      <c r="GQ1842" s="40"/>
      <c r="GR1842" s="40"/>
      <c r="GS1842" s="40"/>
    </row>
    <row r="1843" spans="1:201" x14ac:dyDescent="0.2">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40"/>
      <c r="CY1843" s="40"/>
      <c r="CZ1843" s="40"/>
      <c r="DA1843" s="40"/>
      <c r="DB1843" s="40"/>
      <c r="DC1843" s="40"/>
      <c r="DD1843" s="40"/>
      <c r="DE1843" s="40"/>
      <c r="DF1843" s="40"/>
      <c r="DG1843" s="40"/>
      <c r="DH1843" s="40"/>
      <c r="DI1843" s="40"/>
      <c r="DJ1843" s="40"/>
      <c r="DK1843" s="40"/>
      <c r="DL1843" s="40"/>
      <c r="DM1843" s="40"/>
      <c r="DN1843" s="40"/>
      <c r="DO1843" s="40"/>
      <c r="DP1843" s="40"/>
      <c r="DQ1843" s="40"/>
      <c r="DR1843" s="40"/>
      <c r="DS1843" s="40"/>
      <c r="DT1843" s="40"/>
      <c r="DU1843" s="40"/>
      <c r="DV1843" s="40"/>
      <c r="DW1843" s="40"/>
      <c r="DX1843" s="40"/>
      <c r="DY1843" s="40"/>
      <c r="DZ1843" s="40"/>
      <c r="EA1843" s="40"/>
      <c r="EB1843" s="40"/>
      <c r="EC1843" s="40"/>
      <c r="ED1843" s="40"/>
      <c r="EE1843" s="40"/>
      <c r="EF1843" s="40"/>
      <c r="EG1843" s="40"/>
      <c r="EH1843" s="40"/>
      <c r="EI1843" s="40"/>
      <c r="EJ1843" s="40"/>
      <c r="EK1843" s="40"/>
      <c r="EL1843" s="40"/>
      <c r="EM1843" s="40"/>
      <c r="EN1843" s="40"/>
      <c r="EO1843" s="40"/>
      <c r="EP1843" s="40"/>
      <c r="EQ1843" s="40"/>
      <c r="ER1843" s="40"/>
      <c r="ES1843" s="40"/>
      <c r="ET1843" s="40"/>
      <c r="EU1843" s="40"/>
      <c r="EV1843" s="40"/>
      <c r="EW1843" s="40"/>
      <c r="EX1843" s="40"/>
      <c r="EY1843" s="40"/>
      <c r="EZ1843" s="40"/>
      <c r="FA1843" s="40"/>
      <c r="FB1843" s="40"/>
      <c r="FC1843" s="40"/>
      <c r="FD1843" s="40"/>
      <c r="FE1843" s="40"/>
      <c r="FF1843" s="40"/>
      <c r="FG1843" s="40"/>
      <c r="FH1843" s="40"/>
      <c r="FI1843" s="40"/>
      <c r="FJ1843" s="40"/>
      <c r="FK1843" s="40"/>
      <c r="FL1843" s="40"/>
      <c r="FM1843" s="40"/>
      <c r="FN1843" s="40"/>
      <c r="FO1843" s="40"/>
      <c r="FP1843" s="40"/>
      <c r="FQ1843" s="40"/>
      <c r="FR1843" s="40"/>
      <c r="FS1843" s="40"/>
      <c r="FT1843" s="40"/>
      <c r="FU1843" s="40"/>
      <c r="FV1843" s="40"/>
      <c r="FW1843" s="40"/>
      <c r="FX1843" s="40"/>
      <c r="FY1843" s="40"/>
      <c r="FZ1843" s="40"/>
      <c r="GA1843" s="40"/>
      <c r="GB1843" s="40"/>
      <c r="GC1843" s="40"/>
      <c r="GD1843" s="40"/>
      <c r="GE1843" s="40"/>
      <c r="GF1843" s="40"/>
      <c r="GG1843" s="40"/>
      <c r="GH1843" s="40"/>
      <c r="GI1843" s="40"/>
      <c r="GJ1843" s="40"/>
      <c r="GK1843" s="40"/>
      <c r="GL1843" s="40"/>
      <c r="GM1843" s="40"/>
      <c r="GN1843" s="40"/>
      <c r="GO1843" s="40"/>
      <c r="GP1843" s="40"/>
      <c r="GQ1843" s="40"/>
      <c r="GR1843" s="40"/>
      <c r="GS1843" s="40"/>
    </row>
    <row r="1844" spans="1:201" x14ac:dyDescent="0.2">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40"/>
      <c r="CY1844" s="40"/>
      <c r="CZ1844" s="40"/>
      <c r="DA1844" s="40"/>
      <c r="DB1844" s="40"/>
      <c r="DC1844" s="40"/>
      <c r="DD1844" s="40"/>
      <c r="DE1844" s="40"/>
      <c r="DF1844" s="40"/>
      <c r="DG1844" s="40"/>
      <c r="DH1844" s="40"/>
      <c r="DI1844" s="40"/>
      <c r="DJ1844" s="40"/>
      <c r="DK1844" s="40"/>
      <c r="DL1844" s="40"/>
      <c r="DM1844" s="40"/>
      <c r="DN1844" s="40"/>
      <c r="DO1844" s="40"/>
      <c r="DP1844" s="40"/>
      <c r="DQ1844" s="40"/>
      <c r="DR1844" s="40"/>
      <c r="DS1844" s="40"/>
      <c r="DT1844" s="40"/>
      <c r="DU1844" s="40"/>
      <c r="DV1844" s="40"/>
      <c r="DW1844" s="40"/>
      <c r="DX1844" s="40"/>
      <c r="DY1844" s="40"/>
      <c r="DZ1844" s="40"/>
      <c r="EA1844" s="40"/>
      <c r="EB1844" s="40"/>
      <c r="EC1844" s="40"/>
      <c r="ED1844" s="40"/>
      <c r="EE1844" s="40"/>
      <c r="EF1844" s="40"/>
      <c r="EG1844" s="40"/>
      <c r="EH1844" s="40"/>
      <c r="EI1844" s="40"/>
      <c r="EJ1844" s="40"/>
      <c r="EK1844" s="40"/>
      <c r="EL1844" s="40"/>
      <c r="EM1844" s="40"/>
      <c r="EN1844" s="40"/>
      <c r="EO1844" s="40"/>
      <c r="EP1844" s="40"/>
      <c r="EQ1844" s="40"/>
      <c r="ER1844" s="40"/>
      <c r="ES1844" s="40"/>
      <c r="ET1844" s="40"/>
      <c r="EU1844" s="40"/>
      <c r="EV1844" s="40"/>
      <c r="EW1844" s="40"/>
      <c r="EX1844" s="40"/>
      <c r="EY1844" s="40"/>
      <c r="EZ1844" s="40"/>
      <c r="FA1844" s="40"/>
      <c r="FB1844" s="40"/>
      <c r="FC1844" s="40"/>
      <c r="FD1844" s="40"/>
      <c r="FE1844" s="40"/>
      <c r="FF1844" s="40"/>
      <c r="FG1844" s="40"/>
      <c r="FH1844" s="40"/>
      <c r="FI1844" s="40"/>
      <c r="FJ1844" s="40"/>
      <c r="FK1844" s="40"/>
      <c r="FL1844" s="40"/>
      <c r="FM1844" s="40"/>
      <c r="FN1844" s="40"/>
      <c r="FO1844" s="40"/>
      <c r="FP1844" s="40"/>
      <c r="FQ1844" s="40"/>
      <c r="FR1844" s="40"/>
      <c r="FS1844" s="40"/>
      <c r="FT1844" s="40"/>
      <c r="FU1844" s="40"/>
      <c r="FV1844" s="40"/>
      <c r="FW1844" s="40"/>
      <c r="FX1844" s="40"/>
      <c r="FY1844" s="40"/>
      <c r="FZ1844" s="40"/>
      <c r="GA1844" s="40"/>
      <c r="GB1844" s="40"/>
      <c r="GC1844" s="40"/>
      <c r="GD1844" s="40"/>
      <c r="GE1844" s="40"/>
      <c r="GF1844" s="40"/>
      <c r="GG1844" s="40"/>
      <c r="GH1844" s="40"/>
      <c r="GI1844" s="40"/>
      <c r="GJ1844" s="40"/>
      <c r="GK1844" s="40"/>
      <c r="GL1844" s="40"/>
      <c r="GM1844" s="40"/>
      <c r="GN1844" s="40"/>
      <c r="GO1844" s="40"/>
      <c r="GP1844" s="40"/>
      <c r="GQ1844" s="40"/>
      <c r="GR1844" s="40"/>
      <c r="GS1844" s="40"/>
    </row>
    <row r="1845" spans="1:201" x14ac:dyDescent="0.2">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40"/>
      <c r="CY1845" s="40"/>
      <c r="CZ1845" s="40"/>
      <c r="DA1845" s="40"/>
      <c r="DB1845" s="40"/>
      <c r="DC1845" s="40"/>
      <c r="DD1845" s="40"/>
      <c r="DE1845" s="40"/>
      <c r="DF1845" s="40"/>
      <c r="DG1845" s="40"/>
      <c r="DH1845" s="40"/>
      <c r="DI1845" s="40"/>
      <c r="DJ1845" s="40"/>
      <c r="DK1845" s="40"/>
      <c r="DL1845" s="40"/>
      <c r="DM1845" s="40"/>
      <c r="DN1845" s="40"/>
      <c r="DO1845" s="40"/>
      <c r="DP1845" s="40"/>
      <c r="DQ1845" s="40"/>
      <c r="DR1845" s="40"/>
      <c r="DS1845" s="40"/>
      <c r="DT1845" s="40"/>
      <c r="DU1845" s="40"/>
      <c r="DV1845" s="40"/>
      <c r="DW1845" s="40"/>
      <c r="DX1845" s="40"/>
      <c r="DY1845" s="40"/>
      <c r="DZ1845" s="40"/>
      <c r="EA1845" s="40"/>
      <c r="EB1845" s="40"/>
      <c r="EC1845" s="40"/>
      <c r="ED1845" s="40"/>
      <c r="EE1845" s="40"/>
      <c r="EF1845" s="40"/>
      <c r="EG1845" s="40"/>
      <c r="EH1845" s="40"/>
      <c r="EI1845" s="40"/>
      <c r="EJ1845" s="40"/>
      <c r="EK1845" s="40"/>
      <c r="EL1845" s="40"/>
      <c r="EM1845" s="40"/>
      <c r="EN1845" s="40"/>
      <c r="EO1845" s="40"/>
      <c r="EP1845" s="40"/>
      <c r="EQ1845" s="40"/>
      <c r="ER1845" s="40"/>
      <c r="ES1845" s="40"/>
      <c r="ET1845" s="40"/>
      <c r="EU1845" s="40"/>
      <c r="EV1845" s="40"/>
      <c r="EW1845" s="40"/>
      <c r="EX1845" s="40"/>
      <c r="EY1845" s="40"/>
      <c r="EZ1845" s="40"/>
      <c r="FA1845" s="40"/>
      <c r="FB1845" s="40"/>
      <c r="FC1845" s="40"/>
      <c r="FD1845" s="40"/>
      <c r="FE1845" s="40"/>
      <c r="FF1845" s="40"/>
      <c r="FG1845" s="40"/>
      <c r="FH1845" s="40"/>
      <c r="FI1845" s="40"/>
      <c r="FJ1845" s="40"/>
      <c r="FK1845" s="40"/>
      <c r="FL1845" s="40"/>
      <c r="FM1845" s="40"/>
      <c r="FN1845" s="40"/>
      <c r="FO1845" s="40"/>
      <c r="FP1845" s="40"/>
      <c r="FQ1845" s="40"/>
      <c r="FR1845" s="40"/>
      <c r="FS1845" s="40"/>
      <c r="FT1845" s="40"/>
      <c r="FU1845" s="40"/>
      <c r="FV1845" s="40"/>
      <c r="FW1845" s="40"/>
      <c r="FX1845" s="40"/>
      <c r="FY1845" s="40"/>
      <c r="FZ1845" s="40"/>
      <c r="GA1845" s="40"/>
      <c r="GB1845" s="40"/>
      <c r="GC1845" s="40"/>
      <c r="GD1845" s="40"/>
      <c r="GE1845" s="40"/>
      <c r="GF1845" s="40"/>
      <c r="GG1845" s="40"/>
      <c r="GH1845" s="40"/>
      <c r="GI1845" s="40"/>
      <c r="GJ1845" s="40"/>
      <c r="GK1845" s="40"/>
      <c r="GL1845" s="40"/>
      <c r="GM1845" s="40"/>
      <c r="GN1845" s="40"/>
      <c r="GO1845" s="40"/>
      <c r="GP1845" s="40"/>
      <c r="GQ1845" s="40"/>
      <c r="GR1845" s="40"/>
      <c r="GS1845" s="40"/>
    </row>
    <row r="1846" spans="1:201" x14ac:dyDescent="0.2">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40"/>
      <c r="CY1846" s="40"/>
      <c r="CZ1846" s="40"/>
      <c r="DA1846" s="40"/>
      <c r="DB1846" s="40"/>
      <c r="DC1846" s="40"/>
      <c r="DD1846" s="40"/>
      <c r="DE1846" s="40"/>
      <c r="DF1846" s="40"/>
      <c r="DG1846" s="40"/>
      <c r="DH1846" s="40"/>
      <c r="DI1846" s="40"/>
      <c r="DJ1846" s="40"/>
      <c r="DK1846" s="40"/>
      <c r="DL1846" s="40"/>
      <c r="DM1846" s="40"/>
      <c r="DN1846" s="40"/>
      <c r="DO1846" s="40"/>
      <c r="DP1846" s="40"/>
      <c r="DQ1846" s="40"/>
      <c r="DR1846" s="40"/>
      <c r="DS1846" s="40"/>
      <c r="DT1846" s="40"/>
      <c r="DU1846" s="40"/>
      <c r="DV1846" s="40"/>
      <c r="DW1846" s="40"/>
      <c r="DX1846" s="40"/>
      <c r="DY1846" s="40"/>
      <c r="DZ1846" s="40"/>
      <c r="EA1846" s="40"/>
      <c r="EB1846" s="40"/>
      <c r="EC1846" s="40"/>
      <c r="ED1846" s="40"/>
      <c r="EE1846" s="40"/>
      <c r="EF1846" s="40"/>
      <c r="EG1846" s="40"/>
      <c r="EH1846" s="40"/>
      <c r="EI1846" s="40"/>
      <c r="EJ1846" s="40"/>
      <c r="EK1846" s="40"/>
      <c r="EL1846" s="40"/>
      <c r="EM1846" s="40"/>
      <c r="EN1846" s="40"/>
      <c r="EO1846" s="40"/>
      <c r="EP1846" s="40"/>
      <c r="EQ1846" s="40"/>
      <c r="ER1846" s="40"/>
      <c r="ES1846" s="40"/>
      <c r="ET1846" s="40"/>
      <c r="EU1846" s="40"/>
      <c r="EV1846" s="40"/>
      <c r="EW1846" s="40"/>
      <c r="EX1846" s="40"/>
      <c r="EY1846" s="40"/>
      <c r="EZ1846" s="40"/>
      <c r="FA1846" s="40"/>
      <c r="FB1846" s="40"/>
      <c r="FC1846" s="40"/>
      <c r="FD1846" s="40"/>
      <c r="FE1846" s="40"/>
      <c r="FF1846" s="40"/>
      <c r="FG1846" s="40"/>
      <c r="FH1846" s="40"/>
      <c r="FI1846" s="40"/>
      <c r="FJ1846" s="40"/>
      <c r="FK1846" s="40"/>
      <c r="FL1846" s="40"/>
      <c r="FM1846" s="40"/>
      <c r="FN1846" s="40"/>
      <c r="FO1846" s="40"/>
      <c r="FP1846" s="40"/>
      <c r="FQ1846" s="40"/>
      <c r="FR1846" s="40"/>
      <c r="FS1846" s="40"/>
      <c r="FT1846" s="40"/>
      <c r="FU1846" s="40"/>
      <c r="FV1846" s="40"/>
      <c r="FW1846" s="40"/>
      <c r="FX1846" s="40"/>
      <c r="FY1846" s="40"/>
      <c r="FZ1846" s="40"/>
      <c r="GA1846" s="40"/>
      <c r="GB1846" s="40"/>
      <c r="GC1846" s="40"/>
      <c r="GD1846" s="40"/>
      <c r="GE1846" s="40"/>
      <c r="GF1846" s="40"/>
      <c r="GG1846" s="40"/>
      <c r="GH1846" s="40"/>
      <c r="GI1846" s="40"/>
      <c r="GJ1846" s="40"/>
      <c r="GK1846" s="40"/>
      <c r="GL1846" s="40"/>
      <c r="GM1846" s="40"/>
      <c r="GN1846" s="40"/>
      <c r="GO1846" s="40"/>
      <c r="GP1846" s="40"/>
      <c r="GQ1846" s="40"/>
      <c r="GR1846" s="40"/>
      <c r="GS1846" s="40"/>
    </row>
    <row r="1847" spans="1:201" x14ac:dyDescent="0.2">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40"/>
      <c r="CY1847" s="40"/>
      <c r="CZ1847" s="40"/>
      <c r="DA1847" s="40"/>
      <c r="DB1847" s="40"/>
      <c r="DC1847" s="40"/>
      <c r="DD1847" s="40"/>
      <c r="DE1847" s="40"/>
      <c r="DF1847" s="40"/>
      <c r="DG1847" s="40"/>
      <c r="DH1847" s="40"/>
      <c r="DI1847" s="40"/>
      <c r="DJ1847" s="40"/>
      <c r="DK1847" s="40"/>
      <c r="DL1847" s="40"/>
      <c r="DM1847" s="40"/>
      <c r="DN1847" s="40"/>
      <c r="DO1847" s="40"/>
      <c r="DP1847" s="40"/>
      <c r="DQ1847" s="40"/>
      <c r="DR1847" s="40"/>
      <c r="DS1847" s="40"/>
      <c r="DT1847" s="40"/>
      <c r="DU1847" s="40"/>
      <c r="DV1847" s="40"/>
      <c r="DW1847" s="40"/>
      <c r="DX1847" s="40"/>
      <c r="DY1847" s="40"/>
      <c r="DZ1847" s="40"/>
      <c r="EA1847" s="40"/>
      <c r="EB1847" s="40"/>
      <c r="EC1847" s="40"/>
      <c r="ED1847" s="40"/>
      <c r="EE1847" s="40"/>
      <c r="EF1847" s="40"/>
      <c r="EG1847" s="40"/>
      <c r="EH1847" s="40"/>
      <c r="EI1847" s="40"/>
      <c r="EJ1847" s="40"/>
      <c r="EK1847" s="40"/>
      <c r="EL1847" s="40"/>
      <c r="EM1847" s="40"/>
      <c r="EN1847" s="40"/>
      <c r="EO1847" s="40"/>
      <c r="EP1847" s="40"/>
      <c r="EQ1847" s="40"/>
      <c r="ER1847" s="40"/>
      <c r="ES1847" s="40"/>
      <c r="ET1847" s="40"/>
      <c r="EU1847" s="40"/>
      <c r="EV1847" s="40"/>
      <c r="EW1847" s="40"/>
      <c r="EX1847" s="40"/>
      <c r="EY1847" s="40"/>
      <c r="EZ1847" s="40"/>
      <c r="FA1847" s="40"/>
      <c r="FB1847" s="40"/>
      <c r="FC1847" s="40"/>
      <c r="FD1847" s="40"/>
      <c r="FE1847" s="40"/>
      <c r="FF1847" s="40"/>
      <c r="FG1847" s="40"/>
      <c r="FH1847" s="40"/>
      <c r="FI1847" s="40"/>
      <c r="FJ1847" s="40"/>
      <c r="FK1847" s="40"/>
      <c r="FL1847" s="40"/>
      <c r="FM1847" s="40"/>
      <c r="FN1847" s="40"/>
      <c r="FO1847" s="40"/>
      <c r="FP1847" s="40"/>
      <c r="FQ1847" s="40"/>
      <c r="FR1847" s="40"/>
      <c r="FS1847" s="40"/>
      <c r="FT1847" s="40"/>
      <c r="FU1847" s="40"/>
      <c r="FV1847" s="40"/>
      <c r="FW1847" s="40"/>
      <c r="FX1847" s="40"/>
      <c r="FY1847" s="40"/>
      <c r="FZ1847" s="40"/>
      <c r="GA1847" s="40"/>
      <c r="GB1847" s="40"/>
      <c r="GC1847" s="40"/>
      <c r="GD1847" s="40"/>
      <c r="GE1847" s="40"/>
      <c r="GF1847" s="40"/>
      <c r="GG1847" s="40"/>
      <c r="GH1847" s="40"/>
      <c r="GI1847" s="40"/>
      <c r="GJ1847" s="40"/>
      <c r="GK1847" s="40"/>
      <c r="GL1847" s="40"/>
      <c r="GM1847" s="40"/>
      <c r="GN1847" s="40"/>
      <c r="GO1847" s="40"/>
      <c r="GP1847" s="40"/>
      <c r="GQ1847" s="40"/>
      <c r="GR1847" s="40"/>
      <c r="GS1847" s="40"/>
    </row>
    <row r="1848" spans="1:201" x14ac:dyDescent="0.2">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40"/>
      <c r="CY1848" s="40"/>
      <c r="CZ1848" s="40"/>
      <c r="DA1848" s="40"/>
      <c r="DB1848" s="40"/>
      <c r="DC1848" s="40"/>
      <c r="DD1848" s="40"/>
      <c r="DE1848" s="40"/>
      <c r="DF1848" s="40"/>
      <c r="DG1848" s="40"/>
      <c r="DH1848" s="40"/>
      <c r="DI1848" s="40"/>
      <c r="DJ1848" s="40"/>
      <c r="DK1848" s="40"/>
      <c r="DL1848" s="40"/>
      <c r="DM1848" s="40"/>
      <c r="DN1848" s="40"/>
      <c r="DO1848" s="40"/>
      <c r="DP1848" s="40"/>
      <c r="DQ1848" s="40"/>
      <c r="DR1848" s="40"/>
      <c r="DS1848" s="40"/>
      <c r="DT1848" s="40"/>
      <c r="DU1848" s="40"/>
      <c r="DV1848" s="40"/>
      <c r="DW1848" s="40"/>
      <c r="DX1848" s="40"/>
      <c r="DY1848" s="40"/>
      <c r="DZ1848" s="40"/>
      <c r="EA1848" s="40"/>
      <c r="EB1848" s="40"/>
      <c r="EC1848" s="40"/>
      <c r="ED1848" s="40"/>
      <c r="EE1848" s="40"/>
      <c r="EF1848" s="40"/>
      <c r="EG1848" s="40"/>
      <c r="EH1848" s="40"/>
      <c r="EI1848" s="40"/>
      <c r="EJ1848" s="40"/>
      <c r="EK1848" s="40"/>
      <c r="EL1848" s="40"/>
      <c r="EM1848" s="40"/>
      <c r="EN1848" s="40"/>
      <c r="EO1848" s="40"/>
      <c r="EP1848" s="40"/>
      <c r="EQ1848" s="40"/>
      <c r="ER1848" s="40"/>
      <c r="ES1848" s="40"/>
      <c r="ET1848" s="40"/>
      <c r="EU1848" s="40"/>
      <c r="EV1848" s="40"/>
      <c r="EW1848" s="40"/>
      <c r="EX1848" s="40"/>
      <c r="EY1848" s="40"/>
      <c r="EZ1848" s="40"/>
      <c r="FA1848" s="40"/>
      <c r="FB1848" s="40"/>
      <c r="FC1848" s="40"/>
      <c r="FD1848" s="40"/>
      <c r="FE1848" s="40"/>
      <c r="FF1848" s="40"/>
      <c r="FG1848" s="40"/>
      <c r="FH1848" s="40"/>
      <c r="FI1848" s="40"/>
      <c r="FJ1848" s="40"/>
      <c r="FK1848" s="40"/>
      <c r="FL1848" s="40"/>
      <c r="FM1848" s="40"/>
      <c r="FN1848" s="40"/>
      <c r="FO1848" s="40"/>
      <c r="FP1848" s="40"/>
      <c r="FQ1848" s="40"/>
      <c r="FR1848" s="40"/>
      <c r="FS1848" s="40"/>
      <c r="FT1848" s="40"/>
      <c r="FU1848" s="40"/>
      <c r="FV1848" s="40"/>
      <c r="FW1848" s="40"/>
      <c r="FX1848" s="40"/>
      <c r="FY1848" s="40"/>
      <c r="FZ1848" s="40"/>
      <c r="GA1848" s="40"/>
      <c r="GB1848" s="40"/>
      <c r="GC1848" s="40"/>
      <c r="GD1848" s="40"/>
      <c r="GE1848" s="40"/>
      <c r="GF1848" s="40"/>
      <c r="GG1848" s="40"/>
      <c r="GH1848" s="40"/>
      <c r="GI1848" s="40"/>
      <c r="GJ1848" s="40"/>
      <c r="GK1848" s="40"/>
      <c r="GL1848" s="40"/>
      <c r="GM1848" s="40"/>
      <c r="GN1848" s="40"/>
      <c r="GO1848" s="40"/>
      <c r="GP1848" s="40"/>
      <c r="GQ1848" s="40"/>
      <c r="GR1848" s="40"/>
      <c r="GS1848" s="40"/>
    </row>
    <row r="1849" spans="1:201" x14ac:dyDescent="0.2">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40"/>
      <c r="CY1849" s="40"/>
      <c r="CZ1849" s="40"/>
      <c r="DA1849" s="40"/>
      <c r="DB1849" s="40"/>
      <c r="DC1849" s="40"/>
      <c r="DD1849" s="40"/>
      <c r="DE1849" s="40"/>
      <c r="DF1849" s="40"/>
      <c r="DG1849" s="40"/>
      <c r="DH1849" s="40"/>
      <c r="DI1849" s="40"/>
      <c r="DJ1849" s="40"/>
      <c r="DK1849" s="40"/>
      <c r="DL1849" s="40"/>
      <c r="DM1849" s="40"/>
      <c r="DN1849" s="40"/>
      <c r="DO1849" s="40"/>
      <c r="DP1849" s="40"/>
      <c r="DQ1849" s="40"/>
      <c r="DR1849" s="40"/>
      <c r="DS1849" s="40"/>
      <c r="DT1849" s="40"/>
      <c r="DU1849" s="40"/>
      <c r="DV1849" s="40"/>
      <c r="DW1849" s="40"/>
      <c r="DX1849" s="40"/>
      <c r="DY1849" s="40"/>
      <c r="DZ1849" s="40"/>
      <c r="EA1849" s="40"/>
      <c r="EB1849" s="40"/>
      <c r="EC1849" s="40"/>
      <c r="ED1849" s="40"/>
      <c r="EE1849" s="40"/>
      <c r="EF1849" s="40"/>
      <c r="EG1849" s="40"/>
      <c r="EH1849" s="40"/>
      <c r="EI1849" s="40"/>
      <c r="EJ1849" s="40"/>
      <c r="EK1849" s="40"/>
      <c r="EL1849" s="40"/>
      <c r="EM1849" s="40"/>
      <c r="EN1849" s="40"/>
      <c r="EO1849" s="40"/>
      <c r="EP1849" s="40"/>
      <c r="EQ1849" s="40"/>
      <c r="ER1849" s="40"/>
      <c r="ES1849" s="40"/>
      <c r="ET1849" s="40"/>
      <c r="EU1849" s="40"/>
      <c r="EV1849" s="40"/>
      <c r="EW1849" s="40"/>
      <c r="EX1849" s="40"/>
      <c r="EY1849" s="40"/>
      <c r="EZ1849" s="40"/>
      <c r="FA1849" s="40"/>
      <c r="FB1849" s="40"/>
      <c r="FC1849" s="40"/>
      <c r="FD1849" s="40"/>
      <c r="FE1849" s="40"/>
      <c r="FF1849" s="40"/>
      <c r="FG1849" s="40"/>
      <c r="FH1849" s="40"/>
      <c r="FI1849" s="40"/>
      <c r="FJ1849" s="40"/>
      <c r="FK1849" s="40"/>
      <c r="FL1849" s="40"/>
      <c r="FM1849" s="40"/>
      <c r="FN1849" s="40"/>
      <c r="FO1849" s="40"/>
      <c r="FP1849" s="40"/>
      <c r="FQ1849" s="40"/>
      <c r="FR1849" s="40"/>
      <c r="FS1849" s="40"/>
      <c r="FT1849" s="40"/>
      <c r="FU1849" s="40"/>
      <c r="FV1849" s="40"/>
      <c r="FW1849" s="40"/>
      <c r="FX1849" s="40"/>
      <c r="FY1849" s="40"/>
      <c r="FZ1849" s="40"/>
      <c r="GA1849" s="40"/>
      <c r="GB1849" s="40"/>
      <c r="GC1849" s="40"/>
      <c r="GD1849" s="40"/>
      <c r="GE1849" s="40"/>
      <c r="GF1849" s="40"/>
      <c r="GG1849" s="40"/>
      <c r="GH1849" s="40"/>
      <c r="GI1849" s="40"/>
      <c r="GJ1849" s="40"/>
      <c r="GK1849" s="40"/>
      <c r="GL1849" s="40"/>
      <c r="GM1849" s="40"/>
      <c r="GN1849" s="40"/>
      <c r="GO1849" s="40"/>
      <c r="GP1849" s="40"/>
      <c r="GQ1849" s="40"/>
      <c r="GR1849" s="40"/>
      <c r="GS1849" s="40"/>
    </row>
    <row r="1850" spans="1:201" x14ac:dyDescent="0.2">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40"/>
      <c r="CY1850" s="40"/>
      <c r="CZ1850" s="40"/>
      <c r="DA1850" s="40"/>
      <c r="DB1850" s="40"/>
      <c r="DC1850" s="40"/>
      <c r="DD1850" s="40"/>
      <c r="DE1850" s="40"/>
      <c r="DF1850" s="40"/>
      <c r="DG1850" s="40"/>
      <c r="DH1850" s="40"/>
      <c r="DI1850" s="40"/>
      <c r="DJ1850" s="40"/>
      <c r="DK1850" s="40"/>
      <c r="DL1850" s="40"/>
      <c r="DM1850" s="40"/>
      <c r="DN1850" s="40"/>
      <c r="DO1850" s="40"/>
      <c r="DP1850" s="40"/>
      <c r="DQ1850" s="40"/>
      <c r="DR1850" s="40"/>
      <c r="DS1850" s="40"/>
      <c r="DT1850" s="40"/>
      <c r="DU1850" s="40"/>
      <c r="DV1850" s="40"/>
      <c r="DW1850" s="40"/>
      <c r="DX1850" s="40"/>
      <c r="DY1850" s="40"/>
      <c r="DZ1850" s="40"/>
      <c r="EA1850" s="40"/>
      <c r="EB1850" s="40"/>
      <c r="EC1850" s="40"/>
      <c r="ED1850" s="40"/>
      <c r="EE1850" s="40"/>
      <c r="EF1850" s="40"/>
      <c r="EG1850" s="40"/>
      <c r="EH1850" s="40"/>
      <c r="EI1850" s="40"/>
      <c r="EJ1850" s="40"/>
      <c r="EK1850" s="40"/>
      <c r="EL1850" s="40"/>
      <c r="EM1850" s="40"/>
      <c r="EN1850" s="40"/>
      <c r="EO1850" s="40"/>
      <c r="EP1850" s="40"/>
      <c r="EQ1850" s="40"/>
      <c r="ER1850" s="40"/>
      <c r="ES1850" s="40"/>
      <c r="ET1850" s="40"/>
      <c r="EU1850" s="40"/>
      <c r="EV1850" s="40"/>
      <c r="EW1850" s="40"/>
      <c r="EX1850" s="40"/>
      <c r="EY1850" s="40"/>
      <c r="EZ1850" s="40"/>
      <c r="FA1850" s="40"/>
      <c r="FB1850" s="40"/>
      <c r="FC1850" s="40"/>
      <c r="FD1850" s="40"/>
      <c r="FE1850" s="40"/>
      <c r="FF1850" s="40"/>
      <c r="FG1850" s="40"/>
      <c r="FH1850" s="40"/>
      <c r="FI1850" s="40"/>
      <c r="FJ1850" s="40"/>
      <c r="FK1850" s="40"/>
      <c r="FL1850" s="40"/>
      <c r="FM1850" s="40"/>
      <c r="FN1850" s="40"/>
      <c r="FO1850" s="40"/>
      <c r="FP1850" s="40"/>
      <c r="FQ1850" s="40"/>
      <c r="FR1850" s="40"/>
      <c r="FS1850" s="40"/>
      <c r="FT1850" s="40"/>
      <c r="FU1850" s="40"/>
      <c r="FV1850" s="40"/>
      <c r="FW1850" s="40"/>
      <c r="FX1850" s="40"/>
      <c r="FY1850" s="40"/>
      <c r="FZ1850" s="40"/>
      <c r="GA1850" s="40"/>
      <c r="GB1850" s="40"/>
      <c r="GC1850" s="40"/>
      <c r="GD1850" s="40"/>
      <c r="GE1850" s="40"/>
      <c r="GF1850" s="40"/>
      <c r="GG1850" s="40"/>
      <c r="GH1850" s="40"/>
      <c r="GI1850" s="40"/>
      <c r="GJ1850" s="40"/>
      <c r="GK1850" s="40"/>
      <c r="GL1850" s="40"/>
      <c r="GM1850" s="40"/>
      <c r="GN1850" s="40"/>
      <c r="GO1850" s="40"/>
      <c r="GP1850" s="40"/>
      <c r="GQ1850" s="40"/>
      <c r="GR1850" s="40"/>
      <c r="GS1850" s="40"/>
    </row>
    <row r="1851" spans="1:201" x14ac:dyDescent="0.2">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40"/>
      <c r="CY1851" s="40"/>
      <c r="CZ1851" s="40"/>
      <c r="DA1851" s="40"/>
      <c r="DB1851" s="40"/>
      <c r="DC1851" s="40"/>
      <c r="DD1851" s="40"/>
      <c r="DE1851" s="40"/>
      <c r="DF1851" s="40"/>
      <c r="DG1851" s="40"/>
      <c r="DH1851" s="40"/>
      <c r="DI1851" s="40"/>
      <c r="DJ1851" s="40"/>
      <c r="DK1851" s="40"/>
      <c r="DL1851" s="40"/>
      <c r="DM1851" s="40"/>
      <c r="DN1851" s="40"/>
      <c r="DO1851" s="40"/>
      <c r="DP1851" s="40"/>
      <c r="DQ1851" s="40"/>
      <c r="DR1851" s="40"/>
      <c r="DS1851" s="40"/>
      <c r="DT1851" s="40"/>
      <c r="DU1851" s="40"/>
      <c r="DV1851" s="40"/>
      <c r="DW1851" s="40"/>
      <c r="DX1851" s="40"/>
      <c r="DY1851" s="40"/>
      <c r="DZ1851" s="40"/>
      <c r="EA1851" s="40"/>
      <c r="EB1851" s="40"/>
      <c r="EC1851" s="40"/>
      <c r="ED1851" s="40"/>
      <c r="EE1851" s="40"/>
      <c r="EF1851" s="40"/>
      <c r="EG1851" s="40"/>
      <c r="EH1851" s="40"/>
      <c r="EI1851" s="40"/>
      <c r="EJ1851" s="40"/>
      <c r="EK1851" s="40"/>
      <c r="EL1851" s="40"/>
      <c r="EM1851" s="40"/>
      <c r="EN1851" s="40"/>
      <c r="EO1851" s="40"/>
      <c r="EP1851" s="40"/>
      <c r="EQ1851" s="40"/>
      <c r="ER1851" s="40"/>
      <c r="ES1851" s="40"/>
      <c r="ET1851" s="40"/>
      <c r="EU1851" s="40"/>
      <c r="EV1851" s="40"/>
      <c r="EW1851" s="40"/>
      <c r="EX1851" s="40"/>
      <c r="EY1851" s="40"/>
      <c r="EZ1851" s="40"/>
      <c r="FA1851" s="40"/>
      <c r="FB1851" s="40"/>
      <c r="FC1851" s="40"/>
      <c r="FD1851" s="40"/>
      <c r="FE1851" s="40"/>
      <c r="FF1851" s="40"/>
      <c r="FG1851" s="40"/>
      <c r="FH1851" s="40"/>
      <c r="FI1851" s="40"/>
      <c r="FJ1851" s="40"/>
      <c r="FK1851" s="40"/>
      <c r="FL1851" s="40"/>
      <c r="FM1851" s="40"/>
      <c r="FN1851" s="40"/>
      <c r="FO1851" s="40"/>
      <c r="FP1851" s="40"/>
      <c r="FQ1851" s="40"/>
      <c r="FR1851" s="40"/>
      <c r="FS1851" s="40"/>
      <c r="FT1851" s="40"/>
      <c r="FU1851" s="40"/>
      <c r="FV1851" s="40"/>
      <c r="FW1851" s="40"/>
      <c r="FX1851" s="40"/>
      <c r="FY1851" s="40"/>
      <c r="FZ1851" s="40"/>
      <c r="GA1851" s="40"/>
      <c r="GB1851" s="40"/>
      <c r="GC1851" s="40"/>
      <c r="GD1851" s="40"/>
      <c r="GE1851" s="40"/>
      <c r="GF1851" s="40"/>
      <c r="GG1851" s="40"/>
      <c r="GH1851" s="40"/>
      <c r="GI1851" s="40"/>
      <c r="GJ1851" s="40"/>
      <c r="GK1851" s="40"/>
      <c r="GL1851" s="40"/>
      <c r="GM1851" s="40"/>
      <c r="GN1851" s="40"/>
      <c r="GO1851" s="40"/>
      <c r="GP1851" s="40"/>
      <c r="GQ1851" s="40"/>
      <c r="GR1851" s="40"/>
      <c r="GS1851" s="40"/>
    </row>
    <row r="1852" spans="1:201" x14ac:dyDescent="0.2">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40"/>
      <c r="CY1852" s="40"/>
      <c r="CZ1852" s="40"/>
      <c r="DA1852" s="40"/>
      <c r="DB1852" s="40"/>
      <c r="DC1852" s="40"/>
      <c r="DD1852" s="40"/>
      <c r="DE1852" s="40"/>
      <c r="DF1852" s="40"/>
      <c r="DG1852" s="40"/>
      <c r="DH1852" s="40"/>
      <c r="DI1852" s="40"/>
      <c r="DJ1852" s="40"/>
      <c r="DK1852" s="40"/>
      <c r="DL1852" s="40"/>
      <c r="DM1852" s="40"/>
      <c r="DN1852" s="40"/>
      <c r="DO1852" s="40"/>
      <c r="DP1852" s="40"/>
      <c r="DQ1852" s="40"/>
      <c r="DR1852" s="40"/>
      <c r="DS1852" s="40"/>
      <c r="DT1852" s="40"/>
      <c r="DU1852" s="40"/>
      <c r="DV1852" s="40"/>
      <c r="DW1852" s="40"/>
      <c r="DX1852" s="40"/>
      <c r="DY1852" s="40"/>
      <c r="DZ1852" s="40"/>
      <c r="EA1852" s="40"/>
      <c r="EB1852" s="40"/>
      <c r="EC1852" s="40"/>
      <c r="ED1852" s="40"/>
      <c r="EE1852" s="40"/>
      <c r="EF1852" s="40"/>
      <c r="EG1852" s="40"/>
      <c r="EH1852" s="40"/>
      <c r="EI1852" s="40"/>
      <c r="EJ1852" s="40"/>
      <c r="EK1852" s="40"/>
      <c r="EL1852" s="40"/>
      <c r="EM1852" s="40"/>
      <c r="EN1852" s="40"/>
      <c r="EO1852" s="40"/>
      <c r="EP1852" s="40"/>
      <c r="EQ1852" s="40"/>
      <c r="ER1852" s="40"/>
      <c r="ES1852" s="40"/>
      <c r="ET1852" s="40"/>
      <c r="EU1852" s="40"/>
      <c r="EV1852" s="40"/>
      <c r="EW1852" s="40"/>
      <c r="EX1852" s="40"/>
      <c r="EY1852" s="40"/>
      <c r="EZ1852" s="40"/>
      <c r="FA1852" s="40"/>
      <c r="FB1852" s="40"/>
      <c r="FC1852" s="40"/>
      <c r="FD1852" s="40"/>
      <c r="FE1852" s="40"/>
      <c r="FF1852" s="40"/>
      <c r="FG1852" s="40"/>
      <c r="FH1852" s="40"/>
      <c r="FI1852" s="40"/>
      <c r="FJ1852" s="40"/>
      <c r="FK1852" s="40"/>
      <c r="FL1852" s="40"/>
      <c r="FM1852" s="40"/>
      <c r="FN1852" s="40"/>
      <c r="FO1852" s="40"/>
      <c r="FP1852" s="40"/>
      <c r="FQ1852" s="40"/>
      <c r="FR1852" s="40"/>
      <c r="FS1852" s="40"/>
      <c r="FT1852" s="40"/>
      <c r="FU1852" s="40"/>
      <c r="FV1852" s="40"/>
      <c r="FW1852" s="40"/>
      <c r="FX1852" s="40"/>
      <c r="FY1852" s="40"/>
      <c r="FZ1852" s="40"/>
      <c r="GA1852" s="40"/>
      <c r="GB1852" s="40"/>
      <c r="GC1852" s="40"/>
      <c r="GD1852" s="40"/>
      <c r="GE1852" s="40"/>
      <c r="GF1852" s="40"/>
      <c r="GG1852" s="40"/>
      <c r="GH1852" s="40"/>
      <c r="GI1852" s="40"/>
      <c r="GJ1852" s="40"/>
      <c r="GK1852" s="40"/>
      <c r="GL1852" s="40"/>
      <c r="GM1852" s="40"/>
      <c r="GN1852" s="40"/>
      <c r="GO1852" s="40"/>
      <c r="GP1852" s="40"/>
      <c r="GQ1852" s="40"/>
      <c r="GR1852" s="40"/>
      <c r="GS1852" s="40"/>
    </row>
    <row r="1853" spans="1:201" x14ac:dyDescent="0.2">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40"/>
      <c r="CY1853" s="40"/>
      <c r="CZ1853" s="40"/>
      <c r="DA1853" s="40"/>
      <c r="DB1853" s="40"/>
      <c r="DC1853" s="40"/>
      <c r="DD1853" s="40"/>
      <c r="DE1853" s="40"/>
      <c r="DF1853" s="40"/>
      <c r="DG1853" s="40"/>
      <c r="DH1853" s="40"/>
      <c r="DI1853" s="40"/>
      <c r="DJ1853" s="40"/>
      <c r="DK1853" s="40"/>
      <c r="DL1853" s="40"/>
      <c r="DM1853" s="40"/>
      <c r="DN1853" s="40"/>
      <c r="DO1853" s="40"/>
      <c r="DP1853" s="40"/>
      <c r="DQ1853" s="40"/>
      <c r="DR1853" s="40"/>
      <c r="DS1853" s="40"/>
      <c r="DT1853" s="40"/>
      <c r="DU1853" s="40"/>
      <c r="DV1853" s="40"/>
      <c r="DW1853" s="40"/>
      <c r="DX1853" s="40"/>
      <c r="DY1853" s="40"/>
      <c r="DZ1853" s="40"/>
      <c r="EA1853" s="40"/>
      <c r="EB1853" s="40"/>
      <c r="EC1853" s="40"/>
      <c r="ED1853" s="40"/>
      <c r="EE1853" s="40"/>
      <c r="EF1853" s="40"/>
      <c r="EG1853" s="40"/>
      <c r="EH1853" s="40"/>
      <c r="EI1853" s="40"/>
      <c r="EJ1853" s="40"/>
      <c r="EK1853" s="40"/>
      <c r="EL1853" s="40"/>
      <c r="EM1853" s="40"/>
      <c r="EN1853" s="40"/>
      <c r="EO1853" s="40"/>
      <c r="EP1853" s="40"/>
      <c r="EQ1853" s="40"/>
      <c r="ER1853" s="40"/>
      <c r="ES1853" s="40"/>
      <c r="ET1853" s="40"/>
      <c r="EU1853" s="40"/>
      <c r="EV1853" s="40"/>
      <c r="EW1853" s="40"/>
      <c r="EX1853" s="40"/>
      <c r="EY1853" s="40"/>
      <c r="EZ1853" s="40"/>
      <c r="FA1853" s="40"/>
      <c r="FB1853" s="40"/>
      <c r="FC1853" s="40"/>
      <c r="FD1853" s="40"/>
      <c r="FE1853" s="40"/>
      <c r="FF1853" s="40"/>
      <c r="FG1853" s="40"/>
      <c r="FH1853" s="40"/>
      <c r="FI1853" s="40"/>
      <c r="FJ1853" s="40"/>
      <c r="FK1853" s="40"/>
      <c r="FL1853" s="40"/>
      <c r="FM1853" s="40"/>
      <c r="FN1853" s="40"/>
      <c r="FO1853" s="40"/>
      <c r="FP1853" s="40"/>
      <c r="FQ1853" s="40"/>
      <c r="FR1853" s="40"/>
      <c r="FS1853" s="40"/>
      <c r="FT1853" s="40"/>
      <c r="FU1853" s="40"/>
      <c r="FV1853" s="40"/>
      <c r="FW1853" s="40"/>
      <c r="FX1853" s="40"/>
      <c r="FY1853" s="40"/>
      <c r="FZ1853" s="40"/>
      <c r="GA1853" s="40"/>
      <c r="GB1853" s="40"/>
      <c r="GC1853" s="40"/>
      <c r="GD1853" s="40"/>
      <c r="GE1853" s="40"/>
      <c r="GF1853" s="40"/>
      <c r="GG1853" s="40"/>
      <c r="GH1853" s="40"/>
      <c r="GI1853" s="40"/>
      <c r="GJ1853" s="40"/>
      <c r="GK1853" s="40"/>
      <c r="GL1853" s="40"/>
      <c r="GM1853" s="40"/>
      <c r="GN1853" s="40"/>
      <c r="GO1853" s="40"/>
      <c r="GP1853" s="40"/>
      <c r="GQ1853" s="40"/>
      <c r="GR1853" s="40"/>
      <c r="GS1853" s="40"/>
    </row>
    <row r="1854" spans="1:201" x14ac:dyDescent="0.2">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40"/>
      <c r="CY1854" s="40"/>
      <c r="CZ1854" s="40"/>
      <c r="DA1854" s="40"/>
      <c r="DB1854" s="40"/>
      <c r="DC1854" s="40"/>
      <c r="DD1854" s="40"/>
      <c r="DE1854" s="40"/>
      <c r="DF1854" s="40"/>
      <c r="DG1854" s="40"/>
      <c r="DH1854" s="40"/>
      <c r="DI1854" s="40"/>
      <c r="DJ1854" s="40"/>
      <c r="DK1854" s="40"/>
      <c r="DL1854" s="40"/>
      <c r="DM1854" s="40"/>
      <c r="DN1854" s="40"/>
      <c r="DO1854" s="40"/>
      <c r="DP1854" s="40"/>
      <c r="DQ1854" s="40"/>
      <c r="DR1854" s="40"/>
      <c r="DS1854" s="40"/>
      <c r="DT1854" s="40"/>
      <c r="DU1854" s="40"/>
      <c r="DV1854" s="40"/>
      <c r="DW1854" s="40"/>
      <c r="DX1854" s="40"/>
      <c r="DY1854" s="40"/>
      <c r="DZ1854" s="40"/>
      <c r="EA1854" s="40"/>
      <c r="EB1854" s="40"/>
      <c r="EC1854" s="40"/>
      <c r="ED1854" s="40"/>
      <c r="EE1854" s="40"/>
      <c r="EF1854" s="40"/>
      <c r="EG1854" s="40"/>
      <c r="EH1854" s="40"/>
      <c r="EI1854" s="40"/>
      <c r="EJ1854" s="40"/>
      <c r="EK1854" s="40"/>
      <c r="EL1854" s="40"/>
      <c r="EM1854" s="40"/>
      <c r="EN1854" s="40"/>
      <c r="EO1854" s="40"/>
      <c r="EP1854" s="40"/>
      <c r="EQ1854" s="40"/>
      <c r="ER1854" s="40"/>
      <c r="ES1854" s="40"/>
      <c r="ET1854" s="40"/>
      <c r="EU1854" s="40"/>
      <c r="EV1854" s="40"/>
      <c r="EW1854" s="40"/>
      <c r="EX1854" s="40"/>
      <c r="EY1854" s="40"/>
      <c r="EZ1854" s="40"/>
      <c r="FA1854" s="40"/>
      <c r="FB1854" s="40"/>
      <c r="FC1854" s="40"/>
      <c r="FD1854" s="40"/>
      <c r="FE1854" s="40"/>
      <c r="FF1854" s="40"/>
      <c r="FG1854" s="40"/>
      <c r="FH1854" s="40"/>
      <c r="FI1854" s="40"/>
      <c r="FJ1854" s="40"/>
      <c r="FK1854" s="40"/>
      <c r="FL1854" s="40"/>
      <c r="FM1854" s="40"/>
      <c r="FN1854" s="40"/>
      <c r="FO1854" s="40"/>
      <c r="FP1854" s="40"/>
      <c r="FQ1854" s="40"/>
      <c r="FR1854" s="40"/>
      <c r="FS1854" s="40"/>
      <c r="FT1854" s="40"/>
      <c r="FU1854" s="40"/>
      <c r="FV1854" s="40"/>
      <c r="FW1854" s="40"/>
      <c r="FX1854" s="40"/>
      <c r="FY1854" s="40"/>
      <c r="FZ1854" s="40"/>
      <c r="GA1854" s="40"/>
      <c r="GB1854" s="40"/>
      <c r="GC1854" s="40"/>
      <c r="GD1854" s="40"/>
      <c r="GE1854" s="40"/>
      <c r="GF1854" s="40"/>
      <c r="GG1854" s="40"/>
      <c r="GH1854" s="40"/>
      <c r="GI1854" s="40"/>
      <c r="GJ1854" s="40"/>
      <c r="GK1854" s="40"/>
      <c r="GL1854" s="40"/>
      <c r="GM1854" s="40"/>
      <c r="GN1854" s="40"/>
      <c r="GO1854" s="40"/>
      <c r="GP1854" s="40"/>
      <c r="GQ1854" s="40"/>
      <c r="GR1854" s="40"/>
      <c r="GS1854" s="40"/>
    </row>
    <row r="1855" spans="1:201" x14ac:dyDescent="0.2">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40"/>
      <c r="CY1855" s="40"/>
      <c r="CZ1855" s="40"/>
      <c r="DA1855" s="40"/>
      <c r="DB1855" s="40"/>
      <c r="DC1855" s="40"/>
      <c r="DD1855" s="40"/>
      <c r="DE1855" s="40"/>
      <c r="DF1855" s="40"/>
      <c r="DG1855" s="40"/>
      <c r="DH1855" s="40"/>
      <c r="DI1855" s="40"/>
      <c r="DJ1855" s="40"/>
      <c r="DK1855" s="40"/>
      <c r="DL1855" s="40"/>
      <c r="DM1855" s="40"/>
      <c r="DN1855" s="40"/>
      <c r="DO1855" s="40"/>
      <c r="DP1855" s="40"/>
      <c r="DQ1855" s="40"/>
      <c r="DR1855" s="40"/>
      <c r="DS1855" s="40"/>
      <c r="DT1855" s="40"/>
      <c r="DU1855" s="40"/>
      <c r="DV1855" s="40"/>
      <c r="DW1855" s="40"/>
      <c r="DX1855" s="40"/>
      <c r="DY1855" s="40"/>
      <c r="DZ1855" s="40"/>
      <c r="EA1855" s="40"/>
      <c r="EB1855" s="40"/>
      <c r="EC1855" s="40"/>
      <c r="ED1855" s="40"/>
      <c r="EE1855" s="40"/>
      <c r="EF1855" s="40"/>
      <c r="EG1855" s="40"/>
      <c r="EH1855" s="40"/>
      <c r="EI1855" s="40"/>
      <c r="EJ1855" s="40"/>
      <c r="EK1855" s="40"/>
      <c r="EL1855" s="40"/>
      <c r="EM1855" s="40"/>
      <c r="EN1855" s="40"/>
      <c r="EO1855" s="40"/>
      <c r="EP1855" s="40"/>
      <c r="EQ1855" s="40"/>
      <c r="ER1855" s="40"/>
      <c r="ES1855" s="40"/>
      <c r="ET1855" s="40"/>
      <c r="EU1855" s="40"/>
      <c r="EV1855" s="40"/>
      <c r="EW1855" s="40"/>
      <c r="EX1855" s="40"/>
      <c r="EY1855" s="40"/>
      <c r="EZ1855" s="40"/>
      <c r="FA1855" s="40"/>
      <c r="FB1855" s="40"/>
      <c r="FC1855" s="40"/>
      <c r="FD1855" s="40"/>
      <c r="FE1855" s="40"/>
      <c r="FF1855" s="40"/>
      <c r="FG1855" s="40"/>
      <c r="FH1855" s="40"/>
      <c r="FI1855" s="40"/>
      <c r="FJ1855" s="40"/>
      <c r="FK1855" s="40"/>
      <c r="FL1855" s="40"/>
      <c r="FM1855" s="40"/>
      <c r="FN1855" s="40"/>
      <c r="FO1855" s="40"/>
      <c r="FP1855" s="40"/>
      <c r="FQ1855" s="40"/>
      <c r="FR1855" s="40"/>
      <c r="FS1855" s="40"/>
      <c r="FT1855" s="40"/>
      <c r="FU1855" s="40"/>
      <c r="FV1855" s="40"/>
      <c r="FW1855" s="40"/>
      <c r="FX1855" s="40"/>
      <c r="FY1855" s="40"/>
      <c r="FZ1855" s="40"/>
      <c r="GA1855" s="40"/>
      <c r="GB1855" s="40"/>
      <c r="GC1855" s="40"/>
      <c r="GD1855" s="40"/>
      <c r="GE1855" s="40"/>
      <c r="GF1855" s="40"/>
      <c r="GG1855" s="40"/>
      <c r="GH1855" s="40"/>
      <c r="GI1855" s="40"/>
      <c r="GJ1855" s="40"/>
      <c r="GK1855" s="40"/>
      <c r="GL1855" s="40"/>
      <c r="GM1855" s="40"/>
      <c r="GN1855" s="40"/>
      <c r="GO1855" s="40"/>
      <c r="GP1855" s="40"/>
      <c r="GQ1855" s="40"/>
      <c r="GR1855" s="40"/>
      <c r="GS1855" s="40"/>
    </row>
    <row r="1856" spans="1:201" x14ac:dyDescent="0.2">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40"/>
      <c r="CY1856" s="40"/>
      <c r="CZ1856" s="40"/>
      <c r="DA1856" s="40"/>
      <c r="DB1856" s="40"/>
      <c r="DC1856" s="40"/>
      <c r="DD1856" s="40"/>
      <c r="DE1856" s="40"/>
      <c r="DF1856" s="40"/>
      <c r="DG1856" s="40"/>
      <c r="DH1856" s="40"/>
      <c r="DI1856" s="40"/>
      <c r="DJ1856" s="40"/>
      <c r="DK1856" s="40"/>
      <c r="DL1856" s="40"/>
      <c r="DM1856" s="40"/>
      <c r="DN1856" s="40"/>
      <c r="DO1856" s="40"/>
      <c r="DP1856" s="40"/>
      <c r="DQ1856" s="40"/>
      <c r="DR1856" s="40"/>
      <c r="DS1856" s="40"/>
      <c r="DT1856" s="40"/>
      <c r="DU1856" s="40"/>
      <c r="DV1856" s="40"/>
      <c r="DW1856" s="40"/>
      <c r="DX1856" s="40"/>
      <c r="DY1856" s="40"/>
      <c r="DZ1856" s="40"/>
      <c r="EA1856" s="40"/>
      <c r="EB1856" s="40"/>
      <c r="EC1856" s="40"/>
      <c r="ED1856" s="40"/>
      <c r="EE1856" s="40"/>
      <c r="EF1856" s="40"/>
      <c r="EG1856" s="40"/>
      <c r="EH1856" s="40"/>
      <c r="EI1856" s="40"/>
      <c r="EJ1856" s="40"/>
      <c r="EK1856" s="40"/>
      <c r="EL1856" s="40"/>
      <c r="EM1856" s="40"/>
      <c r="EN1856" s="40"/>
      <c r="EO1856" s="40"/>
      <c r="EP1856" s="40"/>
      <c r="EQ1856" s="40"/>
      <c r="ER1856" s="40"/>
      <c r="ES1856" s="40"/>
      <c r="ET1856" s="40"/>
      <c r="EU1856" s="40"/>
      <c r="EV1856" s="40"/>
      <c r="EW1856" s="40"/>
      <c r="EX1856" s="40"/>
      <c r="EY1856" s="40"/>
      <c r="EZ1856" s="40"/>
      <c r="FA1856" s="40"/>
      <c r="FB1856" s="40"/>
      <c r="FC1856" s="40"/>
      <c r="FD1856" s="40"/>
      <c r="FE1856" s="40"/>
      <c r="FF1856" s="40"/>
      <c r="FG1856" s="40"/>
      <c r="FH1856" s="40"/>
      <c r="FI1856" s="40"/>
      <c r="FJ1856" s="40"/>
      <c r="FK1856" s="40"/>
      <c r="FL1856" s="40"/>
      <c r="FM1856" s="40"/>
      <c r="FN1856" s="40"/>
      <c r="FO1856" s="40"/>
      <c r="FP1856" s="40"/>
      <c r="FQ1856" s="40"/>
      <c r="FR1856" s="40"/>
      <c r="FS1856" s="40"/>
      <c r="FT1856" s="40"/>
      <c r="FU1856" s="40"/>
      <c r="FV1856" s="40"/>
      <c r="FW1856" s="40"/>
      <c r="FX1856" s="40"/>
      <c r="FY1856" s="40"/>
      <c r="FZ1856" s="40"/>
      <c r="GA1856" s="40"/>
      <c r="GB1856" s="40"/>
      <c r="GC1856" s="40"/>
      <c r="GD1856" s="40"/>
      <c r="GE1856" s="40"/>
      <c r="GF1856" s="40"/>
      <c r="GG1856" s="40"/>
      <c r="GH1856" s="40"/>
      <c r="GI1856" s="40"/>
      <c r="GJ1856" s="40"/>
      <c r="GK1856" s="40"/>
      <c r="GL1856" s="40"/>
      <c r="GM1856" s="40"/>
      <c r="GN1856" s="40"/>
      <c r="GO1856" s="40"/>
      <c r="GP1856" s="40"/>
      <c r="GQ1856" s="40"/>
      <c r="GR1856" s="40"/>
      <c r="GS1856" s="40"/>
    </row>
    <row r="1857" spans="1:201" x14ac:dyDescent="0.2">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40"/>
      <c r="CY1857" s="40"/>
      <c r="CZ1857" s="40"/>
      <c r="DA1857" s="40"/>
      <c r="DB1857" s="40"/>
      <c r="DC1857" s="40"/>
      <c r="DD1857" s="40"/>
      <c r="DE1857" s="40"/>
      <c r="DF1857" s="40"/>
      <c r="DG1857" s="40"/>
      <c r="DH1857" s="40"/>
      <c r="DI1857" s="40"/>
      <c r="DJ1857" s="40"/>
      <c r="DK1857" s="40"/>
      <c r="DL1857" s="40"/>
      <c r="DM1857" s="40"/>
      <c r="DN1857" s="40"/>
      <c r="DO1857" s="40"/>
      <c r="DP1857" s="40"/>
      <c r="DQ1857" s="40"/>
      <c r="DR1857" s="40"/>
      <c r="DS1857" s="40"/>
      <c r="DT1857" s="40"/>
      <c r="DU1857" s="40"/>
      <c r="DV1857" s="40"/>
      <c r="DW1857" s="40"/>
      <c r="DX1857" s="40"/>
      <c r="DY1857" s="40"/>
      <c r="DZ1857" s="40"/>
      <c r="EA1857" s="40"/>
      <c r="EB1857" s="40"/>
      <c r="EC1857" s="40"/>
      <c r="ED1857" s="40"/>
      <c r="EE1857" s="40"/>
      <c r="EF1857" s="40"/>
      <c r="EG1857" s="40"/>
      <c r="EH1857" s="40"/>
      <c r="EI1857" s="40"/>
      <c r="EJ1857" s="40"/>
      <c r="EK1857" s="40"/>
      <c r="EL1857" s="40"/>
      <c r="EM1857" s="40"/>
      <c r="EN1857" s="40"/>
      <c r="EO1857" s="40"/>
      <c r="EP1857" s="40"/>
      <c r="EQ1857" s="40"/>
      <c r="ER1857" s="40"/>
      <c r="ES1857" s="40"/>
      <c r="ET1857" s="40"/>
      <c r="EU1857" s="40"/>
      <c r="EV1857" s="40"/>
      <c r="EW1857" s="40"/>
      <c r="EX1857" s="40"/>
      <c r="EY1857" s="40"/>
      <c r="EZ1857" s="40"/>
      <c r="FA1857" s="40"/>
      <c r="FB1857" s="40"/>
      <c r="FC1857" s="40"/>
      <c r="FD1857" s="40"/>
      <c r="FE1857" s="40"/>
      <c r="FF1857" s="40"/>
      <c r="FG1857" s="40"/>
      <c r="FH1857" s="40"/>
      <c r="FI1857" s="40"/>
      <c r="FJ1857" s="40"/>
      <c r="FK1857" s="40"/>
      <c r="FL1857" s="40"/>
      <c r="FM1857" s="40"/>
      <c r="FN1857" s="40"/>
      <c r="FO1857" s="40"/>
      <c r="FP1857" s="40"/>
      <c r="FQ1857" s="40"/>
      <c r="FR1857" s="40"/>
      <c r="FS1857" s="40"/>
      <c r="FT1857" s="40"/>
      <c r="FU1857" s="40"/>
      <c r="FV1857" s="40"/>
      <c r="FW1857" s="40"/>
      <c r="FX1857" s="40"/>
      <c r="FY1857" s="40"/>
      <c r="FZ1857" s="40"/>
      <c r="GA1857" s="40"/>
      <c r="GB1857" s="40"/>
      <c r="GC1857" s="40"/>
      <c r="GD1857" s="40"/>
      <c r="GE1857" s="40"/>
      <c r="GF1857" s="40"/>
      <c r="GG1857" s="40"/>
      <c r="GH1857" s="40"/>
      <c r="GI1857" s="40"/>
      <c r="GJ1857" s="40"/>
      <c r="GK1857" s="40"/>
      <c r="GL1857" s="40"/>
      <c r="GM1857" s="40"/>
      <c r="GN1857" s="40"/>
      <c r="GO1857" s="40"/>
      <c r="GP1857" s="40"/>
      <c r="GQ1857" s="40"/>
      <c r="GR1857" s="40"/>
      <c r="GS1857" s="40"/>
    </row>
    <row r="1858" spans="1:201" x14ac:dyDescent="0.2">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40"/>
      <c r="CY1858" s="40"/>
      <c r="CZ1858" s="40"/>
      <c r="DA1858" s="40"/>
      <c r="DB1858" s="40"/>
      <c r="DC1858" s="40"/>
      <c r="DD1858" s="40"/>
      <c r="DE1858" s="40"/>
      <c r="DF1858" s="40"/>
      <c r="DG1858" s="40"/>
      <c r="DH1858" s="40"/>
      <c r="DI1858" s="40"/>
      <c r="DJ1858" s="40"/>
      <c r="DK1858" s="40"/>
      <c r="DL1858" s="40"/>
      <c r="DM1858" s="40"/>
      <c r="DN1858" s="40"/>
      <c r="DO1858" s="40"/>
      <c r="DP1858" s="40"/>
      <c r="DQ1858" s="40"/>
      <c r="DR1858" s="40"/>
      <c r="DS1858" s="40"/>
      <c r="DT1858" s="40"/>
      <c r="DU1858" s="40"/>
      <c r="DV1858" s="40"/>
      <c r="DW1858" s="40"/>
      <c r="DX1858" s="40"/>
      <c r="DY1858" s="40"/>
      <c r="DZ1858" s="40"/>
      <c r="EA1858" s="40"/>
      <c r="EB1858" s="40"/>
      <c r="EC1858" s="40"/>
      <c r="ED1858" s="40"/>
      <c r="EE1858" s="40"/>
      <c r="EF1858" s="40"/>
      <c r="EG1858" s="40"/>
      <c r="EH1858" s="40"/>
      <c r="EI1858" s="40"/>
      <c r="EJ1858" s="40"/>
      <c r="EK1858" s="40"/>
      <c r="EL1858" s="40"/>
      <c r="EM1858" s="40"/>
      <c r="EN1858" s="40"/>
      <c r="EO1858" s="40"/>
      <c r="EP1858" s="40"/>
      <c r="EQ1858" s="40"/>
      <c r="ER1858" s="40"/>
      <c r="ES1858" s="40"/>
      <c r="ET1858" s="40"/>
      <c r="EU1858" s="40"/>
      <c r="EV1858" s="40"/>
      <c r="EW1858" s="40"/>
      <c r="EX1858" s="40"/>
      <c r="EY1858" s="40"/>
      <c r="EZ1858" s="40"/>
      <c r="FA1858" s="40"/>
      <c r="FB1858" s="40"/>
      <c r="FC1858" s="40"/>
      <c r="FD1858" s="40"/>
      <c r="FE1858" s="40"/>
      <c r="FF1858" s="40"/>
      <c r="FG1858" s="40"/>
      <c r="FH1858" s="40"/>
      <c r="FI1858" s="40"/>
      <c r="FJ1858" s="40"/>
      <c r="FK1858" s="40"/>
      <c r="FL1858" s="40"/>
      <c r="FM1858" s="40"/>
      <c r="FN1858" s="40"/>
      <c r="FO1858" s="40"/>
      <c r="FP1858" s="40"/>
      <c r="FQ1858" s="40"/>
      <c r="FR1858" s="40"/>
      <c r="FS1858" s="40"/>
      <c r="FT1858" s="40"/>
      <c r="FU1858" s="40"/>
      <c r="FV1858" s="40"/>
      <c r="FW1858" s="40"/>
      <c r="FX1858" s="40"/>
      <c r="FY1858" s="40"/>
      <c r="FZ1858" s="40"/>
      <c r="GA1858" s="40"/>
      <c r="GB1858" s="40"/>
      <c r="GC1858" s="40"/>
      <c r="GD1858" s="40"/>
      <c r="GE1858" s="40"/>
      <c r="GF1858" s="40"/>
      <c r="GG1858" s="40"/>
      <c r="GH1858" s="40"/>
      <c r="GI1858" s="40"/>
      <c r="GJ1858" s="40"/>
      <c r="GK1858" s="40"/>
      <c r="GL1858" s="40"/>
      <c r="GM1858" s="40"/>
      <c r="GN1858" s="40"/>
      <c r="GO1858" s="40"/>
      <c r="GP1858" s="40"/>
      <c r="GQ1858" s="40"/>
      <c r="GR1858" s="40"/>
      <c r="GS1858" s="40"/>
    </row>
    <row r="1859" spans="1:201" x14ac:dyDescent="0.2">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40"/>
      <c r="CY1859" s="40"/>
      <c r="CZ1859" s="40"/>
      <c r="DA1859" s="40"/>
      <c r="DB1859" s="40"/>
      <c r="DC1859" s="40"/>
      <c r="DD1859" s="40"/>
      <c r="DE1859" s="40"/>
      <c r="DF1859" s="40"/>
      <c r="DG1859" s="40"/>
      <c r="DH1859" s="40"/>
      <c r="DI1859" s="40"/>
      <c r="DJ1859" s="40"/>
      <c r="DK1859" s="40"/>
      <c r="DL1859" s="40"/>
      <c r="DM1859" s="40"/>
      <c r="DN1859" s="40"/>
      <c r="DO1859" s="40"/>
      <c r="DP1859" s="40"/>
      <c r="DQ1859" s="40"/>
      <c r="DR1859" s="40"/>
      <c r="DS1859" s="40"/>
      <c r="DT1859" s="40"/>
      <c r="DU1859" s="40"/>
      <c r="DV1859" s="40"/>
      <c r="DW1859" s="40"/>
      <c r="DX1859" s="40"/>
      <c r="DY1859" s="40"/>
      <c r="DZ1859" s="40"/>
      <c r="EA1859" s="40"/>
      <c r="EB1859" s="40"/>
      <c r="EC1859" s="40"/>
      <c r="ED1859" s="40"/>
      <c r="EE1859" s="40"/>
      <c r="EF1859" s="40"/>
      <c r="EG1859" s="40"/>
      <c r="EH1859" s="40"/>
      <c r="EI1859" s="40"/>
      <c r="EJ1859" s="40"/>
      <c r="EK1859" s="40"/>
      <c r="EL1859" s="40"/>
      <c r="EM1859" s="40"/>
      <c r="EN1859" s="40"/>
      <c r="EO1859" s="40"/>
      <c r="EP1859" s="40"/>
      <c r="EQ1859" s="40"/>
      <c r="ER1859" s="40"/>
      <c r="ES1859" s="40"/>
      <c r="ET1859" s="40"/>
      <c r="EU1859" s="40"/>
      <c r="EV1859" s="40"/>
      <c r="EW1859" s="40"/>
      <c r="EX1859" s="40"/>
      <c r="EY1859" s="40"/>
      <c r="EZ1859" s="40"/>
      <c r="FA1859" s="40"/>
      <c r="FB1859" s="40"/>
      <c r="FC1859" s="40"/>
      <c r="FD1859" s="40"/>
      <c r="FE1859" s="40"/>
      <c r="FF1859" s="40"/>
      <c r="FG1859" s="40"/>
      <c r="FH1859" s="40"/>
      <c r="FI1859" s="40"/>
      <c r="FJ1859" s="40"/>
      <c r="FK1859" s="40"/>
      <c r="FL1859" s="40"/>
      <c r="FM1859" s="40"/>
      <c r="FN1859" s="40"/>
      <c r="FO1859" s="40"/>
      <c r="FP1859" s="40"/>
      <c r="FQ1859" s="40"/>
      <c r="FR1859" s="40"/>
      <c r="FS1859" s="40"/>
      <c r="FT1859" s="40"/>
      <c r="FU1859" s="40"/>
      <c r="FV1859" s="40"/>
      <c r="FW1859" s="40"/>
      <c r="FX1859" s="40"/>
      <c r="FY1859" s="40"/>
      <c r="FZ1859" s="40"/>
      <c r="GA1859" s="40"/>
      <c r="GB1859" s="40"/>
      <c r="GC1859" s="40"/>
      <c r="GD1859" s="40"/>
      <c r="GE1859" s="40"/>
      <c r="GF1859" s="40"/>
      <c r="GG1859" s="40"/>
      <c r="GH1859" s="40"/>
      <c r="GI1859" s="40"/>
      <c r="GJ1859" s="40"/>
      <c r="GK1859" s="40"/>
      <c r="GL1859" s="40"/>
      <c r="GM1859" s="40"/>
      <c r="GN1859" s="40"/>
      <c r="GO1859" s="40"/>
      <c r="GP1859" s="40"/>
      <c r="GQ1859" s="40"/>
      <c r="GR1859" s="40"/>
      <c r="GS1859" s="40"/>
    </row>
    <row r="1860" spans="1:201" x14ac:dyDescent="0.2">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40"/>
      <c r="CY1860" s="40"/>
      <c r="CZ1860" s="40"/>
      <c r="DA1860" s="40"/>
      <c r="DB1860" s="40"/>
      <c r="DC1860" s="40"/>
      <c r="DD1860" s="40"/>
      <c r="DE1860" s="40"/>
      <c r="DF1860" s="40"/>
      <c r="DG1860" s="40"/>
      <c r="DH1860" s="40"/>
      <c r="DI1860" s="40"/>
      <c r="DJ1860" s="40"/>
      <c r="DK1860" s="40"/>
      <c r="DL1860" s="40"/>
      <c r="DM1860" s="40"/>
      <c r="DN1860" s="40"/>
      <c r="DO1860" s="40"/>
      <c r="DP1860" s="40"/>
      <c r="DQ1860" s="40"/>
      <c r="DR1860" s="40"/>
      <c r="DS1860" s="40"/>
      <c r="DT1860" s="40"/>
      <c r="DU1860" s="40"/>
      <c r="DV1860" s="40"/>
      <c r="DW1860" s="40"/>
      <c r="DX1860" s="40"/>
      <c r="DY1860" s="40"/>
      <c r="DZ1860" s="40"/>
      <c r="EA1860" s="40"/>
      <c r="EB1860" s="40"/>
      <c r="EC1860" s="40"/>
      <c r="ED1860" s="40"/>
      <c r="EE1860" s="40"/>
      <c r="EF1860" s="40"/>
      <c r="EG1860" s="40"/>
      <c r="EH1860" s="40"/>
      <c r="EI1860" s="40"/>
      <c r="EJ1860" s="40"/>
      <c r="EK1860" s="40"/>
      <c r="EL1860" s="40"/>
      <c r="EM1860" s="40"/>
      <c r="EN1860" s="40"/>
      <c r="EO1860" s="40"/>
      <c r="EP1860" s="40"/>
      <c r="EQ1860" s="40"/>
      <c r="ER1860" s="40"/>
      <c r="ES1860" s="40"/>
      <c r="ET1860" s="40"/>
      <c r="EU1860" s="40"/>
      <c r="EV1860" s="40"/>
      <c r="EW1860" s="40"/>
      <c r="EX1860" s="40"/>
      <c r="EY1860" s="40"/>
      <c r="EZ1860" s="40"/>
      <c r="FA1860" s="40"/>
      <c r="FB1860" s="40"/>
      <c r="FC1860" s="40"/>
      <c r="FD1860" s="40"/>
      <c r="FE1860" s="40"/>
      <c r="FF1860" s="40"/>
      <c r="FG1860" s="40"/>
      <c r="FH1860" s="40"/>
      <c r="FI1860" s="40"/>
      <c r="FJ1860" s="40"/>
      <c r="FK1860" s="40"/>
      <c r="FL1860" s="40"/>
      <c r="FM1860" s="40"/>
      <c r="FN1860" s="40"/>
      <c r="FO1860" s="40"/>
      <c r="FP1860" s="40"/>
      <c r="FQ1860" s="40"/>
      <c r="FR1860" s="40"/>
      <c r="FS1860" s="40"/>
      <c r="FT1860" s="40"/>
      <c r="FU1860" s="40"/>
      <c r="FV1860" s="40"/>
      <c r="FW1860" s="40"/>
      <c r="FX1860" s="40"/>
      <c r="FY1860" s="40"/>
      <c r="FZ1860" s="40"/>
      <c r="GA1860" s="40"/>
      <c r="GB1860" s="40"/>
      <c r="GC1860" s="40"/>
      <c r="GD1860" s="40"/>
      <c r="GE1860" s="40"/>
      <c r="GF1860" s="40"/>
      <c r="GG1860" s="40"/>
      <c r="GH1860" s="40"/>
      <c r="GI1860" s="40"/>
      <c r="GJ1860" s="40"/>
      <c r="GK1860" s="40"/>
      <c r="GL1860" s="40"/>
      <c r="GM1860" s="40"/>
      <c r="GN1860" s="40"/>
      <c r="GO1860" s="40"/>
      <c r="GP1860" s="40"/>
      <c r="GQ1860" s="40"/>
      <c r="GR1860" s="40"/>
      <c r="GS1860" s="40"/>
    </row>
    <row r="1861" spans="1:201" x14ac:dyDescent="0.2">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40"/>
      <c r="CY1861" s="40"/>
      <c r="CZ1861" s="40"/>
      <c r="DA1861" s="40"/>
      <c r="DB1861" s="40"/>
      <c r="DC1861" s="40"/>
      <c r="DD1861" s="40"/>
      <c r="DE1861" s="40"/>
      <c r="DF1861" s="40"/>
      <c r="DG1861" s="40"/>
      <c r="DH1861" s="40"/>
      <c r="DI1861" s="40"/>
      <c r="DJ1861" s="40"/>
      <c r="DK1861" s="40"/>
      <c r="DL1861" s="40"/>
      <c r="DM1861" s="40"/>
      <c r="DN1861" s="40"/>
      <c r="DO1861" s="40"/>
      <c r="DP1861" s="40"/>
      <c r="DQ1861" s="40"/>
      <c r="DR1861" s="40"/>
      <c r="DS1861" s="40"/>
      <c r="DT1861" s="40"/>
      <c r="DU1861" s="40"/>
      <c r="DV1861" s="40"/>
      <c r="DW1861" s="40"/>
      <c r="DX1861" s="40"/>
      <c r="DY1861" s="40"/>
      <c r="DZ1861" s="40"/>
      <c r="EA1861" s="40"/>
      <c r="EB1861" s="40"/>
      <c r="EC1861" s="40"/>
      <c r="ED1861" s="40"/>
      <c r="EE1861" s="40"/>
      <c r="EF1861" s="40"/>
      <c r="EG1861" s="40"/>
      <c r="EH1861" s="40"/>
      <c r="EI1861" s="40"/>
      <c r="EJ1861" s="40"/>
      <c r="EK1861" s="40"/>
      <c r="EL1861" s="40"/>
      <c r="EM1861" s="40"/>
      <c r="EN1861" s="40"/>
      <c r="EO1861" s="40"/>
      <c r="EP1861" s="40"/>
      <c r="EQ1861" s="40"/>
      <c r="ER1861" s="40"/>
      <c r="ES1861" s="40"/>
      <c r="ET1861" s="40"/>
      <c r="EU1861" s="40"/>
      <c r="EV1861" s="40"/>
      <c r="EW1861" s="40"/>
      <c r="EX1861" s="40"/>
      <c r="EY1861" s="40"/>
      <c r="EZ1861" s="40"/>
      <c r="FA1861" s="40"/>
      <c r="FB1861" s="40"/>
      <c r="FC1861" s="40"/>
      <c r="FD1861" s="40"/>
      <c r="FE1861" s="40"/>
      <c r="FF1861" s="40"/>
      <c r="FG1861" s="40"/>
      <c r="FH1861" s="40"/>
      <c r="FI1861" s="40"/>
      <c r="FJ1861" s="40"/>
      <c r="FK1861" s="40"/>
      <c r="FL1861" s="40"/>
      <c r="FM1861" s="40"/>
      <c r="FN1861" s="40"/>
      <c r="FO1861" s="40"/>
      <c r="FP1861" s="40"/>
      <c r="FQ1861" s="40"/>
      <c r="FR1861" s="40"/>
      <c r="FS1861" s="40"/>
      <c r="FT1861" s="40"/>
      <c r="FU1861" s="40"/>
      <c r="FV1861" s="40"/>
      <c r="FW1861" s="40"/>
      <c r="FX1861" s="40"/>
      <c r="FY1861" s="40"/>
      <c r="FZ1861" s="40"/>
      <c r="GA1861" s="40"/>
      <c r="GB1861" s="40"/>
      <c r="GC1861" s="40"/>
      <c r="GD1861" s="40"/>
      <c r="GE1861" s="40"/>
      <c r="GF1861" s="40"/>
      <c r="GG1861" s="40"/>
      <c r="GH1861" s="40"/>
      <c r="GI1861" s="40"/>
      <c r="GJ1861" s="40"/>
      <c r="GK1861" s="40"/>
      <c r="GL1861" s="40"/>
      <c r="GM1861" s="40"/>
      <c r="GN1861" s="40"/>
      <c r="GO1861" s="40"/>
      <c r="GP1861" s="40"/>
      <c r="GQ1861" s="40"/>
      <c r="GR1861" s="40"/>
      <c r="GS1861" s="40"/>
    </row>
    <row r="1862" spans="1:201" x14ac:dyDescent="0.2">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40"/>
      <c r="CY1862" s="40"/>
      <c r="CZ1862" s="40"/>
      <c r="DA1862" s="40"/>
      <c r="DB1862" s="40"/>
      <c r="DC1862" s="40"/>
      <c r="DD1862" s="40"/>
      <c r="DE1862" s="40"/>
      <c r="DF1862" s="40"/>
      <c r="DG1862" s="40"/>
      <c r="DH1862" s="40"/>
      <c r="DI1862" s="40"/>
      <c r="DJ1862" s="40"/>
      <c r="DK1862" s="40"/>
      <c r="DL1862" s="40"/>
      <c r="DM1862" s="40"/>
      <c r="DN1862" s="40"/>
      <c r="DO1862" s="40"/>
      <c r="DP1862" s="40"/>
      <c r="DQ1862" s="40"/>
      <c r="DR1862" s="40"/>
      <c r="DS1862" s="40"/>
      <c r="DT1862" s="40"/>
      <c r="DU1862" s="40"/>
      <c r="DV1862" s="40"/>
      <c r="DW1862" s="40"/>
      <c r="DX1862" s="40"/>
      <c r="DY1862" s="40"/>
      <c r="DZ1862" s="40"/>
      <c r="EA1862" s="40"/>
      <c r="EB1862" s="40"/>
      <c r="EC1862" s="40"/>
      <c r="ED1862" s="40"/>
      <c r="EE1862" s="40"/>
      <c r="EF1862" s="40"/>
      <c r="EG1862" s="40"/>
      <c r="EH1862" s="40"/>
      <c r="EI1862" s="40"/>
      <c r="EJ1862" s="40"/>
      <c r="EK1862" s="40"/>
      <c r="EL1862" s="40"/>
      <c r="EM1862" s="40"/>
      <c r="EN1862" s="40"/>
      <c r="EO1862" s="40"/>
      <c r="EP1862" s="40"/>
      <c r="EQ1862" s="40"/>
      <c r="ER1862" s="40"/>
      <c r="ES1862" s="40"/>
      <c r="ET1862" s="40"/>
      <c r="EU1862" s="40"/>
      <c r="EV1862" s="40"/>
      <c r="EW1862" s="40"/>
      <c r="EX1862" s="40"/>
      <c r="EY1862" s="40"/>
      <c r="EZ1862" s="40"/>
      <c r="FA1862" s="40"/>
      <c r="FB1862" s="40"/>
      <c r="FC1862" s="40"/>
      <c r="FD1862" s="40"/>
      <c r="FE1862" s="40"/>
      <c r="FF1862" s="40"/>
      <c r="FG1862" s="40"/>
      <c r="FH1862" s="40"/>
      <c r="FI1862" s="40"/>
      <c r="FJ1862" s="40"/>
      <c r="FK1862" s="40"/>
      <c r="FL1862" s="40"/>
      <c r="FM1862" s="40"/>
      <c r="FN1862" s="40"/>
      <c r="FO1862" s="40"/>
      <c r="FP1862" s="40"/>
      <c r="FQ1862" s="40"/>
      <c r="FR1862" s="40"/>
      <c r="FS1862" s="40"/>
      <c r="FT1862" s="40"/>
      <c r="FU1862" s="40"/>
      <c r="FV1862" s="40"/>
      <c r="FW1862" s="40"/>
      <c r="FX1862" s="40"/>
      <c r="FY1862" s="40"/>
      <c r="FZ1862" s="40"/>
      <c r="GA1862" s="40"/>
      <c r="GB1862" s="40"/>
      <c r="GC1862" s="40"/>
      <c r="GD1862" s="40"/>
      <c r="GE1862" s="40"/>
      <c r="GF1862" s="40"/>
      <c r="GG1862" s="40"/>
      <c r="GH1862" s="40"/>
      <c r="GI1862" s="40"/>
      <c r="GJ1862" s="40"/>
      <c r="GK1862" s="40"/>
      <c r="GL1862" s="40"/>
      <c r="GM1862" s="40"/>
      <c r="GN1862" s="40"/>
      <c r="GO1862" s="40"/>
      <c r="GP1862" s="40"/>
      <c r="GQ1862" s="40"/>
      <c r="GR1862" s="40"/>
      <c r="GS1862" s="40"/>
    </row>
    <row r="1863" spans="1:201" x14ac:dyDescent="0.2">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40"/>
      <c r="CY1863" s="40"/>
      <c r="CZ1863" s="40"/>
      <c r="DA1863" s="40"/>
      <c r="DB1863" s="40"/>
      <c r="DC1863" s="40"/>
      <c r="DD1863" s="40"/>
      <c r="DE1863" s="40"/>
      <c r="DF1863" s="40"/>
      <c r="DG1863" s="40"/>
      <c r="DH1863" s="40"/>
      <c r="DI1863" s="40"/>
      <c r="DJ1863" s="40"/>
      <c r="DK1863" s="40"/>
      <c r="DL1863" s="40"/>
      <c r="DM1863" s="40"/>
      <c r="DN1863" s="40"/>
      <c r="DO1863" s="40"/>
      <c r="DP1863" s="40"/>
      <c r="DQ1863" s="40"/>
      <c r="DR1863" s="40"/>
      <c r="DS1863" s="40"/>
      <c r="DT1863" s="40"/>
      <c r="DU1863" s="40"/>
      <c r="DV1863" s="40"/>
      <c r="DW1863" s="40"/>
      <c r="DX1863" s="40"/>
      <c r="DY1863" s="40"/>
      <c r="DZ1863" s="40"/>
      <c r="EA1863" s="40"/>
      <c r="EB1863" s="40"/>
      <c r="EC1863" s="40"/>
      <c r="ED1863" s="40"/>
      <c r="EE1863" s="40"/>
      <c r="EF1863" s="40"/>
      <c r="EG1863" s="40"/>
      <c r="EH1863" s="40"/>
      <c r="EI1863" s="40"/>
      <c r="EJ1863" s="40"/>
      <c r="EK1863" s="40"/>
      <c r="EL1863" s="40"/>
      <c r="EM1863" s="40"/>
      <c r="EN1863" s="40"/>
      <c r="EO1863" s="40"/>
      <c r="EP1863" s="40"/>
      <c r="EQ1863" s="40"/>
      <c r="ER1863" s="40"/>
      <c r="ES1863" s="40"/>
      <c r="ET1863" s="40"/>
      <c r="EU1863" s="40"/>
      <c r="EV1863" s="40"/>
      <c r="EW1863" s="40"/>
      <c r="EX1863" s="40"/>
      <c r="EY1863" s="40"/>
      <c r="EZ1863" s="40"/>
      <c r="FA1863" s="40"/>
      <c r="FB1863" s="40"/>
      <c r="FC1863" s="40"/>
      <c r="FD1863" s="40"/>
      <c r="FE1863" s="40"/>
      <c r="FF1863" s="40"/>
      <c r="FG1863" s="40"/>
      <c r="FH1863" s="40"/>
      <c r="FI1863" s="40"/>
      <c r="FJ1863" s="40"/>
      <c r="FK1863" s="40"/>
      <c r="FL1863" s="40"/>
      <c r="FM1863" s="40"/>
      <c r="FN1863" s="40"/>
      <c r="FO1863" s="40"/>
      <c r="FP1863" s="40"/>
      <c r="FQ1863" s="40"/>
      <c r="FR1863" s="40"/>
      <c r="FS1863" s="40"/>
      <c r="FT1863" s="40"/>
      <c r="FU1863" s="40"/>
      <c r="FV1863" s="40"/>
      <c r="FW1863" s="40"/>
      <c r="FX1863" s="40"/>
      <c r="FY1863" s="40"/>
      <c r="FZ1863" s="40"/>
      <c r="GA1863" s="40"/>
      <c r="GB1863" s="40"/>
      <c r="GC1863" s="40"/>
      <c r="GD1863" s="40"/>
      <c r="GE1863" s="40"/>
      <c r="GF1863" s="40"/>
      <c r="GG1863" s="40"/>
      <c r="GH1863" s="40"/>
      <c r="GI1863" s="40"/>
      <c r="GJ1863" s="40"/>
      <c r="GK1863" s="40"/>
      <c r="GL1863" s="40"/>
      <c r="GM1863" s="40"/>
      <c r="GN1863" s="40"/>
      <c r="GO1863" s="40"/>
      <c r="GP1863" s="40"/>
      <c r="GQ1863" s="40"/>
      <c r="GR1863" s="40"/>
      <c r="GS1863" s="40"/>
    </row>
    <row r="1864" spans="1:201" x14ac:dyDescent="0.2">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40"/>
      <c r="CY1864" s="40"/>
      <c r="CZ1864" s="40"/>
      <c r="DA1864" s="40"/>
      <c r="DB1864" s="40"/>
      <c r="DC1864" s="40"/>
      <c r="DD1864" s="40"/>
      <c r="DE1864" s="40"/>
      <c r="DF1864" s="40"/>
      <c r="DG1864" s="40"/>
      <c r="DH1864" s="40"/>
      <c r="DI1864" s="40"/>
      <c r="DJ1864" s="40"/>
      <c r="DK1864" s="40"/>
      <c r="DL1864" s="40"/>
      <c r="DM1864" s="40"/>
      <c r="DN1864" s="40"/>
      <c r="DO1864" s="40"/>
      <c r="DP1864" s="40"/>
      <c r="DQ1864" s="40"/>
      <c r="DR1864" s="40"/>
      <c r="DS1864" s="40"/>
      <c r="DT1864" s="40"/>
      <c r="DU1864" s="40"/>
      <c r="DV1864" s="40"/>
      <c r="DW1864" s="40"/>
      <c r="DX1864" s="40"/>
      <c r="DY1864" s="40"/>
      <c r="DZ1864" s="40"/>
      <c r="EA1864" s="40"/>
      <c r="EB1864" s="40"/>
      <c r="EC1864" s="40"/>
      <c r="ED1864" s="40"/>
      <c r="EE1864" s="40"/>
      <c r="EF1864" s="40"/>
      <c r="EG1864" s="40"/>
      <c r="EH1864" s="40"/>
      <c r="EI1864" s="40"/>
      <c r="EJ1864" s="40"/>
      <c r="EK1864" s="40"/>
      <c r="EL1864" s="40"/>
      <c r="EM1864" s="40"/>
      <c r="EN1864" s="40"/>
      <c r="EO1864" s="40"/>
      <c r="EP1864" s="40"/>
      <c r="EQ1864" s="40"/>
      <c r="ER1864" s="40"/>
      <c r="ES1864" s="40"/>
      <c r="ET1864" s="40"/>
      <c r="EU1864" s="40"/>
      <c r="EV1864" s="40"/>
      <c r="EW1864" s="40"/>
      <c r="EX1864" s="40"/>
      <c r="EY1864" s="40"/>
      <c r="EZ1864" s="40"/>
      <c r="FA1864" s="40"/>
      <c r="FB1864" s="40"/>
      <c r="FC1864" s="40"/>
      <c r="FD1864" s="40"/>
      <c r="FE1864" s="40"/>
      <c r="FF1864" s="40"/>
      <c r="FG1864" s="40"/>
      <c r="FH1864" s="40"/>
      <c r="FI1864" s="40"/>
      <c r="FJ1864" s="40"/>
      <c r="FK1864" s="40"/>
      <c r="FL1864" s="40"/>
      <c r="FM1864" s="40"/>
      <c r="FN1864" s="40"/>
      <c r="FO1864" s="40"/>
      <c r="FP1864" s="40"/>
      <c r="FQ1864" s="40"/>
      <c r="FR1864" s="40"/>
      <c r="FS1864" s="40"/>
      <c r="FT1864" s="40"/>
      <c r="FU1864" s="40"/>
      <c r="FV1864" s="40"/>
      <c r="FW1864" s="40"/>
      <c r="FX1864" s="40"/>
      <c r="FY1864" s="40"/>
      <c r="FZ1864" s="40"/>
      <c r="GA1864" s="40"/>
      <c r="GB1864" s="40"/>
      <c r="GC1864" s="40"/>
      <c r="GD1864" s="40"/>
      <c r="GE1864" s="40"/>
      <c r="GF1864" s="40"/>
      <c r="GG1864" s="40"/>
      <c r="GH1864" s="40"/>
      <c r="GI1864" s="40"/>
      <c r="GJ1864" s="40"/>
      <c r="GK1864" s="40"/>
      <c r="GL1864" s="40"/>
      <c r="GM1864" s="40"/>
      <c r="GN1864" s="40"/>
      <c r="GO1864" s="40"/>
      <c r="GP1864" s="40"/>
      <c r="GQ1864" s="40"/>
      <c r="GR1864" s="40"/>
      <c r="GS1864" s="40"/>
    </row>
    <row r="1865" spans="1:201" x14ac:dyDescent="0.2">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40"/>
      <c r="CY1865" s="40"/>
      <c r="CZ1865" s="40"/>
      <c r="DA1865" s="40"/>
      <c r="DB1865" s="40"/>
      <c r="DC1865" s="40"/>
      <c r="DD1865" s="40"/>
      <c r="DE1865" s="40"/>
      <c r="DF1865" s="40"/>
      <c r="DG1865" s="40"/>
      <c r="DH1865" s="40"/>
      <c r="DI1865" s="40"/>
      <c r="DJ1865" s="40"/>
      <c r="DK1865" s="40"/>
      <c r="DL1865" s="40"/>
      <c r="DM1865" s="40"/>
      <c r="DN1865" s="40"/>
      <c r="DO1865" s="40"/>
      <c r="DP1865" s="40"/>
      <c r="DQ1865" s="40"/>
      <c r="DR1865" s="40"/>
      <c r="DS1865" s="40"/>
      <c r="DT1865" s="40"/>
      <c r="DU1865" s="40"/>
      <c r="DV1865" s="40"/>
      <c r="DW1865" s="40"/>
      <c r="DX1865" s="40"/>
      <c r="DY1865" s="40"/>
      <c r="DZ1865" s="40"/>
      <c r="EA1865" s="40"/>
      <c r="EB1865" s="40"/>
      <c r="EC1865" s="40"/>
      <c r="ED1865" s="40"/>
      <c r="EE1865" s="40"/>
      <c r="EF1865" s="40"/>
      <c r="EG1865" s="40"/>
      <c r="EH1865" s="40"/>
      <c r="EI1865" s="40"/>
      <c r="EJ1865" s="40"/>
      <c r="EK1865" s="40"/>
      <c r="EL1865" s="40"/>
      <c r="EM1865" s="40"/>
      <c r="EN1865" s="40"/>
      <c r="EO1865" s="40"/>
      <c r="EP1865" s="40"/>
      <c r="EQ1865" s="40"/>
      <c r="ER1865" s="40"/>
      <c r="ES1865" s="40"/>
      <c r="ET1865" s="40"/>
      <c r="EU1865" s="40"/>
      <c r="EV1865" s="40"/>
      <c r="EW1865" s="40"/>
      <c r="EX1865" s="40"/>
      <c r="EY1865" s="40"/>
      <c r="EZ1865" s="40"/>
      <c r="FA1865" s="40"/>
      <c r="FB1865" s="40"/>
      <c r="FC1865" s="40"/>
      <c r="FD1865" s="40"/>
      <c r="FE1865" s="40"/>
      <c r="FF1865" s="40"/>
      <c r="FG1865" s="40"/>
      <c r="FH1865" s="40"/>
      <c r="FI1865" s="40"/>
      <c r="FJ1865" s="40"/>
      <c r="FK1865" s="40"/>
      <c r="FL1865" s="40"/>
      <c r="FM1865" s="40"/>
      <c r="FN1865" s="40"/>
      <c r="FO1865" s="40"/>
      <c r="FP1865" s="40"/>
      <c r="FQ1865" s="40"/>
      <c r="FR1865" s="40"/>
      <c r="FS1865" s="40"/>
      <c r="FT1865" s="40"/>
      <c r="FU1865" s="40"/>
      <c r="FV1865" s="40"/>
      <c r="FW1865" s="40"/>
      <c r="FX1865" s="40"/>
      <c r="FY1865" s="40"/>
      <c r="FZ1865" s="40"/>
      <c r="GA1865" s="40"/>
      <c r="GB1865" s="40"/>
      <c r="GC1865" s="40"/>
      <c r="GD1865" s="40"/>
      <c r="GE1865" s="40"/>
      <c r="GF1865" s="40"/>
      <c r="GG1865" s="40"/>
      <c r="GH1865" s="40"/>
      <c r="GI1865" s="40"/>
      <c r="GJ1865" s="40"/>
      <c r="GK1865" s="40"/>
      <c r="GL1865" s="40"/>
      <c r="GM1865" s="40"/>
      <c r="GN1865" s="40"/>
      <c r="GO1865" s="40"/>
      <c r="GP1865" s="40"/>
      <c r="GQ1865" s="40"/>
      <c r="GR1865" s="40"/>
      <c r="GS1865" s="40"/>
    </row>
    <row r="1866" spans="1:201" x14ac:dyDescent="0.2">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40"/>
      <c r="CY1866" s="40"/>
      <c r="CZ1866" s="40"/>
      <c r="DA1866" s="40"/>
      <c r="DB1866" s="40"/>
      <c r="DC1866" s="40"/>
      <c r="DD1866" s="40"/>
      <c r="DE1866" s="40"/>
      <c r="DF1866" s="40"/>
      <c r="DG1866" s="40"/>
      <c r="DH1866" s="40"/>
      <c r="DI1866" s="40"/>
      <c r="DJ1866" s="40"/>
      <c r="DK1866" s="40"/>
      <c r="DL1866" s="40"/>
      <c r="DM1866" s="40"/>
      <c r="DN1866" s="40"/>
      <c r="DO1866" s="40"/>
      <c r="DP1866" s="40"/>
      <c r="DQ1866" s="40"/>
      <c r="DR1866" s="40"/>
      <c r="DS1866" s="40"/>
      <c r="DT1866" s="40"/>
      <c r="DU1866" s="40"/>
      <c r="DV1866" s="40"/>
      <c r="DW1866" s="40"/>
      <c r="DX1866" s="40"/>
      <c r="DY1866" s="40"/>
      <c r="DZ1866" s="40"/>
      <c r="EA1866" s="40"/>
      <c r="EB1866" s="40"/>
      <c r="EC1866" s="40"/>
      <c r="ED1866" s="40"/>
      <c r="EE1866" s="40"/>
      <c r="EF1866" s="40"/>
      <c r="EG1866" s="40"/>
      <c r="EH1866" s="40"/>
      <c r="EI1866" s="40"/>
      <c r="EJ1866" s="40"/>
      <c r="EK1866" s="40"/>
      <c r="EL1866" s="40"/>
      <c r="EM1866" s="40"/>
      <c r="EN1866" s="40"/>
      <c r="EO1866" s="40"/>
      <c r="EP1866" s="40"/>
      <c r="EQ1866" s="40"/>
      <c r="ER1866" s="40"/>
      <c r="ES1866" s="40"/>
      <c r="ET1866" s="40"/>
      <c r="EU1866" s="40"/>
      <c r="EV1866" s="40"/>
      <c r="EW1866" s="40"/>
      <c r="EX1866" s="40"/>
      <c r="EY1866" s="40"/>
      <c r="EZ1866" s="40"/>
      <c r="FA1866" s="40"/>
      <c r="FB1866" s="40"/>
      <c r="FC1866" s="40"/>
      <c r="FD1866" s="40"/>
      <c r="FE1866" s="40"/>
      <c r="FF1866" s="40"/>
      <c r="FG1866" s="40"/>
      <c r="FH1866" s="40"/>
      <c r="FI1866" s="40"/>
      <c r="FJ1866" s="40"/>
      <c r="FK1866" s="40"/>
      <c r="FL1866" s="40"/>
      <c r="FM1866" s="40"/>
      <c r="FN1866" s="40"/>
      <c r="FO1866" s="40"/>
      <c r="FP1866" s="40"/>
      <c r="FQ1866" s="40"/>
      <c r="FR1866" s="40"/>
      <c r="FS1866" s="40"/>
      <c r="FT1866" s="40"/>
      <c r="FU1866" s="40"/>
      <c r="FV1866" s="40"/>
      <c r="FW1866" s="40"/>
      <c r="FX1866" s="40"/>
      <c r="FY1866" s="40"/>
      <c r="FZ1866" s="40"/>
      <c r="GA1866" s="40"/>
      <c r="GB1866" s="40"/>
      <c r="GC1866" s="40"/>
      <c r="GD1866" s="40"/>
      <c r="GE1866" s="40"/>
      <c r="GF1866" s="40"/>
      <c r="GG1866" s="40"/>
      <c r="GH1866" s="40"/>
      <c r="GI1866" s="40"/>
      <c r="GJ1866" s="40"/>
      <c r="GK1866" s="40"/>
      <c r="GL1866" s="40"/>
      <c r="GM1866" s="40"/>
      <c r="GN1866" s="40"/>
      <c r="GO1866" s="40"/>
      <c r="GP1866" s="40"/>
      <c r="GQ1866" s="40"/>
      <c r="GR1866" s="40"/>
      <c r="GS1866" s="40"/>
    </row>
    <row r="1867" spans="1:201" x14ac:dyDescent="0.2">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40"/>
      <c r="CY1867" s="40"/>
      <c r="CZ1867" s="40"/>
      <c r="DA1867" s="40"/>
      <c r="DB1867" s="40"/>
      <c r="DC1867" s="40"/>
      <c r="DD1867" s="40"/>
      <c r="DE1867" s="40"/>
      <c r="DF1867" s="40"/>
      <c r="DG1867" s="40"/>
      <c r="DH1867" s="40"/>
      <c r="DI1867" s="40"/>
      <c r="DJ1867" s="40"/>
      <c r="DK1867" s="40"/>
      <c r="DL1867" s="40"/>
      <c r="DM1867" s="40"/>
      <c r="DN1867" s="40"/>
      <c r="DO1867" s="40"/>
      <c r="DP1867" s="40"/>
      <c r="DQ1867" s="40"/>
      <c r="DR1867" s="40"/>
      <c r="DS1867" s="40"/>
      <c r="DT1867" s="40"/>
      <c r="DU1867" s="40"/>
      <c r="DV1867" s="40"/>
      <c r="DW1867" s="40"/>
      <c r="DX1867" s="40"/>
      <c r="DY1867" s="40"/>
      <c r="DZ1867" s="40"/>
      <c r="EA1867" s="40"/>
      <c r="EB1867" s="40"/>
      <c r="EC1867" s="40"/>
      <c r="ED1867" s="40"/>
      <c r="EE1867" s="40"/>
      <c r="EF1867" s="40"/>
      <c r="EG1867" s="40"/>
      <c r="EH1867" s="40"/>
      <c r="EI1867" s="40"/>
      <c r="EJ1867" s="40"/>
      <c r="EK1867" s="40"/>
      <c r="EL1867" s="40"/>
      <c r="EM1867" s="40"/>
      <c r="EN1867" s="40"/>
      <c r="EO1867" s="40"/>
      <c r="EP1867" s="40"/>
      <c r="EQ1867" s="40"/>
      <c r="ER1867" s="40"/>
      <c r="ES1867" s="40"/>
      <c r="ET1867" s="40"/>
      <c r="EU1867" s="40"/>
      <c r="EV1867" s="40"/>
      <c r="EW1867" s="40"/>
      <c r="EX1867" s="40"/>
      <c r="EY1867" s="40"/>
      <c r="EZ1867" s="40"/>
      <c r="FA1867" s="40"/>
      <c r="FB1867" s="40"/>
      <c r="FC1867" s="40"/>
      <c r="FD1867" s="40"/>
      <c r="FE1867" s="40"/>
      <c r="FF1867" s="40"/>
      <c r="FG1867" s="40"/>
      <c r="FH1867" s="40"/>
      <c r="FI1867" s="40"/>
      <c r="FJ1867" s="40"/>
      <c r="FK1867" s="40"/>
      <c r="FL1867" s="40"/>
      <c r="FM1867" s="40"/>
      <c r="FN1867" s="40"/>
      <c r="FO1867" s="40"/>
      <c r="FP1867" s="40"/>
      <c r="FQ1867" s="40"/>
      <c r="FR1867" s="40"/>
      <c r="FS1867" s="40"/>
      <c r="FT1867" s="40"/>
      <c r="FU1867" s="40"/>
      <c r="FV1867" s="40"/>
      <c r="FW1867" s="40"/>
      <c r="FX1867" s="40"/>
      <c r="FY1867" s="40"/>
      <c r="FZ1867" s="40"/>
      <c r="GA1867" s="40"/>
      <c r="GB1867" s="40"/>
      <c r="GC1867" s="40"/>
      <c r="GD1867" s="40"/>
      <c r="GE1867" s="40"/>
      <c r="GF1867" s="40"/>
      <c r="GG1867" s="40"/>
      <c r="GH1867" s="40"/>
      <c r="GI1867" s="40"/>
      <c r="GJ1867" s="40"/>
      <c r="GK1867" s="40"/>
      <c r="GL1867" s="40"/>
      <c r="GM1867" s="40"/>
      <c r="GN1867" s="40"/>
      <c r="GO1867" s="40"/>
      <c r="GP1867" s="40"/>
      <c r="GQ1867" s="40"/>
      <c r="GR1867" s="40"/>
      <c r="GS1867" s="40"/>
    </row>
    <row r="1868" spans="1:201" x14ac:dyDescent="0.2">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40"/>
      <c r="CY1868" s="40"/>
      <c r="CZ1868" s="40"/>
      <c r="DA1868" s="40"/>
      <c r="DB1868" s="40"/>
      <c r="DC1868" s="40"/>
      <c r="DD1868" s="40"/>
      <c r="DE1868" s="40"/>
      <c r="DF1868" s="40"/>
      <c r="DG1868" s="40"/>
      <c r="DH1868" s="40"/>
      <c r="DI1868" s="40"/>
      <c r="DJ1868" s="40"/>
      <c r="DK1868" s="40"/>
      <c r="DL1868" s="40"/>
      <c r="DM1868" s="40"/>
      <c r="DN1868" s="40"/>
      <c r="DO1868" s="40"/>
      <c r="DP1868" s="40"/>
      <c r="DQ1868" s="40"/>
      <c r="DR1868" s="40"/>
      <c r="DS1868" s="40"/>
      <c r="DT1868" s="40"/>
      <c r="DU1868" s="40"/>
      <c r="DV1868" s="40"/>
      <c r="DW1868" s="40"/>
      <c r="DX1868" s="40"/>
      <c r="DY1868" s="40"/>
      <c r="DZ1868" s="40"/>
      <c r="EA1868" s="40"/>
      <c r="EB1868" s="40"/>
      <c r="EC1868" s="40"/>
      <c r="ED1868" s="40"/>
      <c r="EE1868" s="40"/>
      <c r="EF1868" s="40"/>
      <c r="EG1868" s="40"/>
      <c r="EH1868" s="40"/>
      <c r="EI1868" s="40"/>
      <c r="EJ1868" s="40"/>
      <c r="EK1868" s="40"/>
      <c r="EL1868" s="40"/>
      <c r="EM1868" s="40"/>
      <c r="EN1868" s="40"/>
      <c r="EO1868" s="40"/>
      <c r="EP1868" s="40"/>
      <c r="EQ1868" s="40"/>
      <c r="ER1868" s="40"/>
      <c r="ES1868" s="40"/>
      <c r="ET1868" s="40"/>
      <c r="EU1868" s="40"/>
      <c r="EV1868" s="40"/>
      <c r="EW1868" s="40"/>
      <c r="EX1868" s="40"/>
      <c r="EY1868" s="40"/>
      <c r="EZ1868" s="40"/>
      <c r="FA1868" s="40"/>
      <c r="FB1868" s="40"/>
      <c r="FC1868" s="40"/>
      <c r="FD1868" s="40"/>
      <c r="FE1868" s="40"/>
      <c r="FF1868" s="40"/>
      <c r="FG1868" s="40"/>
      <c r="FH1868" s="40"/>
      <c r="FI1868" s="40"/>
      <c r="FJ1868" s="40"/>
      <c r="FK1868" s="40"/>
      <c r="FL1868" s="40"/>
      <c r="FM1868" s="40"/>
      <c r="FN1868" s="40"/>
      <c r="FO1868" s="40"/>
      <c r="FP1868" s="40"/>
      <c r="FQ1868" s="40"/>
      <c r="FR1868" s="40"/>
      <c r="FS1868" s="40"/>
      <c r="FT1868" s="40"/>
      <c r="FU1868" s="40"/>
      <c r="FV1868" s="40"/>
      <c r="FW1868" s="40"/>
      <c r="FX1868" s="40"/>
      <c r="FY1868" s="40"/>
      <c r="FZ1868" s="40"/>
      <c r="GA1868" s="40"/>
      <c r="GB1868" s="40"/>
      <c r="GC1868" s="40"/>
      <c r="GD1868" s="40"/>
      <c r="GE1868" s="40"/>
      <c r="GF1868" s="40"/>
      <c r="GG1868" s="40"/>
      <c r="GH1868" s="40"/>
      <c r="GI1868" s="40"/>
      <c r="GJ1868" s="40"/>
      <c r="GK1868" s="40"/>
      <c r="GL1868" s="40"/>
      <c r="GM1868" s="40"/>
      <c r="GN1868" s="40"/>
      <c r="GO1868" s="40"/>
      <c r="GP1868" s="40"/>
      <c r="GQ1868" s="40"/>
      <c r="GR1868" s="40"/>
      <c r="GS1868" s="40"/>
    </row>
    <row r="1869" spans="1:201" x14ac:dyDescent="0.2">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40"/>
      <c r="CY1869" s="40"/>
      <c r="CZ1869" s="40"/>
      <c r="DA1869" s="40"/>
      <c r="DB1869" s="40"/>
      <c r="DC1869" s="40"/>
      <c r="DD1869" s="40"/>
      <c r="DE1869" s="40"/>
      <c r="DF1869" s="40"/>
      <c r="DG1869" s="40"/>
      <c r="DH1869" s="40"/>
      <c r="DI1869" s="40"/>
      <c r="DJ1869" s="40"/>
      <c r="DK1869" s="40"/>
      <c r="DL1869" s="40"/>
      <c r="DM1869" s="40"/>
      <c r="DN1869" s="40"/>
      <c r="DO1869" s="40"/>
      <c r="DP1869" s="40"/>
      <c r="DQ1869" s="40"/>
      <c r="DR1869" s="40"/>
      <c r="DS1869" s="40"/>
      <c r="DT1869" s="40"/>
      <c r="DU1869" s="40"/>
      <c r="DV1869" s="40"/>
      <c r="DW1869" s="40"/>
      <c r="DX1869" s="40"/>
      <c r="DY1869" s="40"/>
      <c r="DZ1869" s="40"/>
      <c r="EA1869" s="40"/>
      <c r="EB1869" s="40"/>
      <c r="EC1869" s="40"/>
      <c r="ED1869" s="40"/>
      <c r="EE1869" s="40"/>
      <c r="EF1869" s="40"/>
      <c r="EG1869" s="40"/>
      <c r="EH1869" s="40"/>
      <c r="EI1869" s="40"/>
      <c r="EJ1869" s="40"/>
      <c r="EK1869" s="40"/>
      <c r="EL1869" s="40"/>
      <c r="EM1869" s="40"/>
      <c r="EN1869" s="40"/>
      <c r="EO1869" s="40"/>
      <c r="EP1869" s="40"/>
      <c r="EQ1869" s="40"/>
      <c r="ER1869" s="40"/>
      <c r="ES1869" s="40"/>
      <c r="ET1869" s="40"/>
      <c r="EU1869" s="40"/>
      <c r="EV1869" s="40"/>
      <c r="EW1869" s="40"/>
      <c r="EX1869" s="40"/>
      <c r="EY1869" s="40"/>
      <c r="EZ1869" s="40"/>
      <c r="FA1869" s="40"/>
      <c r="FB1869" s="40"/>
      <c r="FC1869" s="40"/>
      <c r="FD1869" s="40"/>
      <c r="FE1869" s="40"/>
      <c r="FF1869" s="40"/>
      <c r="FG1869" s="40"/>
      <c r="FH1869" s="40"/>
      <c r="FI1869" s="40"/>
      <c r="FJ1869" s="40"/>
      <c r="FK1869" s="40"/>
      <c r="FL1869" s="40"/>
      <c r="FM1869" s="40"/>
      <c r="FN1869" s="40"/>
      <c r="FO1869" s="40"/>
      <c r="FP1869" s="40"/>
      <c r="FQ1869" s="40"/>
      <c r="FR1869" s="40"/>
      <c r="FS1869" s="40"/>
      <c r="FT1869" s="40"/>
      <c r="FU1869" s="40"/>
      <c r="FV1869" s="40"/>
      <c r="FW1869" s="40"/>
      <c r="FX1869" s="40"/>
      <c r="FY1869" s="40"/>
      <c r="FZ1869" s="40"/>
      <c r="GA1869" s="40"/>
      <c r="GB1869" s="40"/>
      <c r="GC1869" s="40"/>
      <c r="GD1869" s="40"/>
      <c r="GE1869" s="40"/>
      <c r="GF1869" s="40"/>
      <c r="GG1869" s="40"/>
      <c r="GH1869" s="40"/>
      <c r="GI1869" s="40"/>
      <c r="GJ1869" s="40"/>
      <c r="GK1869" s="40"/>
      <c r="GL1869" s="40"/>
      <c r="GM1869" s="40"/>
      <c r="GN1869" s="40"/>
      <c r="GO1869" s="40"/>
      <c r="GP1869" s="40"/>
      <c r="GQ1869" s="40"/>
      <c r="GR1869" s="40"/>
      <c r="GS1869" s="40"/>
    </row>
    <row r="1870" spans="1:201" x14ac:dyDescent="0.2">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40"/>
      <c r="CY1870" s="40"/>
      <c r="CZ1870" s="40"/>
      <c r="DA1870" s="40"/>
      <c r="DB1870" s="40"/>
      <c r="DC1870" s="40"/>
      <c r="DD1870" s="40"/>
      <c r="DE1870" s="40"/>
      <c r="DF1870" s="40"/>
      <c r="DG1870" s="40"/>
      <c r="DH1870" s="40"/>
      <c r="DI1870" s="40"/>
      <c r="DJ1870" s="40"/>
      <c r="DK1870" s="40"/>
      <c r="DL1870" s="40"/>
      <c r="DM1870" s="40"/>
      <c r="DN1870" s="40"/>
      <c r="DO1870" s="40"/>
      <c r="DP1870" s="40"/>
      <c r="DQ1870" s="40"/>
      <c r="DR1870" s="40"/>
      <c r="DS1870" s="40"/>
      <c r="DT1870" s="40"/>
      <c r="DU1870" s="40"/>
      <c r="DV1870" s="40"/>
      <c r="DW1870" s="40"/>
      <c r="DX1870" s="40"/>
      <c r="DY1870" s="40"/>
      <c r="DZ1870" s="40"/>
      <c r="EA1870" s="40"/>
      <c r="EB1870" s="40"/>
      <c r="EC1870" s="40"/>
      <c r="ED1870" s="40"/>
      <c r="EE1870" s="40"/>
      <c r="EF1870" s="40"/>
      <c r="EG1870" s="40"/>
      <c r="EH1870" s="40"/>
      <c r="EI1870" s="40"/>
      <c r="EJ1870" s="40"/>
      <c r="EK1870" s="40"/>
      <c r="EL1870" s="40"/>
      <c r="EM1870" s="40"/>
      <c r="EN1870" s="40"/>
      <c r="EO1870" s="40"/>
      <c r="EP1870" s="40"/>
      <c r="EQ1870" s="40"/>
      <c r="ER1870" s="40"/>
      <c r="ES1870" s="40"/>
      <c r="ET1870" s="40"/>
      <c r="EU1870" s="40"/>
      <c r="EV1870" s="40"/>
      <c r="EW1870" s="40"/>
      <c r="EX1870" s="40"/>
      <c r="EY1870" s="40"/>
      <c r="EZ1870" s="40"/>
      <c r="FA1870" s="40"/>
      <c r="FB1870" s="40"/>
      <c r="FC1870" s="40"/>
      <c r="FD1870" s="40"/>
      <c r="FE1870" s="40"/>
      <c r="FF1870" s="40"/>
      <c r="FG1870" s="40"/>
      <c r="FH1870" s="40"/>
      <c r="FI1870" s="40"/>
      <c r="FJ1870" s="40"/>
      <c r="FK1870" s="40"/>
      <c r="FL1870" s="40"/>
      <c r="FM1870" s="40"/>
      <c r="FN1870" s="40"/>
      <c r="FO1870" s="40"/>
      <c r="FP1870" s="40"/>
      <c r="FQ1870" s="40"/>
      <c r="FR1870" s="40"/>
      <c r="FS1870" s="40"/>
      <c r="FT1870" s="40"/>
      <c r="FU1870" s="40"/>
      <c r="FV1870" s="40"/>
      <c r="FW1870" s="40"/>
      <c r="FX1870" s="40"/>
      <c r="FY1870" s="40"/>
      <c r="FZ1870" s="40"/>
      <c r="GA1870" s="40"/>
      <c r="GB1870" s="40"/>
      <c r="GC1870" s="40"/>
      <c r="GD1870" s="40"/>
      <c r="GE1870" s="40"/>
      <c r="GF1870" s="40"/>
      <c r="GG1870" s="40"/>
      <c r="GH1870" s="40"/>
      <c r="GI1870" s="40"/>
      <c r="GJ1870" s="40"/>
      <c r="GK1870" s="40"/>
      <c r="GL1870" s="40"/>
      <c r="GM1870" s="40"/>
      <c r="GN1870" s="40"/>
      <c r="GO1870" s="40"/>
      <c r="GP1870" s="40"/>
      <c r="GQ1870" s="40"/>
      <c r="GR1870" s="40"/>
      <c r="GS1870" s="40"/>
    </row>
    <row r="1871" spans="1:201" x14ac:dyDescent="0.2">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40"/>
      <c r="CY1871" s="40"/>
      <c r="CZ1871" s="40"/>
      <c r="DA1871" s="40"/>
      <c r="DB1871" s="40"/>
      <c r="DC1871" s="40"/>
      <c r="DD1871" s="40"/>
      <c r="DE1871" s="40"/>
      <c r="DF1871" s="40"/>
      <c r="DG1871" s="40"/>
      <c r="DH1871" s="40"/>
      <c r="DI1871" s="40"/>
      <c r="DJ1871" s="40"/>
      <c r="DK1871" s="40"/>
      <c r="DL1871" s="40"/>
      <c r="DM1871" s="40"/>
      <c r="DN1871" s="40"/>
      <c r="DO1871" s="40"/>
      <c r="DP1871" s="40"/>
      <c r="DQ1871" s="40"/>
      <c r="DR1871" s="40"/>
      <c r="DS1871" s="40"/>
      <c r="DT1871" s="40"/>
      <c r="DU1871" s="40"/>
      <c r="DV1871" s="40"/>
      <c r="DW1871" s="40"/>
      <c r="DX1871" s="40"/>
      <c r="DY1871" s="40"/>
      <c r="DZ1871" s="40"/>
      <c r="EA1871" s="40"/>
      <c r="EB1871" s="40"/>
      <c r="EC1871" s="40"/>
      <c r="ED1871" s="40"/>
      <c r="EE1871" s="40"/>
      <c r="EF1871" s="40"/>
      <c r="EG1871" s="40"/>
      <c r="EH1871" s="40"/>
      <c r="EI1871" s="40"/>
      <c r="EJ1871" s="40"/>
      <c r="EK1871" s="40"/>
      <c r="EL1871" s="40"/>
      <c r="EM1871" s="40"/>
      <c r="EN1871" s="40"/>
      <c r="EO1871" s="40"/>
      <c r="EP1871" s="40"/>
      <c r="EQ1871" s="40"/>
      <c r="ER1871" s="40"/>
      <c r="ES1871" s="40"/>
      <c r="ET1871" s="40"/>
      <c r="EU1871" s="40"/>
      <c r="EV1871" s="40"/>
      <c r="EW1871" s="40"/>
      <c r="EX1871" s="40"/>
      <c r="EY1871" s="40"/>
      <c r="EZ1871" s="40"/>
      <c r="FA1871" s="40"/>
      <c r="FB1871" s="40"/>
      <c r="FC1871" s="40"/>
      <c r="FD1871" s="40"/>
      <c r="FE1871" s="40"/>
      <c r="FF1871" s="40"/>
      <c r="FG1871" s="40"/>
      <c r="FH1871" s="40"/>
      <c r="FI1871" s="40"/>
      <c r="FJ1871" s="40"/>
      <c r="FK1871" s="40"/>
      <c r="FL1871" s="40"/>
      <c r="FM1871" s="40"/>
      <c r="FN1871" s="40"/>
      <c r="FO1871" s="40"/>
      <c r="FP1871" s="40"/>
      <c r="FQ1871" s="40"/>
      <c r="FR1871" s="40"/>
      <c r="FS1871" s="40"/>
      <c r="FT1871" s="40"/>
      <c r="FU1871" s="40"/>
      <c r="FV1871" s="40"/>
      <c r="FW1871" s="40"/>
      <c r="FX1871" s="40"/>
      <c r="FY1871" s="40"/>
      <c r="FZ1871" s="40"/>
      <c r="GA1871" s="40"/>
      <c r="GB1871" s="40"/>
      <c r="GC1871" s="40"/>
      <c r="GD1871" s="40"/>
      <c r="GE1871" s="40"/>
      <c r="GF1871" s="40"/>
      <c r="GG1871" s="40"/>
      <c r="GH1871" s="40"/>
      <c r="GI1871" s="40"/>
      <c r="GJ1871" s="40"/>
      <c r="GK1871" s="40"/>
      <c r="GL1871" s="40"/>
      <c r="GM1871" s="40"/>
      <c r="GN1871" s="40"/>
      <c r="GO1871" s="40"/>
      <c r="GP1871" s="40"/>
      <c r="GQ1871" s="40"/>
      <c r="GR1871" s="40"/>
      <c r="GS1871" s="40"/>
    </row>
    <row r="1872" spans="1:201" x14ac:dyDescent="0.2">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40"/>
      <c r="CY1872" s="40"/>
      <c r="CZ1872" s="40"/>
      <c r="DA1872" s="40"/>
      <c r="DB1872" s="40"/>
      <c r="DC1872" s="40"/>
      <c r="DD1872" s="40"/>
      <c r="DE1872" s="40"/>
      <c r="DF1872" s="40"/>
      <c r="DG1872" s="40"/>
      <c r="DH1872" s="40"/>
      <c r="DI1872" s="40"/>
      <c r="DJ1872" s="40"/>
      <c r="DK1872" s="40"/>
      <c r="DL1872" s="40"/>
      <c r="DM1872" s="40"/>
      <c r="DN1872" s="40"/>
      <c r="DO1872" s="40"/>
      <c r="DP1872" s="40"/>
      <c r="DQ1872" s="40"/>
      <c r="DR1872" s="40"/>
      <c r="DS1872" s="40"/>
      <c r="DT1872" s="40"/>
      <c r="DU1872" s="40"/>
      <c r="DV1872" s="40"/>
      <c r="DW1872" s="40"/>
      <c r="DX1872" s="40"/>
      <c r="DY1872" s="40"/>
      <c r="DZ1872" s="40"/>
      <c r="EA1872" s="40"/>
      <c r="EB1872" s="40"/>
      <c r="EC1872" s="40"/>
      <c r="ED1872" s="40"/>
      <c r="EE1872" s="40"/>
      <c r="EF1872" s="40"/>
      <c r="EG1872" s="40"/>
      <c r="EH1872" s="40"/>
      <c r="EI1872" s="40"/>
      <c r="EJ1872" s="40"/>
      <c r="EK1872" s="40"/>
      <c r="EL1872" s="40"/>
      <c r="EM1872" s="40"/>
      <c r="EN1872" s="40"/>
      <c r="EO1872" s="40"/>
      <c r="EP1872" s="40"/>
      <c r="EQ1872" s="40"/>
      <c r="ER1872" s="40"/>
      <c r="ES1872" s="40"/>
      <c r="ET1872" s="40"/>
      <c r="EU1872" s="40"/>
      <c r="EV1872" s="40"/>
      <c r="EW1872" s="40"/>
      <c r="EX1872" s="40"/>
      <c r="EY1872" s="40"/>
      <c r="EZ1872" s="40"/>
      <c r="FA1872" s="40"/>
      <c r="FB1872" s="40"/>
      <c r="FC1872" s="40"/>
      <c r="FD1872" s="40"/>
      <c r="FE1872" s="40"/>
      <c r="FF1872" s="40"/>
      <c r="FG1872" s="40"/>
      <c r="FH1872" s="40"/>
      <c r="FI1872" s="40"/>
      <c r="FJ1872" s="40"/>
      <c r="FK1872" s="40"/>
      <c r="FL1872" s="40"/>
      <c r="FM1872" s="40"/>
      <c r="FN1872" s="40"/>
      <c r="FO1872" s="40"/>
      <c r="FP1872" s="40"/>
      <c r="FQ1872" s="40"/>
      <c r="FR1872" s="40"/>
      <c r="FS1872" s="40"/>
      <c r="FT1872" s="40"/>
      <c r="FU1872" s="40"/>
      <c r="FV1872" s="40"/>
      <c r="FW1872" s="40"/>
      <c r="FX1872" s="40"/>
      <c r="FY1872" s="40"/>
      <c r="FZ1872" s="40"/>
      <c r="GA1872" s="40"/>
      <c r="GB1872" s="40"/>
      <c r="GC1872" s="40"/>
      <c r="GD1872" s="40"/>
      <c r="GE1872" s="40"/>
      <c r="GF1872" s="40"/>
      <c r="GG1872" s="40"/>
      <c r="GH1872" s="40"/>
      <c r="GI1872" s="40"/>
      <c r="GJ1872" s="40"/>
      <c r="GK1872" s="40"/>
      <c r="GL1872" s="40"/>
      <c r="GM1872" s="40"/>
      <c r="GN1872" s="40"/>
      <c r="GO1872" s="40"/>
      <c r="GP1872" s="40"/>
      <c r="GQ1872" s="40"/>
      <c r="GR1872" s="40"/>
      <c r="GS1872" s="40"/>
    </row>
    <row r="1873" spans="1:201" x14ac:dyDescent="0.2">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40"/>
      <c r="CY1873" s="40"/>
      <c r="CZ1873" s="40"/>
      <c r="DA1873" s="40"/>
      <c r="DB1873" s="40"/>
      <c r="DC1873" s="40"/>
      <c r="DD1873" s="40"/>
      <c r="DE1873" s="40"/>
      <c r="DF1873" s="40"/>
      <c r="DG1873" s="40"/>
      <c r="DH1873" s="40"/>
      <c r="DI1873" s="40"/>
      <c r="DJ1873" s="40"/>
      <c r="DK1873" s="40"/>
      <c r="DL1873" s="40"/>
      <c r="DM1873" s="40"/>
      <c r="DN1873" s="40"/>
      <c r="DO1873" s="40"/>
      <c r="DP1873" s="40"/>
      <c r="DQ1873" s="40"/>
      <c r="DR1873" s="40"/>
      <c r="DS1873" s="40"/>
      <c r="DT1873" s="40"/>
      <c r="DU1873" s="40"/>
      <c r="DV1873" s="40"/>
      <c r="DW1873" s="40"/>
      <c r="DX1873" s="40"/>
      <c r="DY1873" s="40"/>
      <c r="DZ1873" s="40"/>
      <c r="EA1873" s="40"/>
      <c r="EB1873" s="40"/>
      <c r="EC1873" s="40"/>
      <c r="ED1873" s="40"/>
      <c r="EE1873" s="40"/>
      <c r="EF1873" s="40"/>
      <c r="EG1873" s="40"/>
      <c r="EH1873" s="40"/>
      <c r="EI1873" s="40"/>
      <c r="EJ1873" s="40"/>
      <c r="EK1873" s="40"/>
      <c r="EL1873" s="40"/>
      <c r="EM1873" s="40"/>
      <c r="EN1873" s="40"/>
      <c r="EO1873" s="40"/>
      <c r="EP1873" s="40"/>
      <c r="EQ1873" s="40"/>
      <c r="ER1873" s="40"/>
      <c r="ES1873" s="40"/>
      <c r="ET1873" s="40"/>
      <c r="EU1873" s="40"/>
      <c r="EV1873" s="40"/>
      <c r="EW1873" s="40"/>
      <c r="EX1873" s="40"/>
      <c r="EY1873" s="40"/>
      <c r="EZ1873" s="40"/>
      <c r="FA1873" s="40"/>
      <c r="FB1873" s="40"/>
      <c r="FC1873" s="40"/>
      <c r="FD1873" s="40"/>
      <c r="FE1873" s="40"/>
      <c r="FF1873" s="40"/>
      <c r="FG1873" s="40"/>
      <c r="FH1873" s="40"/>
      <c r="FI1873" s="40"/>
      <c r="FJ1873" s="40"/>
      <c r="FK1873" s="40"/>
      <c r="FL1873" s="40"/>
      <c r="FM1873" s="40"/>
      <c r="FN1873" s="40"/>
      <c r="FO1873" s="40"/>
      <c r="FP1873" s="40"/>
      <c r="FQ1873" s="40"/>
      <c r="FR1873" s="40"/>
      <c r="FS1873" s="40"/>
      <c r="FT1873" s="40"/>
      <c r="FU1873" s="40"/>
      <c r="FV1873" s="40"/>
      <c r="FW1873" s="40"/>
      <c r="FX1873" s="40"/>
      <c r="FY1873" s="40"/>
      <c r="FZ1873" s="40"/>
      <c r="GA1873" s="40"/>
      <c r="GB1873" s="40"/>
      <c r="GC1873" s="40"/>
      <c r="GD1873" s="40"/>
      <c r="GE1873" s="40"/>
      <c r="GF1873" s="40"/>
      <c r="GG1873" s="40"/>
      <c r="GH1873" s="40"/>
      <c r="GI1873" s="40"/>
      <c r="GJ1873" s="40"/>
      <c r="GK1873" s="40"/>
      <c r="GL1873" s="40"/>
      <c r="GM1873" s="40"/>
      <c r="GN1873" s="40"/>
      <c r="GO1873" s="40"/>
      <c r="GP1873" s="40"/>
      <c r="GQ1873" s="40"/>
      <c r="GR1873" s="40"/>
      <c r="GS1873" s="40"/>
    </row>
    <row r="1874" spans="1:201" x14ac:dyDescent="0.2">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40"/>
      <c r="CY1874" s="40"/>
      <c r="CZ1874" s="40"/>
      <c r="DA1874" s="40"/>
      <c r="DB1874" s="40"/>
      <c r="DC1874" s="40"/>
      <c r="DD1874" s="40"/>
      <c r="DE1874" s="40"/>
      <c r="DF1874" s="40"/>
      <c r="DG1874" s="40"/>
      <c r="DH1874" s="40"/>
      <c r="DI1874" s="40"/>
      <c r="DJ1874" s="40"/>
      <c r="DK1874" s="40"/>
      <c r="DL1874" s="40"/>
      <c r="DM1874" s="40"/>
      <c r="DN1874" s="40"/>
      <c r="DO1874" s="40"/>
      <c r="DP1874" s="40"/>
      <c r="DQ1874" s="40"/>
      <c r="DR1874" s="40"/>
      <c r="DS1874" s="40"/>
      <c r="DT1874" s="40"/>
      <c r="DU1874" s="40"/>
      <c r="DV1874" s="40"/>
      <c r="DW1874" s="40"/>
      <c r="DX1874" s="40"/>
      <c r="DY1874" s="40"/>
      <c r="DZ1874" s="40"/>
      <c r="EA1874" s="40"/>
      <c r="EB1874" s="40"/>
      <c r="EC1874" s="40"/>
      <c r="ED1874" s="40"/>
      <c r="EE1874" s="40"/>
      <c r="EF1874" s="40"/>
      <c r="EG1874" s="40"/>
      <c r="EH1874" s="40"/>
      <c r="EI1874" s="40"/>
      <c r="EJ1874" s="40"/>
      <c r="EK1874" s="40"/>
      <c r="EL1874" s="40"/>
      <c r="EM1874" s="40"/>
      <c r="EN1874" s="40"/>
      <c r="EO1874" s="40"/>
      <c r="EP1874" s="40"/>
      <c r="EQ1874" s="40"/>
      <c r="ER1874" s="40"/>
      <c r="ES1874" s="40"/>
      <c r="ET1874" s="40"/>
      <c r="EU1874" s="40"/>
      <c r="EV1874" s="40"/>
      <c r="EW1874" s="40"/>
      <c r="EX1874" s="40"/>
      <c r="EY1874" s="40"/>
      <c r="EZ1874" s="40"/>
      <c r="FA1874" s="40"/>
      <c r="FB1874" s="40"/>
      <c r="FC1874" s="40"/>
      <c r="FD1874" s="40"/>
      <c r="FE1874" s="40"/>
      <c r="FF1874" s="40"/>
      <c r="FG1874" s="40"/>
      <c r="FH1874" s="40"/>
      <c r="FI1874" s="40"/>
      <c r="FJ1874" s="40"/>
      <c r="FK1874" s="40"/>
      <c r="FL1874" s="40"/>
      <c r="FM1874" s="40"/>
      <c r="FN1874" s="40"/>
      <c r="FO1874" s="40"/>
      <c r="FP1874" s="40"/>
      <c r="FQ1874" s="40"/>
      <c r="FR1874" s="40"/>
      <c r="FS1874" s="40"/>
      <c r="FT1874" s="40"/>
      <c r="FU1874" s="40"/>
      <c r="FV1874" s="40"/>
      <c r="FW1874" s="40"/>
      <c r="FX1874" s="40"/>
      <c r="FY1874" s="40"/>
      <c r="FZ1874" s="40"/>
      <c r="GA1874" s="40"/>
      <c r="GB1874" s="40"/>
      <c r="GC1874" s="40"/>
      <c r="GD1874" s="40"/>
      <c r="GE1874" s="40"/>
      <c r="GF1874" s="40"/>
      <c r="GG1874" s="40"/>
      <c r="GH1874" s="40"/>
      <c r="GI1874" s="40"/>
      <c r="GJ1874" s="40"/>
      <c r="GK1874" s="40"/>
      <c r="GL1874" s="40"/>
      <c r="GM1874" s="40"/>
      <c r="GN1874" s="40"/>
      <c r="GO1874" s="40"/>
      <c r="GP1874" s="40"/>
      <c r="GQ1874" s="40"/>
      <c r="GR1874" s="40"/>
      <c r="GS1874" s="40"/>
    </row>
    <row r="1875" spans="1:201" x14ac:dyDescent="0.2">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40"/>
      <c r="CY1875" s="40"/>
      <c r="CZ1875" s="40"/>
      <c r="DA1875" s="40"/>
      <c r="DB1875" s="40"/>
      <c r="DC1875" s="40"/>
      <c r="DD1875" s="40"/>
      <c r="DE1875" s="40"/>
      <c r="DF1875" s="40"/>
      <c r="DG1875" s="40"/>
      <c r="DH1875" s="40"/>
      <c r="DI1875" s="40"/>
      <c r="DJ1875" s="40"/>
      <c r="DK1875" s="40"/>
      <c r="DL1875" s="40"/>
      <c r="DM1875" s="40"/>
      <c r="DN1875" s="40"/>
      <c r="DO1875" s="40"/>
      <c r="DP1875" s="40"/>
      <c r="DQ1875" s="40"/>
      <c r="DR1875" s="40"/>
      <c r="DS1875" s="40"/>
      <c r="DT1875" s="40"/>
      <c r="DU1875" s="40"/>
      <c r="DV1875" s="40"/>
      <c r="DW1875" s="40"/>
      <c r="DX1875" s="40"/>
      <c r="DY1875" s="40"/>
      <c r="DZ1875" s="40"/>
      <c r="EA1875" s="40"/>
      <c r="EB1875" s="40"/>
      <c r="EC1875" s="40"/>
      <c r="ED1875" s="40"/>
      <c r="EE1875" s="40"/>
      <c r="EF1875" s="40"/>
      <c r="EG1875" s="40"/>
      <c r="EH1875" s="40"/>
      <c r="EI1875" s="40"/>
      <c r="EJ1875" s="40"/>
      <c r="EK1875" s="40"/>
      <c r="EL1875" s="40"/>
      <c r="EM1875" s="40"/>
      <c r="EN1875" s="40"/>
      <c r="EO1875" s="40"/>
      <c r="EP1875" s="40"/>
      <c r="EQ1875" s="40"/>
      <c r="ER1875" s="40"/>
      <c r="ES1875" s="40"/>
      <c r="ET1875" s="40"/>
      <c r="EU1875" s="40"/>
      <c r="EV1875" s="40"/>
      <c r="EW1875" s="40"/>
      <c r="EX1875" s="40"/>
      <c r="EY1875" s="40"/>
      <c r="EZ1875" s="40"/>
      <c r="FA1875" s="40"/>
      <c r="FB1875" s="40"/>
      <c r="FC1875" s="40"/>
      <c r="FD1875" s="40"/>
      <c r="FE1875" s="40"/>
      <c r="FF1875" s="40"/>
      <c r="FG1875" s="40"/>
      <c r="FH1875" s="40"/>
      <c r="FI1875" s="40"/>
      <c r="FJ1875" s="40"/>
      <c r="FK1875" s="40"/>
      <c r="FL1875" s="40"/>
      <c r="FM1875" s="40"/>
      <c r="FN1875" s="40"/>
      <c r="FO1875" s="40"/>
      <c r="FP1875" s="40"/>
      <c r="FQ1875" s="40"/>
      <c r="FR1875" s="40"/>
      <c r="FS1875" s="40"/>
      <c r="FT1875" s="40"/>
      <c r="FU1875" s="40"/>
      <c r="FV1875" s="40"/>
      <c r="FW1875" s="40"/>
      <c r="FX1875" s="40"/>
      <c r="FY1875" s="40"/>
      <c r="FZ1875" s="40"/>
      <c r="GA1875" s="40"/>
      <c r="GB1875" s="40"/>
      <c r="GC1875" s="40"/>
      <c r="GD1875" s="40"/>
      <c r="GE1875" s="40"/>
      <c r="GF1875" s="40"/>
      <c r="GG1875" s="40"/>
      <c r="GH1875" s="40"/>
      <c r="GI1875" s="40"/>
      <c r="GJ1875" s="40"/>
      <c r="GK1875" s="40"/>
      <c r="GL1875" s="40"/>
      <c r="GM1875" s="40"/>
      <c r="GN1875" s="40"/>
      <c r="GO1875" s="40"/>
      <c r="GP1875" s="40"/>
      <c r="GQ1875" s="40"/>
      <c r="GR1875" s="40"/>
      <c r="GS1875" s="40"/>
    </row>
    <row r="1876" spans="1:201" x14ac:dyDescent="0.2">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40"/>
      <c r="CY1876" s="40"/>
      <c r="CZ1876" s="40"/>
      <c r="DA1876" s="40"/>
      <c r="DB1876" s="40"/>
      <c r="DC1876" s="40"/>
      <c r="DD1876" s="40"/>
      <c r="DE1876" s="40"/>
      <c r="DF1876" s="40"/>
      <c r="DG1876" s="40"/>
      <c r="DH1876" s="40"/>
      <c r="DI1876" s="40"/>
      <c r="DJ1876" s="40"/>
      <c r="DK1876" s="40"/>
      <c r="DL1876" s="40"/>
      <c r="DM1876" s="40"/>
      <c r="DN1876" s="40"/>
      <c r="DO1876" s="40"/>
      <c r="DP1876" s="40"/>
      <c r="DQ1876" s="40"/>
      <c r="DR1876" s="40"/>
      <c r="DS1876" s="40"/>
      <c r="DT1876" s="40"/>
      <c r="DU1876" s="40"/>
      <c r="DV1876" s="40"/>
      <c r="DW1876" s="40"/>
      <c r="DX1876" s="40"/>
      <c r="DY1876" s="40"/>
      <c r="DZ1876" s="40"/>
      <c r="EA1876" s="40"/>
      <c r="EB1876" s="40"/>
      <c r="EC1876" s="40"/>
      <c r="ED1876" s="40"/>
      <c r="EE1876" s="40"/>
      <c r="EF1876" s="40"/>
      <c r="EG1876" s="40"/>
      <c r="EH1876" s="40"/>
      <c r="EI1876" s="40"/>
      <c r="EJ1876" s="40"/>
      <c r="EK1876" s="40"/>
      <c r="EL1876" s="40"/>
      <c r="EM1876" s="40"/>
      <c r="EN1876" s="40"/>
      <c r="EO1876" s="40"/>
      <c r="EP1876" s="40"/>
      <c r="EQ1876" s="40"/>
      <c r="ER1876" s="40"/>
      <c r="ES1876" s="40"/>
      <c r="ET1876" s="40"/>
      <c r="EU1876" s="40"/>
      <c r="EV1876" s="40"/>
      <c r="EW1876" s="40"/>
      <c r="EX1876" s="40"/>
      <c r="EY1876" s="40"/>
      <c r="EZ1876" s="40"/>
      <c r="FA1876" s="40"/>
      <c r="FB1876" s="40"/>
      <c r="FC1876" s="40"/>
      <c r="FD1876" s="40"/>
      <c r="FE1876" s="40"/>
      <c r="FF1876" s="40"/>
      <c r="FG1876" s="40"/>
      <c r="FH1876" s="40"/>
      <c r="FI1876" s="40"/>
      <c r="FJ1876" s="40"/>
      <c r="FK1876" s="40"/>
      <c r="FL1876" s="40"/>
      <c r="FM1876" s="40"/>
      <c r="FN1876" s="40"/>
      <c r="FO1876" s="40"/>
      <c r="FP1876" s="40"/>
      <c r="FQ1876" s="40"/>
      <c r="FR1876" s="40"/>
      <c r="FS1876" s="40"/>
      <c r="FT1876" s="40"/>
      <c r="FU1876" s="40"/>
      <c r="FV1876" s="40"/>
      <c r="FW1876" s="40"/>
      <c r="FX1876" s="40"/>
      <c r="FY1876" s="40"/>
      <c r="FZ1876" s="40"/>
      <c r="GA1876" s="40"/>
      <c r="GB1876" s="40"/>
      <c r="GC1876" s="40"/>
      <c r="GD1876" s="40"/>
      <c r="GE1876" s="40"/>
      <c r="GF1876" s="40"/>
      <c r="GG1876" s="40"/>
      <c r="GH1876" s="40"/>
      <c r="GI1876" s="40"/>
      <c r="GJ1876" s="40"/>
      <c r="GK1876" s="40"/>
      <c r="GL1876" s="40"/>
      <c r="GM1876" s="40"/>
      <c r="GN1876" s="40"/>
      <c r="GO1876" s="40"/>
      <c r="GP1876" s="40"/>
      <c r="GQ1876" s="40"/>
      <c r="GR1876" s="40"/>
      <c r="GS1876" s="40"/>
    </row>
    <row r="1877" spans="1:201" x14ac:dyDescent="0.2">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40"/>
      <c r="CY1877" s="40"/>
      <c r="CZ1877" s="40"/>
      <c r="DA1877" s="40"/>
      <c r="DB1877" s="40"/>
      <c r="DC1877" s="40"/>
      <c r="DD1877" s="40"/>
      <c r="DE1877" s="40"/>
      <c r="DF1877" s="40"/>
      <c r="DG1877" s="40"/>
      <c r="DH1877" s="40"/>
      <c r="DI1877" s="40"/>
      <c r="DJ1877" s="40"/>
      <c r="DK1877" s="40"/>
      <c r="DL1877" s="40"/>
      <c r="DM1877" s="40"/>
      <c r="DN1877" s="40"/>
      <c r="DO1877" s="40"/>
      <c r="DP1877" s="40"/>
      <c r="DQ1877" s="40"/>
      <c r="DR1877" s="40"/>
      <c r="DS1877" s="40"/>
      <c r="DT1877" s="40"/>
      <c r="DU1877" s="40"/>
      <c r="DV1877" s="40"/>
      <c r="DW1877" s="40"/>
      <c r="DX1877" s="40"/>
      <c r="DY1877" s="40"/>
      <c r="DZ1877" s="40"/>
      <c r="EA1877" s="40"/>
      <c r="EB1877" s="40"/>
      <c r="EC1877" s="40"/>
      <c r="ED1877" s="40"/>
      <c r="EE1877" s="40"/>
      <c r="EF1877" s="40"/>
      <c r="EG1877" s="40"/>
      <c r="EH1877" s="40"/>
      <c r="EI1877" s="40"/>
      <c r="EJ1877" s="40"/>
      <c r="EK1877" s="40"/>
      <c r="EL1877" s="40"/>
      <c r="EM1877" s="40"/>
      <c r="EN1877" s="40"/>
      <c r="EO1877" s="40"/>
      <c r="EP1877" s="40"/>
      <c r="EQ1877" s="40"/>
      <c r="ER1877" s="40"/>
      <c r="ES1877" s="40"/>
      <c r="ET1877" s="40"/>
      <c r="EU1877" s="40"/>
      <c r="EV1877" s="40"/>
      <c r="EW1877" s="40"/>
      <c r="EX1877" s="40"/>
      <c r="EY1877" s="40"/>
      <c r="EZ1877" s="40"/>
      <c r="FA1877" s="40"/>
      <c r="FB1877" s="40"/>
      <c r="FC1877" s="40"/>
      <c r="FD1877" s="40"/>
      <c r="FE1877" s="40"/>
      <c r="FF1877" s="40"/>
      <c r="FG1877" s="40"/>
      <c r="FH1877" s="40"/>
      <c r="FI1877" s="40"/>
      <c r="FJ1877" s="40"/>
      <c r="FK1877" s="40"/>
      <c r="FL1877" s="40"/>
      <c r="FM1877" s="40"/>
      <c r="FN1877" s="40"/>
      <c r="FO1877" s="40"/>
      <c r="FP1877" s="40"/>
      <c r="FQ1877" s="40"/>
      <c r="FR1877" s="40"/>
      <c r="FS1877" s="40"/>
      <c r="FT1877" s="40"/>
      <c r="FU1877" s="40"/>
      <c r="FV1877" s="40"/>
      <c r="FW1877" s="40"/>
      <c r="FX1877" s="40"/>
      <c r="FY1877" s="40"/>
      <c r="FZ1877" s="40"/>
      <c r="GA1877" s="40"/>
      <c r="GB1877" s="40"/>
      <c r="GC1877" s="40"/>
      <c r="GD1877" s="40"/>
      <c r="GE1877" s="40"/>
      <c r="GF1877" s="40"/>
      <c r="GG1877" s="40"/>
      <c r="GH1877" s="40"/>
      <c r="GI1877" s="40"/>
      <c r="GJ1877" s="40"/>
      <c r="GK1877" s="40"/>
      <c r="GL1877" s="40"/>
      <c r="GM1877" s="40"/>
      <c r="GN1877" s="40"/>
      <c r="GO1877" s="40"/>
      <c r="GP1877" s="40"/>
      <c r="GQ1877" s="40"/>
      <c r="GR1877" s="40"/>
      <c r="GS1877" s="40"/>
    </row>
    <row r="1878" spans="1:201" x14ac:dyDescent="0.2">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40"/>
      <c r="CY1878" s="40"/>
      <c r="CZ1878" s="40"/>
      <c r="DA1878" s="40"/>
      <c r="DB1878" s="40"/>
      <c r="DC1878" s="40"/>
      <c r="DD1878" s="40"/>
      <c r="DE1878" s="40"/>
      <c r="DF1878" s="40"/>
      <c r="DG1878" s="40"/>
      <c r="DH1878" s="40"/>
      <c r="DI1878" s="40"/>
      <c r="DJ1878" s="40"/>
      <c r="DK1878" s="40"/>
      <c r="DL1878" s="40"/>
      <c r="DM1878" s="40"/>
      <c r="DN1878" s="40"/>
      <c r="DO1878" s="40"/>
      <c r="DP1878" s="40"/>
      <c r="DQ1878" s="40"/>
      <c r="DR1878" s="40"/>
      <c r="DS1878" s="40"/>
      <c r="DT1878" s="40"/>
      <c r="DU1878" s="40"/>
      <c r="DV1878" s="40"/>
      <c r="DW1878" s="40"/>
      <c r="DX1878" s="40"/>
      <c r="DY1878" s="40"/>
      <c r="DZ1878" s="40"/>
      <c r="EA1878" s="40"/>
      <c r="EB1878" s="40"/>
      <c r="EC1878" s="40"/>
      <c r="ED1878" s="40"/>
      <c r="EE1878" s="40"/>
      <c r="EF1878" s="40"/>
      <c r="EG1878" s="40"/>
      <c r="EH1878" s="40"/>
      <c r="EI1878" s="40"/>
      <c r="EJ1878" s="40"/>
      <c r="EK1878" s="40"/>
      <c r="EL1878" s="40"/>
      <c r="EM1878" s="40"/>
      <c r="EN1878" s="40"/>
      <c r="EO1878" s="40"/>
      <c r="EP1878" s="40"/>
      <c r="EQ1878" s="40"/>
      <c r="ER1878" s="40"/>
      <c r="ES1878" s="40"/>
      <c r="ET1878" s="40"/>
      <c r="EU1878" s="40"/>
      <c r="EV1878" s="40"/>
      <c r="EW1878" s="40"/>
      <c r="EX1878" s="40"/>
      <c r="EY1878" s="40"/>
      <c r="EZ1878" s="40"/>
      <c r="FA1878" s="40"/>
      <c r="FB1878" s="40"/>
      <c r="FC1878" s="40"/>
      <c r="FD1878" s="40"/>
      <c r="FE1878" s="40"/>
      <c r="FF1878" s="40"/>
      <c r="FG1878" s="40"/>
      <c r="FH1878" s="40"/>
      <c r="FI1878" s="40"/>
      <c r="FJ1878" s="40"/>
      <c r="FK1878" s="40"/>
      <c r="FL1878" s="40"/>
      <c r="FM1878" s="40"/>
      <c r="FN1878" s="40"/>
      <c r="FO1878" s="40"/>
      <c r="FP1878" s="40"/>
      <c r="FQ1878" s="40"/>
      <c r="FR1878" s="40"/>
      <c r="FS1878" s="40"/>
      <c r="FT1878" s="40"/>
      <c r="FU1878" s="40"/>
      <c r="FV1878" s="40"/>
      <c r="FW1878" s="40"/>
      <c r="FX1878" s="40"/>
      <c r="FY1878" s="40"/>
      <c r="FZ1878" s="40"/>
      <c r="GA1878" s="40"/>
      <c r="GB1878" s="40"/>
      <c r="GC1878" s="40"/>
      <c r="GD1878" s="40"/>
      <c r="GE1878" s="40"/>
      <c r="GF1878" s="40"/>
      <c r="GG1878" s="40"/>
      <c r="GH1878" s="40"/>
      <c r="GI1878" s="40"/>
      <c r="GJ1878" s="40"/>
      <c r="GK1878" s="40"/>
      <c r="GL1878" s="40"/>
      <c r="GM1878" s="40"/>
      <c r="GN1878" s="40"/>
      <c r="GO1878" s="40"/>
      <c r="GP1878" s="40"/>
      <c r="GQ1878" s="40"/>
      <c r="GR1878" s="40"/>
      <c r="GS1878" s="40"/>
    </row>
    <row r="1879" spans="1:201" x14ac:dyDescent="0.2">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40"/>
      <c r="CY1879" s="40"/>
      <c r="CZ1879" s="40"/>
      <c r="DA1879" s="40"/>
      <c r="DB1879" s="40"/>
      <c r="DC1879" s="40"/>
      <c r="DD1879" s="40"/>
      <c r="DE1879" s="40"/>
      <c r="DF1879" s="40"/>
      <c r="DG1879" s="40"/>
      <c r="DH1879" s="40"/>
      <c r="DI1879" s="40"/>
      <c r="DJ1879" s="40"/>
      <c r="DK1879" s="40"/>
      <c r="DL1879" s="40"/>
      <c r="DM1879" s="40"/>
      <c r="DN1879" s="40"/>
      <c r="DO1879" s="40"/>
      <c r="DP1879" s="40"/>
      <c r="DQ1879" s="40"/>
      <c r="DR1879" s="40"/>
      <c r="DS1879" s="40"/>
      <c r="DT1879" s="40"/>
      <c r="DU1879" s="40"/>
      <c r="DV1879" s="40"/>
      <c r="DW1879" s="40"/>
      <c r="DX1879" s="40"/>
      <c r="DY1879" s="40"/>
      <c r="DZ1879" s="40"/>
      <c r="EA1879" s="40"/>
      <c r="EB1879" s="40"/>
      <c r="EC1879" s="40"/>
      <c r="ED1879" s="40"/>
      <c r="EE1879" s="40"/>
      <c r="EF1879" s="40"/>
      <c r="EG1879" s="40"/>
      <c r="EH1879" s="40"/>
      <c r="EI1879" s="40"/>
      <c r="EJ1879" s="40"/>
      <c r="EK1879" s="40"/>
      <c r="EL1879" s="40"/>
      <c r="EM1879" s="40"/>
      <c r="EN1879" s="40"/>
      <c r="EO1879" s="40"/>
      <c r="EP1879" s="40"/>
      <c r="EQ1879" s="40"/>
      <c r="ER1879" s="40"/>
      <c r="ES1879" s="40"/>
      <c r="ET1879" s="40"/>
      <c r="EU1879" s="40"/>
      <c r="EV1879" s="40"/>
      <c r="EW1879" s="40"/>
      <c r="EX1879" s="40"/>
      <c r="EY1879" s="40"/>
      <c r="EZ1879" s="40"/>
      <c r="FA1879" s="40"/>
      <c r="FB1879" s="40"/>
      <c r="FC1879" s="40"/>
      <c r="FD1879" s="40"/>
      <c r="FE1879" s="40"/>
      <c r="FF1879" s="40"/>
      <c r="FG1879" s="40"/>
      <c r="FH1879" s="40"/>
      <c r="FI1879" s="40"/>
      <c r="FJ1879" s="40"/>
      <c r="FK1879" s="40"/>
      <c r="FL1879" s="40"/>
      <c r="FM1879" s="40"/>
      <c r="FN1879" s="40"/>
      <c r="FO1879" s="40"/>
      <c r="FP1879" s="40"/>
      <c r="FQ1879" s="40"/>
      <c r="FR1879" s="40"/>
      <c r="FS1879" s="40"/>
      <c r="FT1879" s="40"/>
      <c r="FU1879" s="40"/>
      <c r="FV1879" s="40"/>
      <c r="FW1879" s="40"/>
      <c r="FX1879" s="40"/>
      <c r="FY1879" s="40"/>
      <c r="FZ1879" s="40"/>
      <c r="GA1879" s="40"/>
      <c r="GB1879" s="40"/>
      <c r="GC1879" s="40"/>
      <c r="GD1879" s="40"/>
      <c r="GE1879" s="40"/>
      <c r="GF1879" s="40"/>
      <c r="GG1879" s="40"/>
      <c r="GH1879" s="40"/>
      <c r="GI1879" s="40"/>
      <c r="GJ1879" s="40"/>
      <c r="GK1879" s="40"/>
      <c r="GL1879" s="40"/>
      <c r="GM1879" s="40"/>
      <c r="GN1879" s="40"/>
      <c r="GO1879" s="40"/>
      <c r="GP1879" s="40"/>
      <c r="GQ1879" s="40"/>
      <c r="GR1879" s="40"/>
      <c r="GS1879" s="40"/>
    </row>
    <row r="1880" spans="1:201" x14ac:dyDescent="0.2">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40"/>
      <c r="CY1880" s="40"/>
      <c r="CZ1880" s="40"/>
      <c r="DA1880" s="40"/>
      <c r="DB1880" s="40"/>
      <c r="DC1880" s="40"/>
      <c r="DD1880" s="40"/>
      <c r="DE1880" s="40"/>
      <c r="DF1880" s="40"/>
      <c r="DG1880" s="40"/>
      <c r="DH1880" s="40"/>
      <c r="DI1880" s="40"/>
      <c r="DJ1880" s="40"/>
      <c r="DK1880" s="40"/>
      <c r="DL1880" s="40"/>
      <c r="DM1880" s="40"/>
      <c r="DN1880" s="40"/>
      <c r="DO1880" s="40"/>
      <c r="DP1880" s="40"/>
      <c r="DQ1880" s="40"/>
      <c r="DR1880" s="40"/>
      <c r="DS1880" s="40"/>
      <c r="DT1880" s="40"/>
      <c r="DU1880" s="40"/>
      <c r="DV1880" s="40"/>
      <c r="DW1880" s="40"/>
      <c r="DX1880" s="40"/>
      <c r="DY1880" s="40"/>
      <c r="DZ1880" s="40"/>
      <c r="EA1880" s="40"/>
      <c r="EB1880" s="40"/>
      <c r="EC1880" s="40"/>
      <c r="ED1880" s="40"/>
      <c r="EE1880" s="40"/>
      <c r="EF1880" s="40"/>
      <c r="EG1880" s="40"/>
      <c r="EH1880" s="40"/>
      <c r="EI1880" s="40"/>
      <c r="EJ1880" s="40"/>
      <c r="EK1880" s="40"/>
      <c r="EL1880" s="40"/>
      <c r="EM1880" s="40"/>
      <c r="EN1880" s="40"/>
      <c r="EO1880" s="40"/>
      <c r="EP1880" s="40"/>
      <c r="EQ1880" s="40"/>
      <c r="ER1880" s="40"/>
      <c r="ES1880" s="40"/>
      <c r="ET1880" s="40"/>
      <c r="EU1880" s="40"/>
      <c r="EV1880" s="40"/>
      <c r="EW1880" s="40"/>
      <c r="EX1880" s="40"/>
      <c r="EY1880" s="40"/>
      <c r="EZ1880" s="40"/>
      <c r="FA1880" s="40"/>
      <c r="FB1880" s="40"/>
      <c r="FC1880" s="40"/>
      <c r="FD1880" s="40"/>
      <c r="FE1880" s="40"/>
      <c r="FF1880" s="40"/>
      <c r="FG1880" s="40"/>
      <c r="FH1880" s="40"/>
      <c r="FI1880" s="40"/>
      <c r="FJ1880" s="40"/>
      <c r="FK1880" s="40"/>
      <c r="FL1880" s="40"/>
      <c r="FM1880" s="40"/>
      <c r="FN1880" s="40"/>
      <c r="FO1880" s="40"/>
      <c r="FP1880" s="40"/>
      <c r="FQ1880" s="40"/>
      <c r="FR1880" s="40"/>
      <c r="FS1880" s="40"/>
      <c r="FT1880" s="40"/>
      <c r="FU1880" s="40"/>
      <c r="FV1880" s="40"/>
      <c r="FW1880" s="40"/>
      <c r="FX1880" s="40"/>
      <c r="FY1880" s="40"/>
      <c r="FZ1880" s="40"/>
      <c r="GA1880" s="40"/>
      <c r="GB1880" s="40"/>
      <c r="GC1880" s="40"/>
      <c r="GD1880" s="40"/>
      <c r="GE1880" s="40"/>
      <c r="GF1880" s="40"/>
      <c r="GG1880" s="40"/>
      <c r="GH1880" s="40"/>
      <c r="GI1880" s="40"/>
      <c r="GJ1880" s="40"/>
      <c r="GK1880" s="40"/>
      <c r="GL1880" s="40"/>
      <c r="GM1880" s="40"/>
      <c r="GN1880" s="40"/>
      <c r="GO1880" s="40"/>
      <c r="GP1880" s="40"/>
      <c r="GQ1880" s="40"/>
      <c r="GR1880" s="40"/>
      <c r="GS1880" s="40"/>
    </row>
    <row r="1881" spans="1:201" x14ac:dyDescent="0.2">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40"/>
      <c r="CY1881" s="40"/>
      <c r="CZ1881" s="40"/>
      <c r="DA1881" s="40"/>
      <c r="DB1881" s="40"/>
      <c r="DC1881" s="40"/>
      <c r="DD1881" s="40"/>
      <c r="DE1881" s="40"/>
      <c r="DF1881" s="40"/>
      <c r="DG1881" s="40"/>
      <c r="DH1881" s="40"/>
      <c r="DI1881" s="40"/>
      <c r="DJ1881" s="40"/>
      <c r="DK1881" s="40"/>
      <c r="DL1881" s="40"/>
      <c r="DM1881" s="40"/>
      <c r="DN1881" s="40"/>
      <c r="DO1881" s="40"/>
      <c r="DP1881" s="40"/>
      <c r="DQ1881" s="40"/>
      <c r="DR1881" s="40"/>
      <c r="DS1881" s="40"/>
      <c r="DT1881" s="40"/>
      <c r="DU1881" s="40"/>
      <c r="DV1881" s="40"/>
      <c r="DW1881" s="40"/>
      <c r="DX1881" s="40"/>
      <c r="DY1881" s="40"/>
      <c r="DZ1881" s="40"/>
      <c r="EA1881" s="40"/>
      <c r="EB1881" s="40"/>
      <c r="EC1881" s="40"/>
      <c r="ED1881" s="40"/>
      <c r="EE1881" s="40"/>
      <c r="EF1881" s="40"/>
      <c r="EG1881" s="40"/>
      <c r="EH1881" s="40"/>
      <c r="EI1881" s="40"/>
      <c r="EJ1881" s="40"/>
      <c r="EK1881" s="40"/>
      <c r="EL1881" s="40"/>
      <c r="EM1881" s="40"/>
      <c r="EN1881" s="40"/>
      <c r="EO1881" s="40"/>
      <c r="EP1881" s="40"/>
      <c r="EQ1881" s="40"/>
      <c r="ER1881" s="40"/>
      <c r="ES1881" s="40"/>
      <c r="ET1881" s="40"/>
      <c r="EU1881" s="40"/>
      <c r="EV1881" s="40"/>
      <c r="EW1881" s="40"/>
      <c r="EX1881" s="40"/>
      <c r="EY1881" s="40"/>
      <c r="EZ1881" s="40"/>
      <c r="FA1881" s="40"/>
      <c r="FB1881" s="40"/>
      <c r="FC1881" s="40"/>
      <c r="FD1881" s="40"/>
      <c r="FE1881" s="40"/>
      <c r="FF1881" s="40"/>
      <c r="FG1881" s="40"/>
      <c r="FH1881" s="40"/>
      <c r="FI1881" s="40"/>
      <c r="FJ1881" s="40"/>
      <c r="FK1881" s="40"/>
      <c r="FL1881" s="40"/>
      <c r="FM1881" s="40"/>
      <c r="FN1881" s="40"/>
      <c r="FO1881" s="40"/>
      <c r="FP1881" s="40"/>
      <c r="FQ1881" s="40"/>
      <c r="FR1881" s="40"/>
      <c r="FS1881" s="40"/>
      <c r="FT1881" s="40"/>
      <c r="FU1881" s="40"/>
      <c r="FV1881" s="40"/>
      <c r="FW1881" s="40"/>
      <c r="FX1881" s="40"/>
      <c r="FY1881" s="40"/>
      <c r="FZ1881" s="40"/>
      <c r="GA1881" s="40"/>
      <c r="GB1881" s="40"/>
      <c r="GC1881" s="40"/>
      <c r="GD1881" s="40"/>
      <c r="GE1881" s="40"/>
      <c r="GF1881" s="40"/>
      <c r="GG1881" s="40"/>
      <c r="GH1881" s="40"/>
      <c r="GI1881" s="40"/>
      <c r="GJ1881" s="40"/>
      <c r="GK1881" s="40"/>
      <c r="GL1881" s="40"/>
      <c r="GM1881" s="40"/>
      <c r="GN1881" s="40"/>
      <c r="GO1881" s="40"/>
      <c r="GP1881" s="40"/>
      <c r="GQ1881" s="40"/>
      <c r="GR1881" s="40"/>
      <c r="GS1881" s="40"/>
    </row>
    <row r="1882" spans="1:201" x14ac:dyDescent="0.2">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40"/>
      <c r="CY1882" s="40"/>
      <c r="CZ1882" s="40"/>
      <c r="DA1882" s="40"/>
      <c r="DB1882" s="40"/>
      <c r="DC1882" s="40"/>
      <c r="DD1882" s="40"/>
      <c r="DE1882" s="40"/>
      <c r="DF1882" s="40"/>
      <c r="DG1882" s="40"/>
      <c r="DH1882" s="40"/>
      <c r="DI1882" s="40"/>
      <c r="DJ1882" s="40"/>
      <c r="DK1882" s="40"/>
      <c r="DL1882" s="40"/>
      <c r="DM1882" s="40"/>
      <c r="DN1882" s="40"/>
      <c r="DO1882" s="40"/>
      <c r="DP1882" s="40"/>
      <c r="DQ1882" s="40"/>
      <c r="DR1882" s="40"/>
      <c r="DS1882" s="40"/>
      <c r="DT1882" s="40"/>
      <c r="DU1882" s="40"/>
      <c r="DV1882" s="40"/>
      <c r="DW1882" s="40"/>
      <c r="DX1882" s="40"/>
      <c r="DY1882" s="40"/>
      <c r="DZ1882" s="40"/>
      <c r="EA1882" s="40"/>
      <c r="EB1882" s="40"/>
      <c r="EC1882" s="40"/>
      <c r="ED1882" s="40"/>
      <c r="EE1882" s="40"/>
      <c r="EF1882" s="40"/>
      <c r="EG1882" s="40"/>
      <c r="EH1882" s="40"/>
      <c r="EI1882" s="40"/>
      <c r="EJ1882" s="40"/>
      <c r="EK1882" s="40"/>
      <c r="EL1882" s="40"/>
      <c r="EM1882" s="40"/>
      <c r="EN1882" s="40"/>
      <c r="EO1882" s="40"/>
      <c r="EP1882" s="40"/>
      <c r="EQ1882" s="40"/>
      <c r="ER1882" s="40"/>
      <c r="ES1882" s="40"/>
      <c r="ET1882" s="40"/>
      <c r="EU1882" s="40"/>
      <c r="EV1882" s="40"/>
      <c r="EW1882" s="40"/>
      <c r="EX1882" s="40"/>
      <c r="EY1882" s="40"/>
      <c r="EZ1882" s="40"/>
      <c r="FA1882" s="40"/>
      <c r="FB1882" s="40"/>
      <c r="FC1882" s="40"/>
      <c r="FD1882" s="40"/>
      <c r="FE1882" s="40"/>
      <c r="FF1882" s="40"/>
      <c r="FG1882" s="40"/>
      <c r="FH1882" s="40"/>
      <c r="FI1882" s="40"/>
      <c r="FJ1882" s="40"/>
      <c r="FK1882" s="40"/>
      <c r="FL1882" s="40"/>
      <c r="FM1882" s="40"/>
      <c r="FN1882" s="40"/>
      <c r="FO1882" s="40"/>
      <c r="FP1882" s="40"/>
      <c r="FQ1882" s="40"/>
      <c r="FR1882" s="40"/>
      <c r="FS1882" s="40"/>
      <c r="FT1882" s="40"/>
      <c r="FU1882" s="40"/>
      <c r="FV1882" s="40"/>
      <c r="FW1882" s="40"/>
      <c r="FX1882" s="40"/>
      <c r="FY1882" s="40"/>
      <c r="FZ1882" s="40"/>
      <c r="GA1882" s="40"/>
      <c r="GB1882" s="40"/>
      <c r="GC1882" s="40"/>
      <c r="GD1882" s="40"/>
      <c r="GE1882" s="40"/>
      <c r="GF1882" s="40"/>
      <c r="GG1882" s="40"/>
      <c r="GH1882" s="40"/>
      <c r="GI1882" s="40"/>
      <c r="GJ1882" s="40"/>
      <c r="GK1882" s="40"/>
      <c r="GL1882" s="40"/>
      <c r="GM1882" s="40"/>
      <c r="GN1882" s="40"/>
      <c r="GO1882" s="40"/>
      <c r="GP1882" s="40"/>
      <c r="GQ1882" s="40"/>
      <c r="GR1882" s="40"/>
      <c r="GS1882" s="40"/>
    </row>
    <row r="1883" spans="1:201" x14ac:dyDescent="0.2">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40"/>
      <c r="CY1883" s="40"/>
      <c r="CZ1883" s="40"/>
      <c r="DA1883" s="40"/>
      <c r="DB1883" s="40"/>
      <c r="DC1883" s="40"/>
      <c r="DD1883" s="40"/>
      <c r="DE1883" s="40"/>
      <c r="DF1883" s="40"/>
      <c r="DG1883" s="40"/>
      <c r="DH1883" s="40"/>
      <c r="DI1883" s="40"/>
      <c r="DJ1883" s="40"/>
      <c r="DK1883" s="40"/>
      <c r="DL1883" s="40"/>
      <c r="DM1883" s="40"/>
      <c r="DN1883" s="40"/>
      <c r="DO1883" s="40"/>
      <c r="DP1883" s="40"/>
      <c r="DQ1883" s="40"/>
      <c r="DR1883" s="40"/>
      <c r="DS1883" s="40"/>
      <c r="DT1883" s="40"/>
      <c r="DU1883" s="40"/>
      <c r="DV1883" s="40"/>
      <c r="DW1883" s="40"/>
      <c r="DX1883" s="40"/>
      <c r="DY1883" s="40"/>
      <c r="DZ1883" s="40"/>
      <c r="EA1883" s="40"/>
      <c r="EB1883" s="40"/>
      <c r="EC1883" s="40"/>
      <c r="ED1883" s="40"/>
      <c r="EE1883" s="40"/>
      <c r="EF1883" s="40"/>
      <c r="EG1883" s="40"/>
      <c r="EH1883" s="40"/>
      <c r="EI1883" s="40"/>
      <c r="EJ1883" s="40"/>
      <c r="EK1883" s="40"/>
      <c r="EL1883" s="40"/>
      <c r="EM1883" s="40"/>
      <c r="EN1883" s="40"/>
      <c r="EO1883" s="40"/>
      <c r="EP1883" s="40"/>
      <c r="EQ1883" s="40"/>
      <c r="ER1883" s="40"/>
      <c r="ES1883" s="40"/>
      <c r="ET1883" s="40"/>
      <c r="EU1883" s="40"/>
      <c r="EV1883" s="40"/>
      <c r="EW1883" s="40"/>
      <c r="EX1883" s="40"/>
      <c r="EY1883" s="40"/>
      <c r="EZ1883" s="40"/>
      <c r="FA1883" s="40"/>
      <c r="FB1883" s="40"/>
      <c r="FC1883" s="40"/>
      <c r="FD1883" s="40"/>
      <c r="FE1883" s="40"/>
      <c r="FF1883" s="40"/>
      <c r="FG1883" s="40"/>
      <c r="FH1883" s="40"/>
      <c r="FI1883" s="40"/>
      <c r="FJ1883" s="40"/>
      <c r="FK1883" s="40"/>
      <c r="FL1883" s="40"/>
      <c r="FM1883" s="40"/>
      <c r="FN1883" s="40"/>
      <c r="FO1883" s="40"/>
      <c r="FP1883" s="40"/>
      <c r="FQ1883" s="40"/>
      <c r="FR1883" s="40"/>
      <c r="FS1883" s="40"/>
      <c r="FT1883" s="40"/>
      <c r="FU1883" s="40"/>
      <c r="FV1883" s="40"/>
      <c r="FW1883" s="40"/>
      <c r="FX1883" s="40"/>
      <c r="FY1883" s="40"/>
      <c r="FZ1883" s="40"/>
      <c r="GA1883" s="40"/>
      <c r="GB1883" s="40"/>
      <c r="GC1883" s="40"/>
      <c r="GD1883" s="40"/>
      <c r="GE1883" s="40"/>
      <c r="GF1883" s="40"/>
      <c r="GG1883" s="40"/>
      <c r="GH1883" s="40"/>
      <c r="GI1883" s="40"/>
      <c r="GJ1883" s="40"/>
      <c r="GK1883" s="40"/>
      <c r="GL1883" s="40"/>
      <c r="GM1883" s="40"/>
      <c r="GN1883" s="40"/>
      <c r="GO1883" s="40"/>
      <c r="GP1883" s="40"/>
      <c r="GQ1883" s="40"/>
      <c r="GR1883" s="40"/>
      <c r="GS1883" s="40"/>
    </row>
    <row r="1884" spans="1:201" x14ac:dyDescent="0.2">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40"/>
      <c r="CY1884" s="40"/>
      <c r="CZ1884" s="40"/>
      <c r="DA1884" s="40"/>
      <c r="DB1884" s="40"/>
      <c r="DC1884" s="40"/>
      <c r="DD1884" s="40"/>
      <c r="DE1884" s="40"/>
      <c r="DF1884" s="40"/>
      <c r="DG1884" s="40"/>
      <c r="DH1884" s="40"/>
      <c r="DI1884" s="40"/>
      <c r="DJ1884" s="40"/>
      <c r="DK1884" s="40"/>
      <c r="DL1884" s="40"/>
      <c r="DM1884" s="40"/>
      <c r="DN1884" s="40"/>
      <c r="DO1884" s="40"/>
      <c r="DP1884" s="40"/>
      <c r="DQ1884" s="40"/>
      <c r="DR1884" s="40"/>
      <c r="DS1884" s="40"/>
      <c r="DT1884" s="40"/>
      <c r="DU1884" s="40"/>
      <c r="DV1884" s="40"/>
      <c r="DW1884" s="40"/>
      <c r="DX1884" s="40"/>
      <c r="DY1884" s="40"/>
      <c r="DZ1884" s="40"/>
      <c r="EA1884" s="40"/>
      <c r="EB1884" s="40"/>
      <c r="EC1884" s="40"/>
      <c r="ED1884" s="40"/>
      <c r="EE1884" s="40"/>
      <c r="EF1884" s="40"/>
      <c r="EG1884" s="40"/>
      <c r="EH1884" s="40"/>
      <c r="EI1884" s="40"/>
      <c r="EJ1884" s="40"/>
      <c r="EK1884" s="40"/>
      <c r="EL1884" s="40"/>
      <c r="EM1884" s="40"/>
      <c r="EN1884" s="40"/>
      <c r="EO1884" s="40"/>
      <c r="EP1884" s="40"/>
      <c r="EQ1884" s="40"/>
      <c r="ER1884" s="40"/>
      <c r="ES1884" s="40"/>
      <c r="ET1884" s="40"/>
      <c r="EU1884" s="40"/>
      <c r="EV1884" s="40"/>
      <c r="EW1884" s="40"/>
      <c r="EX1884" s="40"/>
      <c r="EY1884" s="40"/>
      <c r="EZ1884" s="40"/>
      <c r="FA1884" s="40"/>
      <c r="FB1884" s="40"/>
      <c r="FC1884" s="40"/>
      <c r="FD1884" s="40"/>
      <c r="FE1884" s="40"/>
      <c r="FF1884" s="40"/>
      <c r="FG1884" s="40"/>
      <c r="FH1884" s="40"/>
      <c r="FI1884" s="40"/>
      <c r="FJ1884" s="40"/>
      <c r="FK1884" s="40"/>
      <c r="FL1884" s="40"/>
      <c r="FM1884" s="40"/>
      <c r="FN1884" s="40"/>
      <c r="FO1884" s="40"/>
      <c r="FP1884" s="40"/>
      <c r="FQ1884" s="40"/>
      <c r="FR1884" s="40"/>
      <c r="FS1884" s="40"/>
      <c r="FT1884" s="40"/>
      <c r="FU1884" s="40"/>
      <c r="FV1884" s="40"/>
      <c r="FW1884" s="40"/>
      <c r="FX1884" s="40"/>
      <c r="FY1884" s="40"/>
      <c r="FZ1884" s="40"/>
      <c r="GA1884" s="40"/>
      <c r="GB1884" s="40"/>
      <c r="GC1884" s="40"/>
      <c r="GD1884" s="40"/>
      <c r="GE1884" s="40"/>
      <c r="GF1884" s="40"/>
      <c r="GG1884" s="40"/>
      <c r="GH1884" s="40"/>
      <c r="GI1884" s="40"/>
      <c r="GJ1884" s="40"/>
      <c r="GK1884" s="40"/>
      <c r="GL1884" s="40"/>
      <c r="GM1884" s="40"/>
      <c r="GN1884" s="40"/>
      <c r="GO1884" s="40"/>
      <c r="GP1884" s="40"/>
      <c r="GQ1884" s="40"/>
      <c r="GR1884" s="40"/>
      <c r="GS1884" s="40"/>
    </row>
    <row r="1885" spans="1:201" x14ac:dyDescent="0.2">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40"/>
      <c r="CY1885" s="40"/>
      <c r="CZ1885" s="40"/>
      <c r="DA1885" s="40"/>
      <c r="DB1885" s="40"/>
      <c r="DC1885" s="40"/>
      <c r="DD1885" s="40"/>
      <c r="DE1885" s="40"/>
      <c r="DF1885" s="40"/>
      <c r="DG1885" s="40"/>
      <c r="DH1885" s="40"/>
      <c r="DI1885" s="40"/>
      <c r="DJ1885" s="40"/>
      <c r="DK1885" s="40"/>
      <c r="DL1885" s="40"/>
      <c r="DM1885" s="40"/>
      <c r="DN1885" s="40"/>
      <c r="DO1885" s="40"/>
      <c r="DP1885" s="40"/>
      <c r="DQ1885" s="40"/>
      <c r="DR1885" s="40"/>
      <c r="DS1885" s="40"/>
      <c r="DT1885" s="40"/>
      <c r="DU1885" s="40"/>
      <c r="DV1885" s="40"/>
      <c r="DW1885" s="40"/>
      <c r="DX1885" s="40"/>
      <c r="DY1885" s="40"/>
      <c r="DZ1885" s="40"/>
      <c r="EA1885" s="40"/>
      <c r="EB1885" s="40"/>
      <c r="EC1885" s="40"/>
      <c r="ED1885" s="40"/>
      <c r="EE1885" s="40"/>
      <c r="EF1885" s="40"/>
      <c r="EG1885" s="40"/>
      <c r="EH1885" s="40"/>
      <c r="EI1885" s="40"/>
      <c r="EJ1885" s="40"/>
      <c r="EK1885" s="40"/>
      <c r="EL1885" s="40"/>
      <c r="EM1885" s="40"/>
      <c r="EN1885" s="40"/>
      <c r="EO1885" s="40"/>
      <c r="EP1885" s="40"/>
      <c r="EQ1885" s="40"/>
      <c r="ER1885" s="40"/>
      <c r="ES1885" s="40"/>
      <c r="ET1885" s="40"/>
      <c r="EU1885" s="40"/>
      <c r="EV1885" s="40"/>
      <c r="EW1885" s="40"/>
      <c r="EX1885" s="40"/>
      <c r="EY1885" s="40"/>
      <c r="EZ1885" s="40"/>
      <c r="FA1885" s="40"/>
      <c r="FB1885" s="40"/>
      <c r="FC1885" s="40"/>
      <c r="FD1885" s="40"/>
      <c r="FE1885" s="40"/>
      <c r="FF1885" s="40"/>
      <c r="FG1885" s="40"/>
      <c r="FH1885" s="40"/>
      <c r="FI1885" s="40"/>
      <c r="FJ1885" s="40"/>
      <c r="FK1885" s="40"/>
      <c r="FL1885" s="40"/>
      <c r="FM1885" s="40"/>
      <c r="FN1885" s="40"/>
      <c r="FO1885" s="40"/>
      <c r="FP1885" s="40"/>
      <c r="FQ1885" s="40"/>
      <c r="FR1885" s="40"/>
      <c r="FS1885" s="40"/>
      <c r="FT1885" s="40"/>
      <c r="FU1885" s="40"/>
      <c r="FV1885" s="40"/>
      <c r="FW1885" s="40"/>
      <c r="FX1885" s="40"/>
      <c r="FY1885" s="40"/>
      <c r="FZ1885" s="40"/>
      <c r="GA1885" s="40"/>
      <c r="GB1885" s="40"/>
      <c r="GC1885" s="40"/>
      <c r="GD1885" s="40"/>
      <c r="GE1885" s="40"/>
      <c r="GF1885" s="40"/>
      <c r="GG1885" s="40"/>
      <c r="GH1885" s="40"/>
      <c r="GI1885" s="40"/>
      <c r="GJ1885" s="40"/>
      <c r="GK1885" s="40"/>
      <c r="GL1885" s="40"/>
      <c r="GM1885" s="40"/>
      <c r="GN1885" s="40"/>
      <c r="GO1885" s="40"/>
      <c r="GP1885" s="40"/>
      <c r="GQ1885" s="40"/>
      <c r="GR1885" s="40"/>
      <c r="GS1885" s="40"/>
    </row>
    <row r="1886" spans="1:201" x14ac:dyDescent="0.2">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40"/>
      <c r="CY1886" s="40"/>
      <c r="CZ1886" s="40"/>
      <c r="DA1886" s="40"/>
      <c r="DB1886" s="40"/>
      <c r="DC1886" s="40"/>
      <c r="DD1886" s="40"/>
      <c r="DE1886" s="40"/>
      <c r="DF1886" s="40"/>
      <c r="DG1886" s="40"/>
      <c r="DH1886" s="40"/>
      <c r="DI1886" s="40"/>
      <c r="DJ1886" s="40"/>
      <c r="DK1886" s="40"/>
      <c r="DL1886" s="40"/>
      <c r="DM1886" s="40"/>
      <c r="DN1886" s="40"/>
      <c r="DO1886" s="40"/>
      <c r="DP1886" s="40"/>
      <c r="DQ1886" s="40"/>
      <c r="DR1886" s="40"/>
      <c r="DS1886" s="40"/>
      <c r="DT1886" s="40"/>
      <c r="DU1886" s="40"/>
      <c r="DV1886" s="40"/>
      <c r="DW1886" s="40"/>
      <c r="DX1886" s="40"/>
      <c r="DY1886" s="40"/>
      <c r="DZ1886" s="40"/>
      <c r="EA1886" s="40"/>
      <c r="EB1886" s="40"/>
      <c r="EC1886" s="40"/>
      <c r="ED1886" s="40"/>
      <c r="EE1886" s="40"/>
      <c r="EF1886" s="40"/>
      <c r="EG1886" s="40"/>
      <c r="EH1886" s="40"/>
      <c r="EI1886" s="40"/>
      <c r="EJ1886" s="40"/>
      <c r="EK1886" s="40"/>
      <c r="EL1886" s="40"/>
      <c r="EM1886" s="40"/>
      <c r="EN1886" s="40"/>
      <c r="EO1886" s="40"/>
      <c r="EP1886" s="40"/>
      <c r="EQ1886" s="40"/>
      <c r="ER1886" s="40"/>
      <c r="ES1886" s="40"/>
      <c r="ET1886" s="40"/>
      <c r="EU1886" s="40"/>
      <c r="EV1886" s="40"/>
      <c r="EW1886" s="40"/>
      <c r="EX1886" s="40"/>
      <c r="EY1886" s="40"/>
      <c r="EZ1886" s="40"/>
      <c r="FA1886" s="40"/>
      <c r="FB1886" s="40"/>
      <c r="FC1886" s="40"/>
      <c r="FD1886" s="40"/>
      <c r="FE1886" s="40"/>
      <c r="FF1886" s="40"/>
      <c r="FG1886" s="40"/>
      <c r="FH1886" s="40"/>
      <c r="FI1886" s="40"/>
      <c r="FJ1886" s="40"/>
      <c r="FK1886" s="40"/>
      <c r="FL1886" s="40"/>
      <c r="FM1886" s="40"/>
      <c r="FN1886" s="40"/>
      <c r="FO1886" s="40"/>
      <c r="FP1886" s="40"/>
      <c r="FQ1886" s="40"/>
      <c r="FR1886" s="40"/>
      <c r="FS1886" s="40"/>
      <c r="FT1886" s="40"/>
      <c r="FU1886" s="40"/>
      <c r="FV1886" s="40"/>
      <c r="FW1886" s="40"/>
      <c r="FX1886" s="40"/>
      <c r="FY1886" s="40"/>
      <c r="FZ1886" s="40"/>
      <c r="GA1886" s="40"/>
      <c r="GB1886" s="40"/>
      <c r="GC1886" s="40"/>
      <c r="GD1886" s="40"/>
      <c r="GE1886" s="40"/>
      <c r="GF1886" s="40"/>
      <c r="GG1886" s="40"/>
      <c r="GH1886" s="40"/>
      <c r="GI1886" s="40"/>
      <c r="GJ1886" s="40"/>
      <c r="GK1886" s="40"/>
      <c r="GL1886" s="40"/>
      <c r="GM1886" s="40"/>
      <c r="GN1886" s="40"/>
      <c r="GO1886" s="40"/>
      <c r="GP1886" s="40"/>
      <c r="GQ1886" s="40"/>
      <c r="GR1886" s="40"/>
      <c r="GS1886" s="40"/>
    </row>
    <row r="1887" spans="1:201" x14ac:dyDescent="0.2">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40"/>
      <c r="CY1887" s="40"/>
      <c r="CZ1887" s="40"/>
      <c r="DA1887" s="40"/>
      <c r="DB1887" s="40"/>
      <c r="DC1887" s="40"/>
      <c r="DD1887" s="40"/>
      <c r="DE1887" s="40"/>
      <c r="DF1887" s="40"/>
      <c r="DG1887" s="40"/>
      <c r="DH1887" s="40"/>
      <c r="DI1887" s="40"/>
      <c r="DJ1887" s="40"/>
      <c r="DK1887" s="40"/>
      <c r="DL1887" s="40"/>
      <c r="DM1887" s="40"/>
      <c r="DN1887" s="40"/>
      <c r="DO1887" s="40"/>
      <c r="DP1887" s="40"/>
      <c r="DQ1887" s="40"/>
      <c r="DR1887" s="40"/>
      <c r="DS1887" s="40"/>
      <c r="DT1887" s="40"/>
      <c r="DU1887" s="40"/>
      <c r="DV1887" s="40"/>
      <c r="DW1887" s="40"/>
      <c r="DX1887" s="40"/>
      <c r="DY1887" s="40"/>
      <c r="DZ1887" s="40"/>
      <c r="EA1887" s="40"/>
      <c r="EB1887" s="40"/>
      <c r="EC1887" s="40"/>
      <c r="ED1887" s="40"/>
      <c r="EE1887" s="40"/>
      <c r="EF1887" s="40"/>
      <c r="EG1887" s="40"/>
      <c r="EH1887" s="40"/>
      <c r="EI1887" s="40"/>
      <c r="EJ1887" s="40"/>
      <c r="EK1887" s="40"/>
      <c r="EL1887" s="40"/>
      <c r="EM1887" s="40"/>
      <c r="EN1887" s="40"/>
      <c r="EO1887" s="40"/>
      <c r="EP1887" s="40"/>
      <c r="EQ1887" s="40"/>
      <c r="ER1887" s="40"/>
      <c r="ES1887" s="40"/>
      <c r="ET1887" s="40"/>
      <c r="EU1887" s="40"/>
      <c r="EV1887" s="40"/>
      <c r="EW1887" s="40"/>
      <c r="EX1887" s="40"/>
      <c r="EY1887" s="40"/>
      <c r="EZ1887" s="40"/>
      <c r="FA1887" s="40"/>
      <c r="FB1887" s="40"/>
      <c r="FC1887" s="40"/>
      <c r="FD1887" s="40"/>
      <c r="FE1887" s="40"/>
      <c r="FF1887" s="40"/>
      <c r="FG1887" s="40"/>
      <c r="FH1887" s="40"/>
      <c r="FI1887" s="40"/>
      <c r="FJ1887" s="40"/>
      <c r="FK1887" s="40"/>
      <c r="FL1887" s="40"/>
      <c r="FM1887" s="40"/>
      <c r="FN1887" s="40"/>
      <c r="FO1887" s="40"/>
      <c r="FP1887" s="40"/>
      <c r="FQ1887" s="40"/>
      <c r="FR1887" s="40"/>
      <c r="FS1887" s="40"/>
      <c r="FT1887" s="40"/>
      <c r="FU1887" s="40"/>
      <c r="FV1887" s="40"/>
      <c r="FW1887" s="40"/>
      <c r="FX1887" s="40"/>
      <c r="FY1887" s="40"/>
      <c r="FZ1887" s="40"/>
      <c r="GA1887" s="40"/>
      <c r="GB1887" s="40"/>
      <c r="GC1887" s="40"/>
      <c r="GD1887" s="40"/>
      <c r="GE1887" s="40"/>
      <c r="GF1887" s="40"/>
      <c r="GG1887" s="40"/>
      <c r="GH1887" s="40"/>
      <c r="GI1887" s="40"/>
      <c r="GJ1887" s="40"/>
      <c r="GK1887" s="40"/>
      <c r="GL1887" s="40"/>
      <c r="GM1887" s="40"/>
      <c r="GN1887" s="40"/>
      <c r="GO1887" s="40"/>
      <c r="GP1887" s="40"/>
      <c r="GQ1887" s="40"/>
      <c r="GR1887" s="40"/>
      <c r="GS1887" s="40"/>
    </row>
    <row r="1888" spans="1:201" x14ac:dyDescent="0.2">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40"/>
      <c r="CY1888" s="40"/>
      <c r="CZ1888" s="40"/>
      <c r="DA1888" s="40"/>
      <c r="DB1888" s="40"/>
      <c r="DC1888" s="40"/>
      <c r="DD1888" s="40"/>
      <c r="DE1888" s="40"/>
      <c r="DF1888" s="40"/>
      <c r="DG1888" s="40"/>
      <c r="DH1888" s="40"/>
      <c r="DI1888" s="40"/>
      <c r="DJ1888" s="40"/>
      <c r="DK1888" s="40"/>
      <c r="DL1888" s="40"/>
      <c r="DM1888" s="40"/>
      <c r="DN1888" s="40"/>
      <c r="DO1888" s="40"/>
      <c r="DP1888" s="40"/>
      <c r="DQ1888" s="40"/>
      <c r="DR1888" s="40"/>
      <c r="DS1888" s="40"/>
      <c r="DT1888" s="40"/>
      <c r="DU1888" s="40"/>
      <c r="DV1888" s="40"/>
      <c r="DW1888" s="40"/>
      <c r="DX1888" s="40"/>
      <c r="DY1888" s="40"/>
      <c r="DZ1888" s="40"/>
      <c r="EA1888" s="40"/>
      <c r="EB1888" s="40"/>
      <c r="EC1888" s="40"/>
      <c r="ED1888" s="40"/>
      <c r="EE1888" s="40"/>
      <c r="EF1888" s="40"/>
      <c r="EG1888" s="40"/>
      <c r="EH1888" s="40"/>
      <c r="EI1888" s="40"/>
      <c r="EJ1888" s="40"/>
      <c r="EK1888" s="40"/>
      <c r="EL1888" s="40"/>
      <c r="EM1888" s="40"/>
      <c r="EN1888" s="40"/>
      <c r="EO1888" s="40"/>
      <c r="EP1888" s="40"/>
      <c r="EQ1888" s="40"/>
      <c r="ER1888" s="40"/>
      <c r="ES1888" s="40"/>
      <c r="ET1888" s="40"/>
      <c r="EU1888" s="40"/>
      <c r="EV1888" s="40"/>
      <c r="EW1888" s="40"/>
      <c r="EX1888" s="40"/>
      <c r="EY1888" s="40"/>
      <c r="EZ1888" s="40"/>
      <c r="FA1888" s="40"/>
      <c r="FB1888" s="40"/>
      <c r="FC1888" s="40"/>
      <c r="FD1888" s="40"/>
      <c r="FE1888" s="40"/>
      <c r="FF1888" s="40"/>
      <c r="FG1888" s="40"/>
      <c r="FH1888" s="40"/>
      <c r="FI1888" s="40"/>
      <c r="FJ1888" s="40"/>
      <c r="FK1888" s="40"/>
      <c r="FL1888" s="40"/>
      <c r="FM1888" s="40"/>
      <c r="FN1888" s="40"/>
      <c r="FO1888" s="40"/>
      <c r="FP1888" s="40"/>
      <c r="FQ1888" s="40"/>
      <c r="FR1888" s="40"/>
      <c r="FS1888" s="40"/>
      <c r="FT1888" s="40"/>
      <c r="FU1888" s="40"/>
      <c r="FV1888" s="40"/>
      <c r="FW1888" s="40"/>
      <c r="FX1888" s="40"/>
      <c r="FY1888" s="40"/>
      <c r="FZ1888" s="40"/>
      <c r="GA1888" s="40"/>
      <c r="GB1888" s="40"/>
      <c r="GC1888" s="40"/>
      <c r="GD1888" s="40"/>
      <c r="GE1888" s="40"/>
      <c r="GF1888" s="40"/>
      <c r="GG1888" s="40"/>
      <c r="GH1888" s="40"/>
      <c r="GI1888" s="40"/>
      <c r="GJ1888" s="40"/>
      <c r="GK1888" s="40"/>
      <c r="GL1888" s="40"/>
      <c r="GM1888" s="40"/>
      <c r="GN1888" s="40"/>
      <c r="GO1888" s="40"/>
      <c r="GP1888" s="40"/>
      <c r="GQ1888" s="40"/>
      <c r="GR1888" s="40"/>
      <c r="GS1888" s="40"/>
    </row>
    <row r="1889" spans="1:201" x14ac:dyDescent="0.2">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40"/>
      <c r="CY1889" s="40"/>
      <c r="CZ1889" s="40"/>
      <c r="DA1889" s="40"/>
      <c r="DB1889" s="40"/>
      <c r="DC1889" s="40"/>
      <c r="DD1889" s="40"/>
      <c r="DE1889" s="40"/>
      <c r="DF1889" s="40"/>
      <c r="DG1889" s="40"/>
      <c r="DH1889" s="40"/>
      <c r="DI1889" s="40"/>
      <c r="DJ1889" s="40"/>
      <c r="DK1889" s="40"/>
      <c r="DL1889" s="40"/>
      <c r="DM1889" s="40"/>
      <c r="DN1889" s="40"/>
      <c r="DO1889" s="40"/>
      <c r="DP1889" s="40"/>
      <c r="DQ1889" s="40"/>
      <c r="DR1889" s="40"/>
      <c r="DS1889" s="40"/>
      <c r="DT1889" s="40"/>
      <c r="DU1889" s="40"/>
      <c r="DV1889" s="40"/>
      <c r="DW1889" s="40"/>
      <c r="DX1889" s="40"/>
      <c r="DY1889" s="40"/>
      <c r="DZ1889" s="40"/>
      <c r="EA1889" s="40"/>
      <c r="EB1889" s="40"/>
      <c r="EC1889" s="40"/>
      <c r="ED1889" s="40"/>
      <c r="EE1889" s="40"/>
      <c r="EF1889" s="40"/>
      <c r="EG1889" s="40"/>
      <c r="EH1889" s="40"/>
      <c r="EI1889" s="40"/>
      <c r="EJ1889" s="40"/>
      <c r="EK1889" s="40"/>
      <c r="EL1889" s="40"/>
      <c r="EM1889" s="40"/>
      <c r="EN1889" s="40"/>
      <c r="EO1889" s="40"/>
      <c r="EP1889" s="40"/>
      <c r="EQ1889" s="40"/>
      <c r="ER1889" s="40"/>
      <c r="ES1889" s="40"/>
      <c r="ET1889" s="40"/>
      <c r="EU1889" s="40"/>
      <c r="EV1889" s="40"/>
      <c r="EW1889" s="40"/>
      <c r="EX1889" s="40"/>
      <c r="EY1889" s="40"/>
      <c r="EZ1889" s="40"/>
      <c r="FA1889" s="40"/>
      <c r="FB1889" s="40"/>
      <c r="FC1889" s="40"/>
      <c r="FD1889" s="40"/>
      <c r="FE1889" s="40"/>
      <c r="FF1889" s="40"/>
      <c r="FG1889" s="40"/>
      <c r="FH1889" s="40"/>
      <c r="FI1889" s="40"/>
      <c r="FJ1889" s="40"/>
      <c r="FK1889" s="40"/>
      <c r="FL1889" s="40"/>
      <c r="FM1889" s="40"/>
      <c r="FN1889" s="40"/>
      <c r="FO1889" s="40"/>
      <c r="FP1889" s="40"/>
      <c r="FQ1889" s="40"/>
      <c r="FR1889" s="40"/>
      <c r="FS1889" s="40"/>
      <c r="FT1889" s="40"/>
      <c r="FU1889" s="40"/>
      <c r="FV1889" s="40"/>
      <c r="FW1889" s="40"/>
      <c r="FX1889" s="40"/>
      <c r="FY1889" s="40"/>
      <c r="FZ1889" s="40"/>
      <c r="GA1889" s="40"/>
      <c r="GB1889" s="40"/>
      <c r="GC1889" s="40"/>
      <c r="GD1889" s="40"/>
      <c r="GE1889" s="40"/>
      <c r="GF1889" s="40"/>
      <c r="GG1889" s="40"/>
      <c r="GH1889" s="40"/>
      <c r="GI1889" s="40"/>
      <c r="GJ1889" s="40"/>
      <c r="GK1889" s="40"/>
      <c r="GL1889" s="40"/>
      <c r="GM1889" s="40"/>
      <c r="GN1889" s="40"/>
      <c r="GO1889" s="40"/>
      <c r="GP1889" s="40"/>
      <c r="GQ1889" s="40"/>
      <c r="GR1889" s="40"/>
      <c r="GS1889" s="40"/>
    </row>
    <row r="1890" spans="1:201" x14ac:dyDescent="0.2">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40"/>
      <c r="CY1890" s="40"/>
      <c r="CZ1890" s="40"/>
      <c r="DA1890" s="40"/>
      <c r="DB1890" s="40"/>
      <c r="DC1890" s="40"/>
      <c r="DD1890" s="40"/>
      <c r="DE1890" s="40"/>
      <c r="DF1890" s="40"/>
      <c r="DG1890" s="40"/>
      <c r="DH1890" s="40"/>
      <c r="DI1890" s="40"/>
      <c r="DJ1890" s="40"/>
      <c r="DK1890" s="40"/>
      <c r="DL1890" s="40"/>
      <c r="DM1890" s="40"/>
      <c r="DN1890" s="40"/>
      <c r="DO1890" s="40"/>
      <c r="DP1890" s="40"/>
      <c r="DQ1890" s="40"/>
      <c r="DR1890" s="40"/>
      <c r="DS1890" s="40"/>
      <c r="DT1890" s="40"/>
      <c r="DU1890" s="40"/>
      <c r="DV1890" s="40"/>
      <c r="DW1890" s="40"/>
      <c r="DX1890" s="40"/>
      <c r="DY1890" s="40"/>
      <c r="DZ1890" s="40"/>
      <c r="EA1890" s="40"/>
      <c r="EB1890" s="40"/>
      <c r="EC1890" s="40"/>
      <c r="ED1890" s="40"/>
      <c r="EE1890" s="40"/>
      <c r="EF1890" s="40"/>
      <c r="EG1890" s="40"/>
      <c r="EH1890" s="40"/>
      <c r="EI1890" s="40"/>
      <c r="EJ1890" s="40"/>
      <c r="EK1890" s="40"/>
      <c r="EL1890" s="40"/>
      <c r="EM1890" s="40"/>
      <c r="EN1890" s="40"/>
      <c r="EO1890" s="40"/>
      <c r="EP1890" s="40"/>
      <c r="EQ1890" s="40"/>
      <c r="ER1890" s="40"/>
      <c r="ES1890" s="40"/>
      <c r="ET1890" s="40"/>
      <c r="EU1890" s="40"/>
      <c r="EV1890" s="40"/>
      <c r="EW1890" s="40"/>
      <c r="EX1890" s="40"/>
      <c r="EY1890" s="40"/>
      <c r="EZ1890" s="40"/>
      <c r="FA1890" s="40"/>
      <c r="FB1890" s="40"/>
      <c r="FC1890" s="40"/>
      <c r="FD1890" s="40"/>
      <c r="FE1890" s="40"/>
      <c r="FF1890" s="40"/>
      <c r="FG1890" s="40"/>
      <c r="FH1890" s="40"/>
      <c r="FI1890" s="40"/>
      <c r="FJ1890" s="40"/>
      <c r="FK1890" s="40"/>
      <c r="FL1890" s="40"/>
      <c r="FM1890" s="40"/>
      <c r="FN1890" s="40"/>
      <c r="FO1890" s="40"/>
      <c r="FP1890" s="40"/>
      <c r="FQ1890" s="40"/>
      <c r="FR1890" s="40"/>
      <c r="FS1890" s="40"/>
      <c r="FT1890" s="40"/>
      <c r="FU1890" s="40"/>
      <c r="FV1890" s="40"/>
      <c r="FW1890" s="40"/>
      <c r="FX1890" s="40"/>
      <c r="FY1890" s="40"/>
      <c r="FZ1890" s="40"/>
      <c r="GA1890" s="40"/>
      <c r="GB1890" s="40"/>
      <c r="GC1890" s="40"/>
      <c r="GD1890" s="40"/>
      <c r="GE1890" s="40"/>
      <c r="GF1890" s="40"/>
      <c r="GG1890" s="40"/>
      <c r="GH1890" s="40"/>
      <c r="GI1890" s="40"/>
      <c r="GJ1890" s="40"/>
      <c r="GK1890" s="40"/>
      <c r="GL1890" s="40"/>
      <c r="GM1890" s="40"/>
      <c r="GN1890" s="40"/>
      <c r="GO1890" s="40"/>
      <c r="GP1890" s="40"/>
      <c r="GQ1890" s="40"/>
      <c r="GR1890" s="40"/>
      <c r="GS1890" s="40"/>
    </row>
    <row r="1891" spans="1:201" x14ac:dyDescent="0.2">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40"/>
      <c r="CY1891" s="40"/>
      <c r="CZ1891" s="40"/>
      <c r="DA1891" s="40"/>
      <c r="DB1891" s="40"/>
      <c r="DC1891" s="40"/>
      <c r="DD1891" s="40"/>
      <c r="DE1891" s="40"/>
      <c r="DF1891" s="40"/>
      <c r="DG1891" s="40"/>
      <c r="DH1891" s="40"/>
      <c r="DI1891" s="40"/>
      <c r="DJ1891" s="40"/>
      <c r="DK1891" s="40"/>
      <c r="DL1891" s="40"/>
      <c r="DM1891" s="40"/>
      <c r="DN1891" s="40"/>
      <c r="DO1891" s="40"/>
      <c r="DP1891" s="40"/>
      <c r="DQ1891" s="40"/>
      <c r="DR1891" s="40"/>
      <c r="DS1891" s="40"/>
      <c r="DT1891" s="40"/>
      <c r="DU1891" s="40"/>
      <c r="DV1891" s="40"/>
      <c r="DW1891" s="40"/>
      <c r="DX1891" s="40"/>
      <c r="DY1891" s="40"/>
      <c r="DZ1891" s="40"/>
      <c r="EA1891" s="40"/>
      <c r="EB1891" s="40"/>
      <c r="EC1891" s="40"/>
      <c r="ED1891" s="40"/>
      <c r="EE1891" s="40"/>
      <c r="EF1891" s="40"/>
      <c r="EG1891" s="40"/>
      <c r="EH1891" s="40"/>
      <c r="EI1891" s="40"/>
      <c r="EJ1891" s="40"/>
      <c r="EK1891" s="40"/>
      <c r="EL1891" s="40"/>
      <c r="EM1891" s="40"/>
      <c r="EN1891" s="40"/>
      <c r="EO1891" s="40"/>
      <c r="EP1891" s="40"/>
      <c r="EQ1891" s="40"/>
      <c r="ER1891" s="40"/>
      <c r="ES1891" s="40"/>
      <c r="ET1891" s="40"/>
      <c r="EU1891" s="40"/>
      <c r="EV1891" s="40"/>
      <c r="EW1891" s="40"/>
      <c r="EX1891" s="40"/>
      <c r="EY1891" s="40"/>
      <c r="EZ1891" s="40"/>
      <c r="FA1891" s="40"/>
      <c r="FB1891" s="40"/>
      <c r="FC1891" s="40"/>
      <c r="FD1891" s="40"/>
      <c r="FE1891" s="40"/>
      <c r="FF1891" s="40"/>
      <c r="FG1891" s="40"/>
      <c r="FH1891" s="40"/>
      <c r="FI1891" s="40"/>
      <c r="FJ1891" s="40"/>
      <c r="FK1891" s="40"/>
      <c r="FL1891" s="40"/>
      <c r="FM1891" s="40"/>
      <c r="FN1891" s="40"/>
      <c r="FO1891" s="40"/>
      <c r="FP1891" s="40"/>
      <c r="FQ1891" s="40"/>
      <c r="FR1891" s="40"/>
      <c r="FS1891" s="40"/>
      <c r="FT1891" s="40"/>
      <c r="FU1891" s="40"/>
      <c r="FV1891" s="40"/>
      <c r="FW1891" s="40"/>
      <c r="FX1891" s="40"/>
      <c r="FY1891" s="40"/>
      <c r="FZ1891" s="40"/>
      <c r="GA1891" s="40"/>
      <c r="GB1891" s="40"/>
      <c r="GC1891" s="40"/>
      <c r="GD1891" s="40"/>
      <c r="GE1891" s="40"/>
      <c r="GF1891" s="40"/>
      <c r="GG1891" s="40"/>
      <c r="GH1891" s="40"/>
      <c r="GI1891" s="40"/>
      <c r="GJ1891" s="40"/>
      <c r="GK1891" s="40"/>
      <c r="GL1891" s="40"/>
      <c r="GM1891" s="40"/>
      <c r="GN1891" s="40"/>
      <c r="GO1891" s="40"/>
      <c r="GP1891" s="40"/>
      <c r="GQ1891" s="40"/>
      <c r="GR1891" s="40"/>
      <c r="GS1891" s="40"/>
    </row>
    <row r="1892" spans="1:201" x14ac:dyDescent="0.2">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40"/>
      <c r="CY1892" s="40"/>
      <c r="CZ1892" s="40"/>
      <c r="DA1892" s="40"/>
      <c r="DB1892" s="40"/>
      <c r="DC1892" s="40"/>
      <c r="DD1892" s="40"/>
      <c r="DE1892" s="40"/>
      <c r="DF1892" s="40"/>
      <c r="DG1892" s="40"/>
      <c r="DH1892" s="40"/>
      <c r="DI1892" s="40"/>
      <c r="DJ1892" s="40"/>
      <c r="DK1892" s="40"/>
      <c r="DL1892" s="40"/>
      <c r="DM1892" s="40"/>
      <c r="DN1892" s="40"/>
      <c r="DO1892" s="40"/>
      <c r="DP1892" s="40"/>
      <c r="DQ1892" s="40"/>
      <c r="DR1892" s="40"/>
      <c r="DS1892" s="40"/>
      <c r="DT1892" s="40"/>
      <c r="DU1892" s="40"/>
      <c r="DV1892" s="40"/>
      <c r="DW1892" s="40"/>
      <c r="DX1892" s="40"/>
      <c r="DY1892" s="40"/>
      <c r="DZ1892" s="40"/>
      <c r="EA1892" s="40"/>
      <c r="EB1892" s="40"/>
      <c r="EC1892" s="40"/>
      <c r="ED1892" s="40"/>
      <c r="EE1892" s="40"/>
      <c r="EF1892" s="40"/>
      <c r="EG1892" s="40"/>
      <c r="EH1892" s="40"/>
      <c r="EI1892" s="40"/>
      <c r="EJ1892" s="40"/>
      <c r="EK1892" s="40"/>
      <c r="EL1892" s="40"/>
      <c r="EM1892" s="40"/>
      <c r="EN1892" s="40"/>
      <c r="EO1892" s="40"/>
      <c r="EP1892" s="40"/>
      <c r="EQ1892" s="40"/>
      <c r="ER1892" s="40"/>
      <c r="ES1892" s="40"/>
      <c r="ET1892" s="40"/>
      <c r="EU1892" s="40"/>
      <c r="EV1892" s="40"/>
      <c r="EW1892" s="40"/>
      <c r="EX1892" s="40"/>
      <c r="EY1892" s="40"/>
      <c r="EZ1892" s="40"/>
      <c r="FA1892" s="40"/>
      <c r="FB1892" s="40"/>
      <c r="FC1892" s="40"/>
      <c r="FD1892" s="40"/>
      <c r="FE1892" s="40"/>
      <c r="FF1892" s="40"/>
      <c r="FG1892" s="40"/>
      <c r="FH1892" s="40"/>
      <c r="FI1892" s="40"/>
      <c r="FJ1892" s="40"/>
      <c r="FK1892" s="40"/>
      <c r="FL1892" s="40"/>
      <c r="FM1892" s="40"/>
      <c r="FN1892" s="40"/>
      <c r="FO1892" s="40"/>
      <c r="FP1892" s="40"/>
      <c r="FQ1892" s="40"/>
      <c r="FR1892" s="40"/>
      <c r="FS1892" s="40"/>
      <c r="FT1892" s="40"/>
      <c r="FU1892" s="40"/>
      <c r="FV1892" s="40"/>
      <c r="FW1892" s="40"/>
      <c r="FX1892" s="40"/>
      <c r="FY1892" s="40"/>
      <c r="FZ1892" s="40"/>
      <c r="GA1892" s="40"/>
      <c r="GB1892" s="40"/>
      <c r="GC1892" s="40"/>
      <c r="GD1892" s="40"/>
      <c r="GE1892" s="40"/>
      <c r="GF1892" s="40"/>
      <c r="GG1892" s="40"/>
      <c r="GH1892" s="40"/>
      <c r="GI1892" s="40"/>
      <c r="GJ1892" s="40"/>
      <c r="GK1892" s="40"/>
      <c r="GL1892" s="40"/>
      <c r="GM1892" s="40"/>
      <c r="GN1892" s="40"/>
      <c r="GO1892" s="40"/>
      <c r="GP1892" s="40"/>
      <c r="GQ1892" s="40"/>
      <c r="GR1892" s="40"/>
      <c r="GS1892" s="40"/>
    </row>
    <row r="1893" spans="1:201" x14ac:dyDescent="0.2">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40"/>
      <c r="CY1893" s="40"/>
      <c r="CZ1893" s="40"/>
      <c r="DA1893" s="40"/>
      <c r="DB1893" s="40"/>
      <c r="DC1893" s="40"/>
      <c r="DD1893" s="40"/>
      <c r="DE1893" s="40"/>
      <c r="DF1893" s="40"/>
      <c r="DG1893" s="40"/>
      <c r="DH1893" s="40"/>
      <c r="DI1893" s="40"/>
      <c r="DJ1893" s="40"/>
      <c r="DK1893" s="40"/>
      <c r="DL1893" s="40"/>
      <c r="DM1893" s="40"/>
      <c r="DN1893" s="40"/>
      <c r="DO1893" s="40"/>
      <c r="DP1893" s="40"/>
      <c r="DQ1893" s="40"/>
      <c r="DR1893" s="40"/>
      <c r="DS1893" s="40"/>
      <c r="DT1893" s="40"/>
      <c r="DU1893" s="40"/>
      <c r="DV1893" s="40"/>
      <c r="DW1893" s="40"/>
      <c r="DX1893" s="40"/>
      <c r="DY1893" s="40"/>
      <c r="DZ1893" s="40"/>
      <c r="EA1893" s="40"/>
      <c r="EB1893" s="40"/>
      <c r="EC1893" s="40"/>
      <c r="ED1893" s="40"/>
      <c r="EE1893" s="40"/>
      <c r="EF1893" s="40"/>
      <c r="EG1893" s="40"/>
      <c r="EH1893" s="40"/>
      <c r="EI1893" s="40"/>
      <c r="EJ1893" s="40"/>
      <c r="EK1893" s="40"/>
      <c r="EL1893" s="40"/>
      <c r="EM1893" s="40"/>
      <c r="EN1893" s="40"/>
      <c r="EO1893" s="40"/>
      <c r="EP1893" s="40"/>
      <c r="EQ1893" s="40"/>
      <c r="ER1893" s="40"/>
      <c r="ES1893" s="40"/>
      <c r="ET1893" s="40"/>
      <c r="EU1893" s="40"/>
      <c r="EV1893" s="40"/>
      <c r="EW1893" s="40"/>
      <c r="EX1893" s="40"/>
      <c r="EY1893" s="40"/>
      <c r="EZ1893" s="40"/>
      <c r="FA1893" s="40"/>
      <c r="FB1893" s="40"/>
      <c r="FC1893" s="40"/>
      <c r="FD1893" s="40"/>
      <c r="FE1893" s="40"/>
      <c r="FF1893" s="40"/>
      <c r="FG1893" s="40"/>
      <c r="FH1893" s="40"/>
      <c r="FI1893" s="40"/>
      <c r="FJ1893" s="40"/>
      <c r="FK1893" s="40"/>
      <c r="FL1893" s="40"/>
      <c r="FM1893" s="40"/>
      <c r="FN1893" s="40"/>
      <c r="FO1893" s="40"/>
      <c r="FP1893" s="40"/>
      <c r="FQ1893" s="40"/>
      <c r="FR1893" s="40"/>
      <c r="FS1893" s="40"/>
      <c r="FT1893" s="40"/>
      <c r="FU1893" s="40"/>
      <c r="FV1893" s="40"/>
      <c r="FW1893" s="40"/>
      <c r="FX1893" s="40"/>
      <c r="FY1893" s="40"/>
      <c r="FZ1893" s="40"/>
      <c r="GA1893" s="40"/>
      <c r="GB1893" s="40"/>
      <c r="GC1893" s="40"/>
      <c r="GD1893" s="40"/>
      <c r="GE1893" s="40"/>
      <c r="GF1893" s="40"/>
      <c r="GG1893" s="40"/>
      <c r="GH1893" s="40"/>
      <c r="GI1893" s="40"/>
      <c r="GJ1893" s="40"/>
      <c r="GK1893" s="40"/>
      <c r="GL1893" s="40"/>
      <c r="GM1893" s="40"/>
      <c r="GN1893" s="40"/>
      <c r="GO1893" s="40"/>
      <c r="GP1893" s="40"/>
      <c r="GQ1893" s="40"/>
      <c r="GR1893" s="40"/>
      <c r="GS1893" s="40"/>
    </row>
    <row r="1894" spans="1:201" x14ac:dyDescent="0.2">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40"/>
      <c r="CY1894" s="40"/>
      <c r="CZ1894" s="40"/>
      <c r="DA1894" s="40"/>
      <c r="DB1894" s="40"/>
      <c r="DC1894" s="40"/>
      <c r="DD1894" s="40"/>
      <c r="DE1894" s="40"/>
      <c r="DF1894" s="40"/>
      <c r="DG1894" s="40"/>
      <c r="DH1894" s="40"/>
      <c r="DI1894" s="40"/>
      <c r="DJ1894" s="40"/>
      <c r="DK1894" s="40"/>
      <c r="DL1894" s="40"/>
      <c r="DM1894" s="40"/>
      <c r="DN1894" s="40"/>
      <c r="DO1894" s="40"/>
      <c r="DP1894" s="40"/>
      <c r="DQ1894" s="40"/>
      <c r="DR1894" s="40"/>
      <c r="DS1894" s="40"/>
      <c r="DT1894" s="40"/>
      <c r="DU1894" s="40"/>
      <c r="DV1894" s="40"/>
      <c r="DW1894" s="40"/>
      <c r="DX1894" s="40"/>
      <c r="DY1894" s="40"/>
      <c r="DZ1894" s="40"/>
      <c r="EA1894" s="40"/>
      <c r="EB1894" s="40"/>
      <c r="EC1894" s="40"/>
      <c r="ED1894" s="40"/>
      <c r="EE1894" s="40"/>
      <c r="EF1894" s="40"/>
      <c r="EG1894" s="40"/>
      <c r="EH1894" s="40"/>
      <c r="EI1894" s="40"/>
      <c r="EJ1894" s="40"/>
      <c r="EK1894" s="40"/>
      <c r="EL1894" s="40"/>
      <c r="EM1894" s="40"/>
      <c r="EN1894" s="40"/>
      <c r="EO1894" s="40"/>
      <c r="EP1894" s="40"/>
      <c r="EQ1894" s="40"/>
      <c r="ER1894" s="40"/>
      <c r="ES1894" s="40"/>
      <c r="ET1894" s="40"/>
      <c r="EU1894" s="40"/>
      <c r="EV1894" s="40"/>
      <c r="EW1894" s="40"/>
      <c r="EX1894" s="40"/>
      <c r="EY1894" s="40"/>
      <c r="EZ1894" s="40"/>
      <c r="FA1894" s="40"/>
      <c r="FB1894" s="40"/>
      <c r="FC1894" s="40"/>
      <c r="FD1894" s="40"/>
      <c r="FE1894" s="40"/>
      <c r="FF1894" s="40"/>
      <c r="FG1894" s="40"/>
      <c r="FH1894" s="40"/>
      <c r="FI1894" s="40"/>
      <c r="FJ1894" s="40"/>
      <c r="FK1894" s="40"/>
      <c r="FL1894" s="40"/>
      <c r="FM1894" s="40"/>
      <c r="FN1894" s="40"/>
      <c r="FO1894" s="40"/>
      <c r="FP1894" s="40"/>
      <c r="FQ1894" s="40"/>
      <c r="FR1894" s="40"/>
      <c r="FS1894" s="40"/>
      <c r="FT1894" s="40"/>
      <c r="FU1894" s="40"/>
      <c r="FV1894" s="40"/>
      <c r="FW1894" s="40"/>
      <c r="FX1894" s="40"/>
      <c r="FY1894" s="40"/>
      <c r="FZ1894" s="40"/>
      <c r="GA1894" s="40"/>
      <c r="GB1894" s="40"/>
      <c r="GC1894" s="40"/>
      <c r="GD1894" s="40"/>
      <c r="GE1894" s="40"/>
      <c r="GF1894" s="40"/>
      <c r="GG1894" s="40"/>
      <c r="GH1894" s="40"/>
      <c r="GI1894" s="40"/>
      <c r="GJ1894" s="40"/>
      <c r="GK1894" s="40"/>
      <c r="GL1894" s="40"/>
      <c r="GM1894" s="40"/>
      <c r="GN1894" s="40"/>
      <c r="GO1894" s="40"/>
      <c r="GP1894" s="40"/>
      <c r="GQ1894" s="40"/>
      <c r="GR1894" s="40"/>
      <c r="GS1894" s="40"/>
    </row>
    <row r="1895" spans="1:201" x14ac:dyDescent="0.2">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40"/>
      <c r="CY1895" s="40"/>
      <c r="CZ1895" s="40"/>
      <c r="DA1895" s="40"/>
      <c r="DB1895" s="40"/>
      <c r="DC1895" s="40"/>
      <c r="DD1895" s="40"/>
      <c r="DE1895" s="40"/>
      <c r="DF1895" s="40"/>
      <c r="DG1895" s="40"/>
      <c r="DH1895" s="40"/>
      <c r="DI1895" s="40"/>
      <c r="DJ1895" s="40"/>
      <c r="DK1895" s="40"/>
      <c r="DL1895" s="40"/>
      <c r="DM1895" s="40"/>
      <c r="DN1895" s="40"/>
      <c r="DO1895" s="40"/>
      <c r="DP1895" s="40"/>
      <c r="DQ1895" s="40"/>
      <c r="DR1895" s="40"/>
      <c r="DS1895" s="40"/>
      <c r="DT1895" s="40"/>
      <c r="DU1895" s="40"/>
      <c r="DV1895" s="40"/>
      <c r="DW1895" s="40"/>
      <c r="DX1895" s="40"/>
      <c r="DY1895" s="40"/>
      <c r="DZ1895" s="40"/>
      <c r="EA1895" s="40"/>
      <c r="EB1895" s="40"/>
      <c r="EC1895" s="40"/>
      <c r="ED1895" s="40"/>
      <c r="EE1895" s="40"/>
      <c r="EF1895" s="40"/>
      <c r="EG1895" s="40"/>
      <c r="EH1895" s="40"/>
      <c r="EI1895" s="40"/>
      <c r="EJ1895" s="40"/>
      <c r="EK1895" s="40"/>
      <c r="EL1895" s="40"/>
      <c r="EM1895" s="40"/>
      <c r="EN1895" s="40"/>
      <c r="EO1895" s="40"/>
      <c r="EP1895" s="40"/>
      <c r="EQ1895" s="40"/>
      <c r="ER1895" s="40"/>
      <c r="ES1895" s="40"/>
      <c r="ET1895" s="40"/>
      <c r="EU1895" s="40"/>
      <c r="EV1895" s="40"/>
      <c r="EW1895" s="40"/>
      <c r="EX1895" s="40"/>
      <c r="EY1895" s="40"/>
      <c r="EZ1895" s="40"/>
      <c r="FA1895" s="40"/>
      <c r="FB1895" s="40"/>
      <c r="FC1895" s="40"/>
      <c r="FD1895" s="40"/>
      <c r="FE1895" s="40"/>
      <c r="FF1895" s="40"/>
      <c r="FG1895" s="40"/>
      <c r="FH1895" s="40"/>
      <c r="FI1895" s="40"/>
      <c r="FJ1895" s="40"/>
      <c r="FK1895" s="40"/>
      <c r="FL1895" s="40"/>
      <c r="FM1895" s="40"/>
      <c r="FN1895" s="40"/>
      <c r="FO1895" s="40"/>
      <c r="FP1895" s="40"/>
      <c r="FQ1895" s="40"/>
      <c r="FR1895" s="40"/>
      <c r="FS1895" s="40"/>
      <c r="FT1895" s="40"/>
      <c r="FU1895" s="40"/>
      <c r="FV1895" s="40"/>
      <c r="FW1895" s="40"/>
      <c r="FX1895" s="40"/>
      <c r="FY1895" s="40"/>
      <c r="FZ1895" s="40"/>
      <c r="GA1895" s="40"/>
      <c r="GB1895" s="40"/>
      <c r="GC1895" s="40"/>
      <c r="GD1895" s="40"/>
      <c r="GE1895" s="40"/>
      <c r="GF1895" s="40"/>
      <c r="GG1895" s="40"/>
      <c r="GH1895" s="40"/>
      <c r="GI1895" s="40"/>
      <c r="GJ1895" s="40"/>
      <c r="GK1895" s="40"/>
      <c r="GL1895" s="40"/>
      <c r="GM1895" s="40"/>
      <c r="GN1895" s="40"/>
      <c r="GO1895" s="40"/>
      <c r="GP1895" s="40"/>
      <c r="GQ1895" s="40"/>
      <c r="GR1895" s="40"/>
      <c r="GS1895" s="40"/>
    </row>
    <row r="1896" spans="1:201" x14ac:dyDescent="0.2">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40"/>
      <c r="CY1896" s="40"/>
      <c r="CZ1896" s="40"/>
      <c r="DA1896" s="40"/>
      <c r="DB1896" s="40"/>
      <c r="DC1896" s="40"/>
      <c r="DD1896" s="40"/>
      <c r="DE1896" s="40"/>
      <c r="DF1896" s="40"/>
      <c r="DG1896" s="40"/>
      <c r="DH1896" s="40"/>
      <c r="DI1896" s="40"/>
      <c r="DJ1896" s="40"/>
      <c r="DK1896" s="40"/>
      <c r="DL1896" s="40"/>
      <c r="DM1896" s="40"/>
      <c r="DN1896" s="40"/>
      <c r="DO1896" s="40"/>
      <c r="DP1896" s="40"/>
      <c r="DQ1896" s="40"/>
      <c r="DR1896" s="40"/>
      <c r="DS1896" s="40"/>
      <c r="DT1896" s="40"/>
      <c r="DU1896" s="40"/>
      <c r="DV1896" s="40"/>
      <c r="DW1896" s="40"/>
      <c r="DX1896" s="40"/>
      <c r="DY1896" s="40"/>
      <c r="DZ1896" s="40"/>
      <c r="EA1896" s="40"/>
      <c r="EB1896" s="40"/>
      <c r="EC1896" s="40"/>
      <c r="ED1896" s="40"/>
      <c r="EE1896" s="40"/>
      <c r="EF1896" s="40"/>
      <c r="EG1896" s="40"/>
      <c r="EH1896" s="40"/>
      <c r="EI1896" s="40"/>
      <c r="EJ1896" s="40"/>
      <c r="EK1896" s="40"/>
      <c r="EL1896" s="40"/>
      <c r="EM1896" s="40"/>
      <c r="EN1896" s="40"/>
      <c r="EO1896" s="40"/>
      <c r="EP1896" s="40"/>
      <c r="EQ1896" s="40"/>
      <c r="ER1896" s="40"/>
      <c r="ES1896" s="40"/>
      <c r="ET1896" s="40"/>
      <c r="EU1896" s="40"/>
      <c r="EV1896" s="40"/>
      <c r="EW1896" s="40"/>
      <c r="EX1896" s="40"/>
      <c r="EY1896" s="40"/>
      <c r="EZ1896" s="40"/>
      <c r="FA1896" s="40"/>
      <c r="FB1896" s="40"/>
      <c r="FC1896" s="40"/>
      <c r="FD1896" s="40"/>
      <c r="FE1896" s="40"/>
      <c r="FF1896" s="40"/>
      <c r="FG1896" s="40"/>
      <c r="FH1896" s="40"/>
      <c r="FI1896" s="40"/>
      <c r="FJ1896" s="40"/>
      <c r="FK1896" s="40"/>
      <c r="FL1896" s="40"/>
      <c r="FM1896" s="40"/>
      <c r="FN1896" s="40"/>
      <c r="FO1896" s="40"/>
      <c r="FP1896" s="40"/>
      <c r="FQ1896" s="40"/>
      <c r="FR1896" s="40"/>
      <c r="FS1896" s="40"/>
      <c r="FT1896" s="40"/>
      <c r="FU1896" s="40"/>
      <c r="FV1896" s="40"/>
      <c r="FW1896" s="40"/>
      <c r="FX1896" s="40"/>
      <c r="FY1896" s="40"/>
      <c r="FZ1896" s="40"/>
      <c r="GA1896" s="40"/>
      <c r="GB1896" s="40"/>
      <c r="GC1896" s="40"/>
      <c r="GD1896" s="40"/>
      <c r="GE1896" s="40"/>
      <c r="GF1896" s="40"/>
      <c r="GG1896" s="40"/>
      <c r="GH1896" s="40"/>
      <c r="GI1896" s="40"/>
      <c r="GJ1896" s="40"/>
      <c r="GK1896" s="40"/>
      <c r="GL1896" s="40"/>
      <c r="GM1896" s="40"/>
      <c r="GN1896" s="40"/>
      <c r="GO1896" s="40"/>
      <c r="GP1896" s="40"/>
      <c r="GQ1896" s="40"/>
      <c r="GR1896" s="40"/>
      <c r="GS1896" s="40"/>
    </row>
    <row r="1897" spans="1:201" x14ac:dyDescent="0.2">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40"/>
      <c r="CY1897" s="40"/>
      <c r="CZ1897" s="40"/>
      <c r="DA1897" s="40"/>
      <c r="DB1897" s="40"/>
      <c r="DC1897" s="40"/>
      <c r="DD1897" s="40"/>
      <c r="DE1897" s="40"/>
      <c r="DF1897" s="40"/>
      <c r="DG1897" s="40"/>
      <c r="DH1897" s="40"/>
      <c r="DI1897" s="40"/>
      <c r="DJ1897" s="40"/>
      <c r="DK1897" s="40"/>
      <c r="DL1897" s="40"/>
      <c r="DM1897" s="40"/>
      <c r="DN1897" s="40"/>
      <c r="DO1897" s="40"/>
      <c r="DP1897" s="40"/>
      <c r="DQ1897" s="40"/>
      <c r="DR1897" s="40"/>
      <c r="DS1897" s="40"/>
      <c r="DT1897" s="40"/>
      <c r="DU1897" s="40"/>
      <c r="DV1897" s="40"/>
      <c r="DW1897" s="40"/>
      <c r="DX1897" s="40"/>
      <c r="DY1897" s="40"/>
      <c r="DZ1897" s="40"/>
      <c r="EA1897" s="40"/>
      <c r="EB1897" s="40"/>
      <c r="EC1897" s="40"/>
      <c r="ED1897" s="40"/>
      <c r="EE1897" s="40"/>
      <c r="EF1897" s="40"/>
      <c r="EG1897" s="40"/>
      <c r="EH1897" s="40"/>
      <c r="EI1897" s="40"/>
      <c r="EJ1897" s="40"/>
      <c r="EK1897" s="40"/>
      <c r="EL1897" s="40"/>
      <c r="EM1897" s="40"/>
      <c r="EN1897" s="40"/>
      <c r="EO1897" s="40"/>
      <c r="EP1897" s="40"/>
      <c r="EQ1897" s="40"/>
      <c r="ER1897" s="40"/>
      <c r="ES1897" s="40"/>
      <c r="ET1897" s="40"/>
      <c r="EU1897" s="40"/>
      <c r="EV1897" s="40"/>
      <c r="EW1897" s="40"/>
      <c r="EX1897" s="40"/>
      <c r="EY1897" s="40"/>
      <c r="EZ1897" s="40"/>
      <c r="FA1897" s="40"/>
      <c r="FB1897" s="40"/>
      <c r="FC1897" s="40"/>
      <c r="FD1897" s="40"/>
      <c r="FE1897" s="40"/>
      <c r="FF1897" s="40"/>
      <c r="FG1897" s="40"/>
      <c r="FH1897" s="40"/>
      <c r="FI1897" s="40"/>
      <c r="FJ1897" s="40"/>
      <c r="FK1897" s="40"/>
      <c r="FL1897" s="40"/>
      <c r="FM1897" s="40"/>
      <c r="FN1897" s="40"/>
      <c r="FO1897" s="40"/>
      <c r="FP1897" s="40"/>
      <c r="FQ1897" s="40"/>
      <c r="FR1897" s="40"/>
      <c r="FS1897" s="40"/>
      <c r="FT1897" s="40"/>
      <c r="FU1897" s="40"/>
      <c r="FV1897" s="40"/>
      <c r="FW1897" s="40"/>
      <c r="FX1897" s="40"/>
      <c r="FY1897" s="40"/>
      <c r="FZ1897" s="40"/>
      <c r="GA1897" s="40"/>
      <c r="GB1897" s="40"/>
      <c r="GC1897" s="40"/>
      <c r="GD1897" s="40"/>
      <c r="GE1897" s="40"/>
      <c r="GF1897" s="40"/>
      <c r="GG1897" s="40"/>
      <c r="GH1897" s="40"/>
      <c r="GI1897" s="40"/>
      <c r="GJ1897" s="40"/>
      <c r="GK1897" s="40"/>
      <c r="GL1897" s="40"/>
      <c r="GM1897" s="40"/>
      <c r="GN1897" s="40"/>
      <c r="GO1897" s="40"/>
      <c r="GP1897" s="40"/>
      <c r="GQ1897" s="40"/>
      <c r="GR1897" s="40"/>
      <c r="GS1897" s="40"/>
    </row>
    <row r="1898" spans="1:201" x14ac:dyDescent="0.2">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40"/>
      <c r="CY1898" s="40"/>
      <c r="CZ1898" s="40"/>
      <c r="DA1898" s="40"/>
      <c r="DB1898" s="40"/>
      <c r="DC1898" s="40"/>
      <c r="DD1898" s="40"/>
      <c r="DE1898" s="40"/>
      <c r="DF1898" s="40"/>
      <c r="DG1898" s="40"/>
      <c r="DH1898" s="40"/>
      <c r="DI1898" s="40"/>
      <c r="DJ1898" s="40"/>
      <c r="DK1898" s="40"/>
      <c r="DL1898" s="40"/>
      <c r="DM1898" s="40"/>
      <c r="DN1898" s="40"/>
      <c r="DO1898" s="40"/>
      <c r="DP1898" s="40"/>
      <c r="DQ1898" s="40"/>
      <c r="DR1898" s="40"/>
      <c r="DS1898" s="40"/>
      <c r="DT1898" s="40"/>
      <c r="DU1898" s="40"/>
      <c r="DV1898" s="40"/>
      <c r="DW1898" s="40"/>
      <c r="DX1898" s="40"/>
      <c r="DY1898" s="40"/>
      <c r="DZ1898" s="40"/>
      <c r="EA1898" s="40"/>
      <c r="EB1898" s="40"/>
      <c r="EC1898" s="40"/>
      <c r="ED1898" s="40"/>
      <c r="EE1898" s="40"/>
      <c r="EF1898" s="40"/>
      <c r="EG1898" s="40"/>
      <c r="EH1898" s="40"/>
      <c r="EI1898" s="40"/>
      <c r="EJ1898" s="40"/>
      <c r="EK1898" s="40"/>
      <c r="EL1898" s="40"/>
      <c r="EM1898" s="40"/>
      <c r="EN1898" s="40"/>
      <c r="EO1898" s="40"/>
      <c r="EP1898" s="40"/>
      <c r="EQ1898" s="40"/>
      <c r="ER1898" s="40"/>
      <c r="ES1898" s="40"/>
      <c r="ET1898" s="40"/>
      <c r="EU1898" s="40"/>
      <c r="EV1898" s="40"/>
      <c r="EW1898" s="40"/>
      <c r="EX1898" s="40"/>
      <c r="EY1898" s="40"/>
      <c r="EZ1898" s="40"/>
      <c r="FA1898" s="40"/>
      <c r="FB1898" s="40"/>
      <c r="FC1898" s="40"/>
      <c r="FD1898" s="40"/>
      <c r="FE1898" s="40"/>
      <c r="FF1898" s="40"/>
      <c r="FG1898" s="40"/>
      <c r="FH1898" s="40"/>
      <c r="FI1898" s="40"/>
      <c r="FJ1898" s="40"/>
      <c r="FK1898" s="40"/>
      <c r="FL1898" s="40"/>
      <c r="FM1898" s="40"/>
      <c r="FN1898" s="40"/>
      <c r="FO1898" s="40"/>
      <c r="FP1898" s="40"/>
      <c r="FQ1898" s="40"/>
      <c r="FR1898" s="40"/>
      <c r="FS1898" s="40"/>
      <c r="FT1898" s="40"/>
      <c r="FU1898" s="40"/>
      <c r="FV1898" s="40"/>
      <c r="FW1898" s="40"/>
      <c r="FX1898" s="40"/>
      <c r="FY1898" s="40"/>
      <c r="FZ1898" s="40"/>
      <c r="GA1898" s="40"/>
      <c r="GB1898" s="40"/>
      <c r="GC1898" s="40"/>
      <c r="GD1898" s="40"/>
      <c r="GE1898" s="40"/>
      <c r="GF1898" s="40"/>
      <c r="GG1898" s="40"/>
      <c r="GH1898" s="40"/>
      <c r="GI1898" s="40"/>
      <c r="GJ1898" s="40"/>
      <c r="GK1898" s="40"/>
      <c r="GL1898" s="40"/>
      <c r="GM1898" s="40"/>
      <c r="GN1898" s="40"/>
      <c r="GO1898" s="40"/>
      <c r="GP1898" s="40"/>
      <c r="GQ1898" s="40"/>
      <c r="GR1898" s="40"/>
      <c r="GS1898" s="40"/>
    </row>
    <row r="1899" spans="1:201" x14ac:dyDescent="0.2">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40"/>
      <c r="CY1899" s="40"/>
      <c r="CZ1899" s="40"/>
      <c r="DA1899" s="40"/>
      <c r="DB1899" s="40"/>
      <c r="DC1899" s="40"/>
      <c r="DD1899" s="40"/>
      <c r="DE1899" s="40"/>
      <c r="DF1899" s="40"/>
      <c r="DG1899" s="40"/>
      <c r="DH1899" s="40"/>
      <c r="DI1899" s="40"/>
      <c r="DJ1899" s="40"/>
      <c r="DK1899" s="40"/>
      <c r="DL1899" s="40"/>
      <c r="DM1899" s="40"/>
      <c r="DN1899" s="40"/>
      <c r="DO1899" s="40"/>
      <c r="DP1899" s="40"/>
      <c r="DQ1899" s="40"/>
      <c r="DR1899" s="40"/>
      <c r="DS1899" s="40"/>
      <c r="DT1899" s="40"/>
      <c r="DU1899" s="40"/>
      <c r="DV1899" s="40"/>
      <c r="DW1899" s="40"/>
      <c r="DX1899" s="40"/>
      <c r="DY1899" s="40"/>
      <c r="DZ1899" s="40"/>
      <c r="EA1899" s="40"/>
      <c r="EB1899" s="40"/>
      <c r="EC1899" s="40"/>
      <c r="ED1899" s="40"/>
      <c r="EE1899" s="40"/>
      <c r="EF1899" s="40"/>
      <c r="EG1899" s="40"/>
      <c r="EH1899" s="40"/>
      <c r="EI1899" s="40"/>
      <c r="EJ1899" s="40"/>
      <c r="EK1899" s="40"/>
      <c r="EL1899" s="40"/>
      <c r="EM1899" s="40"/>
      <c r="EN1899" s="40"/>
      <c r="EO1899" s="40"/>
      <c r="EP1899" s="40"/>
      <c r="EQ1899" s="40"/>
      <c r="ER1899" s="40"/>
      <c r="ES1899" s="40"/>
      <c r="ET1899" s="40"/>
      <c r="EU1899" s="40"/>
      <c r="EV1899" s="40"/>
      <c r="EW1899" s="40"/>
      <c r="EX1899" s="40"/>
      <c r="EY1899" s="40"/>
      <c r="EZ1899" s="40"/>
      <c r="FA1899" s="40"/>
      <c r="FB1899" s="40"/>
      <c r="FC1899" s="40"/>
      <c r="FD1899" s="40"/>
      <c r="FE1899" s="40"/>
      <c r="FF1899" s="40"/>
      <c r="FG1899" s="40"/>
      <c r="FH1899" s="40"/>
      <c r="FI1899" s="40"/>
      <c r="FJ1899" s="40"/>
      <c r="FK1899" s="40"/>
      <c r="FL1899" s="40"/>
      <c r="FM1899" s="40"/>
      <c r="FN1899" s="40"/>
      <c r="FO1899" s="40"/>
      <c r="FP1899" s="40"/>
      <c r="FQ1899" s="40"/>
      <c r="FR1899" s="40"/>
      <c r="FS1899" s="40"/>
      <c r="FT1899" s="40"/>
      <c r="FU1899" s="40"/>
      <c r="FV1899" s="40"/>
      <c r="FW1899" s="40"/>
      <c r="FX1899" s="40"/>
      <c r="FY1899" s="40"/>
      <c r="FZ1899" s="40"/>
      <c r="GA1899" s="40"/>
      <c r="GB1899" s="40"/>
      <c r="GC1899" s="40"/>
      <c r="GD1899" s="40"/>
      <c r="GE1899" s="40"/>
      <c r="GF1899" s="40"/>
      <c r="GG1899" s="40"/>
      <c r="GH1899" s="40"/>
      <c r="GI1899" s="40"/>
      <c r="GJ1899" s="40"/>
      <c r="GK1899" s="40"/>
      <c r="GL1899" s="40"/>
      <c r="GM1899" s="40"/>
      <c r="GN1899" s="40"/>
      <c r="GO1899" s="40"/>
      <c r="GP1899" s="40"/>
      <c r="GQ1899" s="40"/>
      <c r="GR1899" s="40"/>
      <c r="GS1899" s="40"/>
    </row>
    <row r="1900" spans="1:201" x14ac:dyDescent="0.2">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40"/>
      <c r="CY1900" s="40"/>
      <c r="CZ1900" s="40"/>
      <c r="DA1900" s="40"/>
      <c r="DB1900" s="40"/>
      <c r="DC1900" s="40"/>
      <c r="DD1900" s="40"/>
      <c r="DE1900" s="40"/>
      <c r="DF1900" s="40"/>
      <c r="DG1900" s="40"/>
      <c r="DH1900" s="40"/>
      <c r="DI1900" s="40"/>
      <c r="DJ1900" s="40"/>
      <c r="DK1900" s="40"/>
      <c r="DL1900" s="40"/>
      <c r="DM1900" s="40"/>
      <c r="DN1900" s="40"/>
      <c r="DO1900" s="40"/>
      <c r="DP1900" s="40"/>
      <c r="DQ1900" s="40"/>
      <c r="DR1900" s="40"/>
      <c r="DS1900" s="40"/>
      <c r="DT1900" s="40"/>
      <c r="DU1900" s="40"/>
      <c r="DV1900" s="40"/>
      <c r="DW1900" s="40"/>
      <c r="DX1900" s="40"/>
      <c r="DY1900" s="40"/>
      <c r="DZ1900" s="40"/>
      <c r="EA1900" s="40"/>
      <c r="EB1900" s="40"/>
      <c r="EC1900" s="40"/>
      <c r="ED1900" s="40"/>
      <c r="EE1900" s="40"/>
      <c r="EF1900" s="40"/>
      <c r="EG1900" s="40"/>
      <c r="EH1900" s="40"/>
      <c r="EI1900" s="40"/>
      <c r="EJ1900" s="40"/>
      <c r="EK1900" s="40"/>
      <c r="EL1900" s="40"/>
      <c r="EM1900" s="40"/>
      <c r="EN1900" s="40"/>
      <c r="EO1900" s="40"/>
      <c r="EP1900" s="40"/>
      <c r="EQ1900" s="40"/>
      <c r="ER1900" s="40"/>
      <c r="ES1900" s="40"/>
      <c r="ET1900" s="40"/>
      <c r="EU1900" s="40"/>
      <c r="EV1900" s="40"/>
      <c r="EW1900" s="40"/>
      <c r="EX1900" s="40"/>
      <c r="EY1900" s="40"/>
      <c r="EZ1900" s="40"/>
      <c r="FA1900" s="40"/>
      <c r="FB1900" s="40"/>
      <c r="FC1900" s="40"/>
      <c r="FD1900" s="40"/>
      <c r="FE1900" s="40"/>
      <c r="FF1900" s="40"/>
      <c r="FG1900" s="40"/>
      <c r="FH1900" s="40"/>
      <c r="FI1900" s="40"/>
      <c r="FJ1900" s="40"/>
      <c r="FK1900" s="40"/>
      <c r="FL1900" s="40"/>
      <c r="FM1900" s="40"/>
      <c r="FN1900" s="40"/>
      <c r="FO1900" s="40"/>
      <c r="FP1900" s="40"/>
      <c r="FQ1900" s="40"/>
      <c r="FR1900" s="40"/>
      <c r="FS1900" s="40"/>
      <c r="FT1900" s="40"/>
      <c r="FU1900" s="40"/>
      <c r="FV1900" s="40"/>
      <c r="FW1900" s="40"/>
      <c r="FX1900" s="40"/>
      <c r="FY1900" s="40"/>
      <c r="FZ1900" s="40"/>
      <c r="GA1900" s="40"/>
      <c r="GB1900" s="40"/>
      <c r="GC1900" s="40"/>
      <c r="GD1900" s="40"/>
      <c r="GE1900" s="40"/>
      <c r="GF1900" s="40"/>
      <c r="GG1900" s="40"/>
      <c r="GH1900" s="40"/>
      <c r="GI1900" s="40"/>
      <c r="GJ1900" s="40"/>
      <c r="GK1900" s="40"/>
      <c r="GL1900" s="40"/>
      <c r="GM1900" s="40"/>
      <c r="GN1900" s="40"/>
      <c r="GO1900" s="40"/>
      <c r="GP1900" s="40"/>
      <c r="GQ1900" s="40"/>
      <c r="GR1900" s="40"/>
      <c r="GS1900" s="40"/>
    </row>
    <row r="1901" spans="1:201" x14ac:dyDescent="0.2">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40"/>
      <c r="CY1901" s="40"/>
      <c r="CZ1901" s="40"/>
      <c r="DA1901" s="40"/>
      <c r="DB1901" s="40"/>
      <c r="DC1901" s="40"/>
      <c r="DD1901" s="40"/>
      <c r="DE1901" s="40"/>
      <c r="DF1901" s="40"/>
      <c r="DG1901" s="40"/>
      <c r="DH1901" s="40"/>
      <c r="DI1901" s="40"/>
      <c r="DJ1901" s="40"/>
      <c r="DK1901" s="40"/>
      <c r="DL1901" s="40"/>
      <c r="DM1901" s="40"/>
      <c r="DN1901" s="40"/>
      <c r="DO1901" s="40"/>
      <c r="DP1901" s="40"/>
      <c r="DQ1901" s="40"/>
      <c r="DR1901" s="40"/>
      <c r="DS1901" s="40"/>
      <c r="DT1901" s="40"/>
      <c r="DU1901" s="40"/>
      <c r="DV1901" s="40"/>
      <c r="DW1901" s="40"/>
      <c r="DX1901" s="40"/>
      <c r="DY1901" s="40"/>
      <c r="DZ1901" s="40"/>
      <c r="EA1901" s="40"/>
      <c r="EB1901" s="40"/>
      <c r="EC1901" s="40"/>
      <c r="ED1901" s="40"/>
      <c r="EE1901" s="40"/>
      <c r="EF1901" s="40"/>
      <c r="EG1901" s="40"/>
      <c r="EH1901" s="40"/>
      <c r="EI1901" s="40"/>
      <c r="EJ1901" s="40"/>
      <c r="EK1901" s="40"/>
      <c r="EL1901" s="40"/>
      <c r="EM1901" s="40"/>
      <c r="EN1901" s="40"/>
      <c r="EO1901" s="40"/>
      <c r="EP1901" s="40"/>
      <c r="EQ1901" s="40"/>
      <c r="ER1901" s="40"/>
      <c r="ES1901" s="40"/>
      <c r="ET1901" s="40"/>
      <c r="EU1901" s="40"/>
      <c r="EV1901" s="40"/>
      <c r="EW1901" s="40"/>
      <c r="EX1901" s="40"/>
      <c r="EY1901" s="40"/>
      <c r="EZ1901" s="40"/>
      <c r="FA1901" s="40"/>
      <c r="FB1901" s="40"/>
      <c r="FC1901" s="40"/>
      <c r="FD1901" s="40"/>
      <c r="FE1901" s="40"/>
      <c r="FF1901" s="40"/>
      <c r="FG1901" s="40"/>
      <c r="FH1901" s="40"/>
      <c r="FI1901" s="40"/>
      <c r="FJ1901" s="40"/>
      <c r="FK1901" s="40"/>
      <c r="FL1901" s="40"/>
      <c r="FM1901" s="40"/>
      <c r="FN1901" s="40"/>
      <c r="FO1901" s="40"/>
      <c r="FP1901" s="40"/>
      <c r="FQ1901" s="40"/>
      <c r="FR1901" s="40"/>
      <c r="FS1901" s="40"/>
      <c r="FT1901" s="40"/>
      <c r="FU1901" s="40"/>
      <c r="FV1901" s="40"/>
      <c r="FW1901" s="40"/>
      <c r="FX1901" s="40"/>
      <c r="FY1901" s="40"/>
      <c r="FZ1901" s="40"/>
      <c r="GA1901" s="40"/>
      <c r="GB1901" s="40"/>
      <c r="GC1901" s="40"/>
      <c r="GD1901" s="40"/>
      <c r="GE1901" s="40"/>
      <c r="GF1901" s="40"/>
      <c r="GG1901" s="40"/>
      <c r="GH1901" s="40"/>
      <c r="GI1901" s="40"/>
      <c r="GJ1901" s="40"/>
      <c r="GK1901" s="40"/>
      <c r="GL1901" s="40"/>
      <c r="GM1901" s="40"/>
      <c r="GN1901" s="40"/>
      <c r="GO1901" s="40"/>
      <c r="GP1901" s="40"/>
      <c r="GQ1901" s="40"/>
      <c r="GR1901" s="40"/>
      <c r="GS1901" s="40"/>
    </row>
    <row r="1902" spans="1:201" x14ac:dyDescent="0.2">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40"/>
      <c r="CY1902" s="40"/>
      <c r="CZ1902" s="40"/>
      <c r="DA1902" s="40"/>
      <c r="DB1902" s="40"/>
      <c r="DC1902" s="40"/>
      <c r="DD1902" s="40"/>
      <c r="DE1902" s="40"/>
      <c r="DF1902" s="40"/>
      <c r="DG1902" s="40"/>
      <c r="DH1902" s="40"/>
      <c r="DI1902" s="40"/>
      <c r="DJ1902" s="40"/>
      <c r="DK1902" s="40"/>
      <c r="DL1902" s="40"/>
      <c r="DM1902" s="40"/>
      <c r="DN1902" s="40"/>
      <c r="DO1902" s="40"/>
      <c r="DP1902" s="40"/>
      <c r="DQ1902" s="40"/>
      <c r="DR1902" s="40"/>
      <c r="DS1902" s="40"/>
      <c r="DT1902" s="40"/>
      <c r="DU1902" s="40"/>
      <c r="DV1902" s="40"/>
      <c r="DW1902" s="40"/>
      <c r="DX1902" s="40"/>
      <c r="DY1902" s="40"/>
      <c r="DZ1902" s="40"/>
      <c r="EA1902" s="40"/>
      <c r="EB1902" s="40"/>
      <c r="EC1902" s="40"/>
      <c r="ED1902" s="40"/>
      <c r="EE1902" s="40"/>
      <c r="EF1902" s="40"/>
      <c r="EG1902" s="40"/>
      <c r="EH1902" s="40"/>
      <c r="EI1902" s="40"/>
      <c r="EJ1902" s="40"/>
      <c r="EK1902" s="40"/>
      <c r="EL1902" s="40"/>
      <c r="EM1902" s="40"/>
      <c r="EN1902" s="40"/>
      <c r="EO1902" s="40"/>
      <c r="EP1902" s="40"/>
      <c r="EQ1902" s="40"/>
      <c r="ER1902" s="40"/>
      <c r="ES1902" s="40"/>
      <c r="ET1902" s="40"/>
      <c r="EU1902" s="40"/>
      <c r="EV1902" s="40"/>
      <c r="EW1902" s="40"/>
      <c r="EX1902" s="40"/>
      <c r="EY1902" s="40"/>
      <c r="EZ1902" s="40"/>
      <c r="FA1902" s="40"/>
      <c r="FB1902" s="40"/>
      <c r="FC1902" s="40"/>
      <c r="FD1902" s="40"/>
      <c r="FE1902" s="40"/>
      <c r="FF1902" s="40"/>
      <c r="FG1902" s="40"/>
      <c r="FH1902" s="40"/>
      <c r="FI1902" s="40"/>
      <c r="FJ1902" s="40"/>
      <c r="FK1902" s="40"/>
      <c r="FL1902" s="40"/>
      <c r="FM1902" s="40"/>
      <c r="FN1902" s="40"/>
      <c r="FO1902" s="40"/>
      <c r="FP1902" s="40"/>
      <c r="FQ1902" s="40"/>
      <c r="FR1902" s="40"/>
      <c r="FS1902" s="40"/>
      <c r="FT1902" s="40"/>
      <c r="FU1902" s="40"/>
      <c r="FV1902" s="40"/>
      <c r="FW1902" s="40"/>
      <c r="FX1902" s="40"/>
      <c r="FY1902" s="40"/>
      <c r="FZ1902" s="40"/>
      <c r="GA1902" s="40"/>
      <c r="GB1902" s="40"/>
      <c r="GC1902" s="40"/>
      <c r="GD1902" s="40"/>
      <c r="GE1902" s="40"/>
      <c r="GF1902" s="40"/>
      <c r="GG1902" s="40"/>
      <c r="GH1902" s="40"/>
      <c r="GI1902" s="40"/>
      <c r="GJ1902" s="40"/>
      <c r="GK1902" s="40"/>
      <c r="GL1902" s="40"/>
      <c r="GM1902" s="40"/>
      <c r="GN1902" s="40"/>
      <c r="GO1902" s="40"/>
      <c r="GP1902" s="40"/>
      <c r="GQ1902" s="40"/>
      <c r="GR1902" s="40"/>
      <c r="GS1902" s="40"/>
    </row>
    <row r="1903" spans="1:201" x14ac:dyDescent="0.2">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40"/>
      <c r="CY1903" s="40"/>
      <c r="CZ1903" s="40"/>
      <c r="DA1903" s="40"/>
      <c r="DB1903" s="40"/>
      <c r="DC1903" s="40"/>
      <c r="DD1903" s="40"/>
      <c r="DE1903" s="40"/>
      <c r="DF1903" s="40"/>
      <c r="DG1903" s="40"/>
      <c r="DH1903" s="40"/>
      <c r="DI1903" s="40"/>
      <c r="DJ1903" s="40"/>
      <c r="DK1903" s="40"/>
      <c r="DL1903" s="40"/>
      <c r="DM1903" s="40"/>
      <c r="DN1903" s="40"/>
      <c r="DO1903" s="40"/>
      <c r="DP1903" s="40"/>
      <c r="DQ1903" s="40"/>
      <c r="DR1903" s="40"/>
      <c r="DS1903" s="40"/>
      <c r="DT1903" s="40"/>
      <c r="DU1903" s="40"/>
      <c r="DV1903" s="40"/>
      <c r="DW1903" s="40"/>
      <c r="DX1903" s="40"/>
      <c r="DY1903" s="40"/>
      <c r="DZ1903" s="40"/>
      <c r="EA1903" s="40"/>
      <c r="EB1903" s="40"/>
      <c r="EC1903" s="40"/>
      <c r="ED1903" s="40"/>
      <c r="EE1903" s="40"/>
      <c r="EF1903" s="40"/>
      <c r="EG1903" s="40"/>
      <c r="EH1903" s="40"/>
      <c r="EI1903" s="40"/>
      <c r="EJ1903" s="40"/>
      <c r="EK1903" s="40"/>
      <c r="EL1903" s="40"/>
      <c r="EM1903" s="40"/>
      <c r="EN1903" s="40"/>
      <c r="EO1903" s="40"/>
      <c r="EP1903" s="40"/>
      <c r="EQ1903" s="40"/>
      <c r="ER1903" s="40"/>
      <c r="ES1903" s="40"/>
      <c r="ET1903" s="40"/>
      <c r="EU1903" s="40"/>
      <c r="EV1903" s="40"/>
      <c r="EW1903" s="40"/>
      <c r="EX1903" s="40"/>
      <c r="EY1903" s="40"/>
      <c r="EZ1903" s="40"/>
      <c r="FA1903" s="40"/>
      <c r="FB1903" s="40"/>
      <c r="FC1903" s="40"/>
      <c r="FD1903" s="40"/>
      <c r="FE1903" s="40"/>
      <c r="FF1903" s="40"/>
      <c r="FG1903" s="40"/>
      <c r="FH1903" s="40"/>
      <c r="FI1903" s="40"/>
      <c r="FJ1903" s="40"/>
      <c r="FK1903" s="40"/>
      <c r="FL1903" s="40"/>
      <c r="FM1903" s="40"/>
      <c r="FN1903" s="40"/>
      <c r="FO1903" s="40"/>
      <c r="FP1903" s="40"/>
      <c r="FQ1903" s="40"/>
      <c r="FR1903" s="40"/>
      <c r="FS1903" s="40"/>
      <c r="FT1903" s="40"/>
      <c r="FU1903" s="40"/>
      <c r="FV1903" s="40"/>
      <c r="FW1903" s="40"/>
      <c r="FX1903" s="40"/>
      <c r="FY1903" s="40"/>
      <c r="FZ1903" s="40"/>
      <c r="GA1903" s="40"/>
      <c r="GB1903" s="40"/>
      <c r="GC1903" s="40"/>
      <c r="GD1903" s="40"/>
      <c r="GE1903" s="40"/>
      <c r="GF1903" s="40"/>
      <c r="GG1903" s="40"/>
      <c r="GH1903" s="40"/>
      <c r="GI1903" s="40"/>
      <c r="GJ1903" s="40"/>
      <c r="GK1903" s="40"/>
      <c r="GL1903" s="40"/>
      <c r="GM1903" s="40"/>
      <c r="GN1903" s="40"/>
      <c r="GO1903" s="40"/>
      <c r="GP1903" s="40"/>
      <c r="GQ1903" s="40"/>
      <c r="GR1903" s="40"/>
      <c r="GS1903" s="40"/>
    </row>
    <row r="1904" spans="1:201" x14ac:dyDescent="0.2">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40"/>
      <c r="CY1904" s="40"/>
      <c r="CZ1904" s="40"/>
      <c r="DA1904" s="40"/>
      <c r="DB1904" s="40"/>
      <c r="DC1904" s="40"/>
      <c r="DD1904" s="40"/>
      <c r="DE1904" s="40"/>
      <c r="DF1904" s="40"/>
      <c r="DG1904" s="40"/>
      <c r="DH1904" s="40"/>
      <c r="DI1904" s="40"/>
      <c r="DJ1904" s="40"/>
      <c r="DK1904" s="40"/>
      <c r="DL1904" s="40"/>
      <c r="DM1904" s="40"/>
      <c r="DN1904" s="40"/>
      <c r="DO1904" s="40"/>
      <c r="DP1904" s="40"/>
      <c r="DQ1904" s="40"/>
      <c r="DR1904" s="40"/>
      <c r="DS1904" s="40"/>
      <c r="DT1904" s="40"/>
      <c r="DU1904" s="40"/>
      <c r="DV1904" s="40"/>
      <c r="DW1904" s="40"/>
      <c r="DX1904" s="40"/>
      <c r="DY1904" s="40"/>
      <c r="DZ1904" s="40"/>
      <c r="EA1904" s="40"/>
      <c r="EB1904" s="40"/>
      <c r="EC1904" s="40"/>
      <c r="ED1904" s="40"/>
      <c r="EE1904" s="40"/>
      <c r="EF1904" s="40"/>
      <c r="EG1904" s="40"/>
      <c r="EH1904" s="40"/>
      <c r="EI1904" s="40"/>
      <c r="EJ1904" s="40"/>
      <c r="EK1904" s="40"/>
      <c r="EL1904" s="40"/>
      <c r="EM1904" s="40"/>
      <c r="EN1904" s="40"/>
      <c r="EO1904" s="40"/>
      <c r="EP1904" s="40"/>
      <c r="EQ1904" s="40"/>
      <c r="ER1904" s="40"/>
      <c r="ES1904" s="40"/>
      <c r="ET1904" s="40"/>
      <c r="EU1904" s="40"/>
      <c r="EV1904" s="40"/>
      <c r="EW1904" s="40"/>
      <c r="EX1904" s="40"/>
      <c r="EY1904" s="40"/>
      <c r="EZ1904" s="40"/>
      <c r="FA1904" s="40"/>
      <c r="FB1904" s="40"/>
      <c r="FC1904" s="40"/>
      <c r="FD1904" s="40"/>
      <c r="FE1904" s="40"/>
      <c r="FF1904" s="40"/>
      <c r="FG1904" s="40"/>
      <c r="FH1904" s="40"/>
      <c r="FI1904" s="40"/>
      <c r="FJ1904" s="40"/>
      <c r="FK1904" s="40"/>
      <c r="FL1904" s="40"/>
      <c r="FM1904" s="40"/>
      <c r="FN1904" s="40"/>
      <c r="FO1904" s="40"/>
      <c r="FP1904" s="40"/>
      <c r="FQ1904" s="40"/>
      <c r="FR1904" s="40"/>
      <c r="FS1904" s="40"/>
      <c r="FT1904" s="40"/>
      <c r="FU1904" s="40"/>
      <c r="FV1904" s="40"/>
      <c r="FW1904" s="40"/>
      <c r="FX1904" s="40"/>
      <c r="FY1904" s="40"/>
      <c r="FZ1904" s="40"/>
      <c r="GA1904" s="40"/>
      <c r="GB1904" s="40"/>
      <c r="GC1904" s="40"/>
      <c r="GD1904" s="40"/>
      <c r="GE1904" s="40"/>
      <c r="GF1904" s="40"/>
      <c r="GG1904" s="40"/>
      <c r="GH1904" s="40"/>
      <c r="GI1904" s="40"/>
      <c r="GJ1904" s="40"/>
      <c r="GK1904" s="40"/>
      <c r="GL1904" s="40"/>
      <c r="GM1904" s="40"/>
      <c r="GN1904" s="40"/>
      <c r="GO1904" s="40"/>
      <c r="GP1904" s="40"/>
      <c r="GQ1904" s="40"/>
      <c r="GR1904" s="40"/>
      <c r="GS1904" s="40"/>
    </row>
    <row r="1905" spans="1:201" x14ac:dyDescent="0.2">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40"/>
      <c r="CY1905" s="40"/>
      <c r="CZ1905" s="40"/>
      <c r="DA1905" s="40"/>
      <c r="DB1905" s="40"/>
      <c r="DC1905" s="40"/>
      <c r="DD1905" s="40"/>
      <c r="DE1905" s="40"/>
      <c r="DF1905" s="40"/>
      <c r="DG1905" s="40"/>
      <c r="DH1905" s="40"/>
      <c r="DI1905" s="40"/>
      <c r="DJ1905" s="40"/>
      <c r="DK1905" s="40"/>
      <c r="DL1905" s="40"/>
      <c r="DM1905" s="40"/>
      <c r="DN1905" s="40"/>
      <c r="DO1905" s="40"/>
      <c r="DP1905" s="40"/>
      <c r="DQ1905" s="40"/>
      <c r="DR1905" s="40"/>
      <c r="DS1905" s="40"/>
      <c r="DT1905" s="40"/>
      <c r="DU1905" s="40"/>
      <c r="DV1905" s="40"/>
      <c r="DW1905" s="40"/>
      <c r="DX1905" s="40"/>
      <c r="DY1905" s="40"/>
      <c r="DZ1905" s="40"/>
      <c r="EA1905" s="40"/>
      <c r="EB1905" s="40"/>
      <c r="EC1905" s="40"/>
      <c r="ED1905" s="40"/>
      <c r="EE1905" s="40"/>
      <c r="EF1905" s="40"/>
      <c r="EG1905" s="40"/>
      <c r="EH1905" s="40"/>
      <c r="EI1905" s="40"/>
      <c r="EJ1905" s="40"/>
      <c r="EK1905" s="40"/>
      <c r="EL1905" s="40"/>
      <c r="EM1905" s="40"/>
      <c r="EN1905" s="40"/>
      <c r="EO1905" s="40"/>
      <c r="EP1905" s="40"/>
      <c r="EQ1905" s="40"/>
      <c r="ER1905" s="40"/>
      <c r="ES1905" s="40"/>
      <c r="ET1905" s="40"/>
      <c r="EU1905" s="40"/>
      <c r="EV1905" s="40"/>
      <c r="EW1905" s="40"/>
      <c r="EX1905" s="40"/>
      <c r="EY1905" s="40"/>
      <c r="EZ1905" s="40"/>
      <c r="FA1905" s="40"/>
      <c r="FB1905" s="40"/>
      <c r="FC1905" s="40"/>
      <c r="FD1905" s="40"/>
      <c r="FE1905" s="40"/>
      <c r="FF1905" s="40"/>
      <c r="FG1905" s="40"/>
      <c r="FH1905" s="40"/>
      <c r="FI1905" s="40"/>
      <c r="FJ1905" s="40"/>
      <c r="FK1905" s="40"/>
      <c r="FL1905" s="40"/>
      <c r="FM1905" s="40"/>
      <c r="FN1905" s="40"/>
      <c r="FO1905" s="40"/>
      <c r="FP1905" s="40"/>
      <c r="FQ1905" s="40"/>
      <c r="FR1905" s="40"/>
      <c r="FS1905" s="40"/>
      <c r="FT1905" s="40"/>
      <c r="FU1905" s="40"/>
      <c r="FV1905" s="40"/>
      <c r="FW1905" s="40"/>
      <c r="FX1905" s="40"/>
      <c r="FY1905" s="40"/>
      <c r="FZ1905" s="40"/>
      <c r="GA1905" s="40"/>
      <c r="GB1905" s="40"/>
      <c r="GC1905" s="40"/>
      <c r="GD1905" s="40"/>
      <c r="GE1905" s="40"/>
      <c r="GF1905" s="40"/>
      <c r="GG1905" s="40"/>
      <c r="GH1905" s="40"/>
      <c r="GI1905" s="40"/>
      <c r="GJ1905" s="40"/>
      <c r="GK1905" s="40"/>
      <c r="GL1905" s="40"/>
      <c r="GM1905" s="40"/>
      <c r="GN1905" s="40"/>
      <c r="GO1905" s="40"/>
      <c r="GP1905" s="40"/>
      <c r="GQ1905" s="40"/>
      <c r="GR1905" s="40"/>
      <c r="GS1905" s="40"/>
    </row>
    <row r="1906" spans="1:201" x14ac:dyDescent="0.2">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40"/>
      <c r="CY1906" s="40"/>
      <c r="CZ1906" s="40"/>
      <c r="DA1906" s="40"/>
      <c r="DB1906" s="40"/>
      <c r="DC1906" s="40"/>
      <c r="DD1906" s="40"/>
      <c r="DE1906" s="40"/>
      <c r="DF1906" s="40"/>
      <c r="DG1906" s="40"/>
      <c r="DH1906" s="40"/>
      <c r="DI1906" s="40"/>
      <c r="DJ1906" s="40"/>
      <c r="DK1906" s="40"/>
      <c r="DL1906" s="40"/>
      <c r="DM1906" s="40"/>
      <c r="DN1906" s="40"/>
      <c r="DO1906" s="40"/>
      <c r="DP1906" s="40"/>
      <c r="DQ1906" s="40"/>
      <c r="DR1906" s="40"/>
      <c r="DS1906" s="40"/>
      <c r="DT1906" s="40"/>
      <c r="DU1906" s="40"/>
      <c r="DV1906" s="40"/>
      <c r="DW1906" s="40"/>
      <c r="DX1906" s="40"/>
      <c r="DY1906" s="40"/>
      <c r="DZ1906" s="40"/>
      <c r="EA1906" s="40"/>
      <c r="EB1906" s="40"/>
      <c r="EC1906" s="40"/>
      <c r="ED1906" s="40"/>
      <c r="EE1906" s="40"/>
      <c r="EF1906" s="40"/>
      <c r="EG1906" s="40"/>
      <c r="EH1906" s="40"/>
      <c r="EI1906" s="40"/>
      <c r="EJ1906" s="40"/>
      <c r="EK1906" s="40"/>
      <c r="EL1906" s="40"/>
      <c r="EM1906" s="40"/>
      <c r="EN1906" s="40"/>
      <c r="EO1906" s="40"/>
      <c r="EP1906" s="40"/>
      <c r="EQ1906" s="40"/>
      <c r="ER1906" s="40"/>
      <c r="ES1906" s="40"/>
      <c r="ET1906" s="40"/>
      <c r="EU1906" s="40"/>
      <c r="EV1906" s="40"/>
      <c r="EW1906" s="40"/>
      <c r="EX1906" s="40"/>
      <c r="EY1906" s="40"/>
      <c r="EZ1906" s="40"/>
      <c r="FA1906" s="40"/>
      <c r="FB1906" s="40"/>
      <c r="FC1906" s="40"/>
      <c r="FD1906" s="40"/>
      <c r="FE1906" s="40"/>
      <c r="FF1906" s="40"/>
      <c r="FG1906" s="40"/>
      <c r="FH1906" s="40"/>
      <c r="FI1906" s="40"/>
      <c r="FJ1906" s="40"/>
      <c r="FK1906" s="40"/>
      <c r="FL1906" s="40"/>
      <c r="FM1906" s="40"/>
      <c r="FN1906" s="40"/>
      <c r="FO1906" s="40"/>
      <c r="FP1906" s="40"/>
      <c r="FQ1906" s="40"/>
      <c r="FR1906" s="40"/>
      <c r="FS1906" s="40"/>
      <c r="FT1906" s="40"/>
      <c r="FU1906" s="40"/>
      <c r="FV1906" s="40"/>
      <c r="FW1906" s="40"/>
      <c r="FX1906" s="40"/>
      <c r="FY1906" s="40"/>
      <c r="FZ1906" s="40"/>
      <c r="GA1906" s="40"/>
      <c r="GB1906" s="40"/>
      <c r="GC1906" s="40"/>
      <c r="GD1906" s="40"/>
      <c r="GE1906" s="40"/>
      <c r="GF1906" s="40"/>
      <c r="GG1906" s="40"/>
      <c r="GH1906" s="40"/>
      <c r="GI1906" s="40"/>
      <c r="GJ1906" s="40"/>
      <c r="GK1906" s="40"/>
      <c r="GL1906" s="40"/>
      <c r="GM1906" s="40"/>
      <c r="GN1906" s="40"/>
      <c r="GO1906" s="40"/>
      <c r="GP1906" s="40"/>
      <c r="GQ1906" s="40"/>
      <c r="GR1906" s="40"/>
      <c r="GS1906" s="40"/>
    </row>
    <row r="1907" spans="1:201" x14ac:dyDescent="0.2">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40"/>
      <c r="CY1907" s="40"/>
      <c r="CZ1907" s="40"/>
      <c r="DA1907" s="40"/>
      <c r="DB1907" s="40"/>
      <c r="DC1907" s="40"/>
      <c r="DD1907" s="40"/>
      <c r="DE1907" s="40"/>
      <c r="DF1907" s="40"/>
      <c r="DG1907" s="40"/>
      <c r="DH1907" s="40"/>
      <c r="DI1907" s="40"/>
      <c r="DJ1907" s="40"/>
      <c r="DK1907" s="40"/>
      <c r="DL1907" s="40"/>
      <c r="DM1907" s="40"/>
      <c r="DN1907" s="40"/>
      <c r="DO1907" s="40"/>
      <c r="DP1907" s="40"/>
      <c r="DQ1907" s="40"/>
      <c r="DR1907" s="40"/>
      <c r="DS1907" s="40"/>
      <c r="DT1907" s="40"/>
      <c r="DU1907" s="40"/>
      <c r="DV1907" s="40"/>
      <c r="DW1907" s="40"/>
      <c r="DX1907" s="40"/>
      <c r="DY1907" s="40"/>
      <c r="DZ1907" s="40"/>
      <c r="EA1907" s="40"/>
      <c r="EB1907" s="40"/>
      <c r="EC1907" s="40"/>
      <c r="ED1907" s="40"/>
      <c r="EE1907" s="40"/>
      <c r="EF1907" s="40"/>
      <c r="EG1907" s="40"/>
      <c r="EH1907" s="40"/>
      <c r="EI1907" s="40"/>
      <c r="EJ1907" s="40"/>
      <c r="EK1907" s="40"/>
      <c r="EL1907" s="40"/>
      <c r="EM1907" s="40"/>
      <c r="EN1907" s="40"/>
      <c r="EO1907" s="40"/>
      <c r="EP1907" s="40"/>
      <c r="EQ1907" s="40"/>
      <c r="ER1907" s="40"/>
      <c r="ES1907" s="40"/>
      <c r="ET1907" s="40"/>
      <c r="EU1907" s="40"/>
      <c r="EV1907" s="40"/>
      <c r="EW1907" s="40"/>
      <c r="EX1907" s="40"/>
      <c r="EY1907" s="40"/>
      <c r="EZ1907" s="40"/>
      <c r="FA1907" s="40"/>
      <c r="FB1907" s="40"/>
      <c r="FC1907" s="40"/>
      <c r="FD1907" s="40"/>
      <c r="FE1907" s="40"/>
      <c r="FF1907" s="40"/>
      <c r="FG1907" s="40"/>
      <c r="FH1907" s="40"/>
      <c r="FI1907" s="40"/>
      <c r="FJ1907" s="40"/>
      <c r="FK1907" s="40"/>
      <c r="FL1907" s="40"/>
      <c r="FM1907" s="40"/>
      <c r="FN1907" s="40"/>
      <c r="FO1907" s="40"/>
      <c r="FP1907" s="40"/>
      <c r="FQ1907" s="40"/>
      <c r="FR1907" s="40"/>
      <c r="FS1907" s="40"/>
      <c r="FT1907" s="40"/>
      <c r="FU1907" s="40"/>
      <c r="FV1907" s="40"/>
      <c r="FW1907" s="40"/>
      <c r="FX1907" s="40"/>
      <c r="FY1907" s="40"/>
      <c r="FZ1907" s="40"/>
      <c r="GA1907" s="40"/>
      <c r="GB1907" s="40"/>
      <c r="GC1907" s="40"/>
      <c r="GD1907" s="40"/>
      <c r="GE1907" s="40"/>
      <c r="GF1907" s="40"/>
      <c r="GG1907" s="40"/>
      <c r="GH1907" s="40"/>
      <c r="GI1907" s="40"/>
      <c r="GJ1907" s="40"/>
      <c r="GK1907" s="40"/>
      <c r="GL1907" s="40"/>
      <c r="GM1907" s="40"/>
      <c r="GN1907" s="40"/>
      <c r="GO1907" s="40"/>
      <c r="GP1907" s="40"/>
      <c r="GQ1907" s="40"/>
      <c r="GR1907" s="40"/>
      <c r="GS1907" s="40"/>
    </row>
    <row r="1908" spans="1:201" x14ac:dyDescent="0.2">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40"/>
      <c r="CY1908" s="40"/>
      <c r="CZ1908" s="40"/>
      <c r="DA1908" s="40"/>
      <c r="DB1908" s="40"/>
      <c r="DC1908" s="40"/>
      <c r="DD1908" s="40"/>
      <c r="DE1908" s="40"/>
      <c r="DF1908" s="40"/>
      <c r="DG1908" s="40"/>
      <c r="DH1908" s="40"/>
      <c r="DI1908" s="40"/>
      <c r="DJ1908" s="40"/>
      <c r="DK1908" s="40"/>
      <c r="DL1908" s="40"/>
      <c r="DM1908" s="40"/>
      <c r="DN1908" s="40"/>
      <c r="DO1908" s="40"/>
      <c r="DP1908" s="40"/>
      <c r="DQ1908" s="40"/>
      <c r="DR1908" s="40"/>
      <c r="DS1908" s="40"/>
      <c r="DT1908" s="40"/>
      <c r="DU1908" s="40"/>
      <c r="DV1908" s="40"/>
      <c r="DW1908" s="40"/>
      <c r="DX1908" s="40"/>
      <c r="DY1908" s="40"/>
      <c r="DZ1908" s="40"/>
      <c r="EA1908" s="40"/>
      <c r="EB1908" s="40"/>
      <c r="EC1908" s="40"/>
      <c r="ED1908" s="40"/>
      <c r="EE1908" s="40"/>
      <c r="EF1908" s="40"/>
      <c r="EG1908" s="40"/>
      <c r="EH1908" s="40"/>
      <c r="EI1908" s="40"/>
      <c r="EJ1908" s="40"/>
      <c r="EK1908" s="40"/>
      <c r="EL1908" s="40"/>
      <c r="EM1908" s="40"/>
      <c r="EN1908" s="40"/>
      <c r="EO1908" s="40"/>
      <c r="EP1908" s="40"/>
      <c r="EQ1908" s="40"/>
      <c r="ER1908" s="40"/>
      <c r="ES1908" s="40"/>
      <c r="ET1908" s="40"/>
      <c r="EU1908" s="40"/>
      <c r="EV1908" s="40"/>
      <c r="EW1908" s="40"/>
      <c r="EX1908" s="40"/>
      <c r="EY1908" s="40"/>
      <c r="EZ1908" s="40"/>
      <c r="FA1908" s="40"/>
      <c r="FB1908" s="40"/>
      <c r="FC1908" s="40"/>
      <c r="FD1908" s="40"/>
      <c r="FE1908" s="40"/>
      <c r="FF1908" s="40"/>
      <c r="FG1908" s="40"/>
      <c r="FH1908" s="40"/>
      <c r="FI1908" s="40"/>
      <c r="FJ1908" s="40"/>
      <c r="FK1908" s="40"/>
      <c r="FL1908" s="40"/>
      <c r="FM1908" s="40"/>
      <c r="FN1908" s="40"/>
      <c r="FO1908" s="40"/>
      <c r="FP1908" s="40"/>
      <c r="FQ1908" s="40"/>
      <c r="FR1908" s="40"/>
      <c r="FS1908" s="40"/>
      <c r="FT1908" s="40"/>
      <c r="FU1908" s="40"/>
      <c r="FV1908" s="40"/>
      <c r="FW1908" s="40"/>
      <c r="FX1908" s="40"/>
      <c r="FY1908" s="40"/>
      <c r="FZ1908" s="40"/>
      <c r="GA1908" s="40"/>
      <c r="GB1908" s="40"/>
      <c r="GC1908" s="40"/>
      <c r="GD1908" s="40"/>
      <c r="GE1908" s="40"/>
      <c r="GF1908" s="40"/>
      <c r="GG1908" s="40"/>
      <c r="GH1908" s="40"/>
      <c r="GI1908" s="40"/>
      <c r="GJ1908" s="40"/>
      <c r="GK1908" s="40"/>
      <c r="GL1908" s="40"/>
      <c r="GM1908" s="40"/>
      <c r="GN1908" s="40"/>
      <c r="GO1908" s="40"/>
      <c r="GP1908" s="40"/>
      <c r="GQ1908" s="40"/>
      <c r="GR1908" s="40"/>
      <c r="GS1908" s="40"/>
    </row>
    <row r="1909" spans="1:201" x14ac:dyDescent="0.2">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40"/>
      <c r="CY1909" s="40"/>
      <c r="CZ1909" s="40"/>
      <c r="DA1909" s="40"/>
      <c r="DB1909" s="40"/>
      <c r="DC1909" s="40"/>
      <c r="DD1909" s="40"/>
      <c r="DE1909" s="40"/>
      <c r="DF1909" s="40"/>
      <c r="DG1909" s="40"/>
      <c r="DH1909" s="40"/>
      <c r="DI1909" s="40"/>
      <c r="DJ1909" s="40"/>
      <c r="DK1909" s="40"/>
      <c r="DL1909" s="40"/>
      <c r="DM1909" s="40"/>
      <c r="DN1909" s="40"/>
      <c r="DO1909" s="40"/>
      <c r="DP1909" s="40"/>
      <c r="DQ1909" s="40"/>
      <c r="DR1909" s="40"/>
      <c r="DS1909" s="40"/>
      <c r="DT1909" s="40"/>
      <c r="DU1909" s="40"/>
      <c r="DV1909" s="40"/>
      <c r="DW1909" s="40"/>
      <c r="DX1909" s="40"/>
      <c r="DY1909" s="40"/>
      <c r="DZ1909" s="40"/>
      <c r="EA1909" s="40"/>
      <c r="EB1909" s="40"/>
      <c r="EC1909" s="40"/>
      <c r="ED1909" s="40"/>
      <c r="EE1909" s="40"/>
      <c r="EF1909" s="40"/>
      <c r="EG1909" s="40"/>
      <c r="EH1909" s="40"/>
      <c r="EI1909" s="40"/>
      <c r="EJ1909" s="40"/>
      <c r="EK1909" s="40"/>
      <c r="EL1909" s="40"/>
      <c r="EM1909" s="40"/>
      <c r="EN1909" s="40"/>
      <c r="EO1909" s="40"/>
      <c r="EP1909" s="40"/>
      <c r="EQ1909" s="40"/>
      <c r="ER1909" s="40"/>
      <c r="ES1909" s="40"/>
      <c r="ET1909" s="40"/>
      <c r="EU1909" s="40"/>
      <c r="EV1909" s="40"/>
      <c r="EW1909" s="40"/>
      <c r="EX1909" s="40"/>
      <c r="EY1909" s="40"/>
      <c r="EZ1909" s="40"/>
      <c r="FA1909" s="40"/>
      <c r="FB1909" s="40"/>
      <c r="FC1909" s="40"/>
      <c r="FD1909" s="40"/>
      <c r="FE1909" s="40"/>
      <c r="FF1909" s="40"/>
      <c r="FG1909" s="40"/>
      <c r="FH1909" s="40"/>
      <c r="FI1909" s="40"/>
      <c r="FJ1909" s="40"/>
      <c r="FK1909" s="40"/>
      <c r="FL1909" s="40"/>
      <c r="FM1909" s="40"/>
      <c r="FN1909" s="40"/>
      <c r="FO1909" s="40"/>
      <c r="FP1909" s="40"/>
      <c r="FQ1909" s="40"/>
      <c r="FR1909" s="40"/>
      <c r="FS1909" s="40"/>
      <c r="FT1909" s="40"/>
      <c r="FU1909" s="40"/>
      <c r="FV1909" s="40"/>
      <c r="FW1909" s="40"/>
      <c r="FX1909" s="40"/>
      <c r="FY1909" s="40"/>
      <c r="FZ1909" s="40"/>
      <c r="GA1909" s="40"/>
      <c r="GB1909" s="40"/>
      <c r="GC1909" s="40"/>
      <c r="GD1909" s="40"/>
      <c r="GE1909" s="40"/>
      <c r="GF1909" s="40"/>
      <c r="GG1909" s="40"/>
      <c r="GH1909" s="40"/>
      <c r="GI1909" s="40"/>
      <c r="GJ1909" s="40"/>
      <c r="GK1909" s="40"/>
      <c r="GL1909" s="40"/>
      <c r="GM1909" s="40"/>
      <c r="GN1909" s="40"/>
      <c r="GO1909" s="40"/>
      <c r="GP1909" s="40"/>
      <c r="GQ1909" s="40"/>
      <c r="GR1909" s="40"/>
      <c r="GS1909" s="40"/>
    </row>
    <row r="1910" spans="1:201" x14ac:dyDescent="0.2">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40"/>
      <c r="CY1910" s="40"/>
      <c r="CZ1910" s="40"/>
      <c r="DA1910" s="40"/>
      <c r="DB1910" s="40"/>
      <c r="DC1910" s="40"/>
      <c r="DD1910" s="40"/>
      <c r="DE1910" s="40"/>
      <c r="DF1910" s="40"/>
      <c r="DG1910" s="40"/>
      <c r="DH1910" s="40"/>
      <c r="DI1910" s="40"/>
      <c r="DJ1910" s="40"/>
      <c r="DK1910" s="40"/>
      <c r="DL1910" s="40"/>
      <c r="DM1910" s="40"/>
      <c r="DN1910" s="40"/>
      <c r="DO1910" s="40"/>
      <c r="DP1910" s="40"/>
      <c r="DQ1910" s="40"/>
      <c r="DR1910" s="40"/>
      <c r="DS1910" s="40"/>
      <c r="DT1910" s="40"/>
      <c r="DU1910" s="40"/>
      <c r="DV1910" s="40"/>
      <c r="DW1910" s="40"/>
      <c r="DX1910" s="40"/>
      <c r="DY1910" s="40"/>
      <c r="DZ1910" s="40"/>
      <c r="EA1910" s="40"/>
      <c r="EB1910" s="40"/>
      <c r="EC1910" s="40"/>
      <c r="ED1910" s="40"/>
      <c r="EE1910" s="40"/>
      <c r="EF1910" s="40"/>
      <c r="EG1910" s="40"/>
      <c r="EH1910" s="40"/>
      <c r="EI1910" s="40"/>
      <c r="EJ1910" s="40"/>
      <c r="EK1910" s="40"/>
      <c r="EL1910" s="40"/>
      <c r="EM1910" s="40"/>
      <c r="EN1910" s="40"/>
      <c r="EO1910" s="40"/>
      <c r="EP1910" s="40"/>
      <c r="EQ1910" s="40"/>
      <c r="ER1910" s="40"/>
      <c r="ES1910" s="40"/>
      <c r="ET1910" s="40"/>
      <c r="EU1910" s="40"/>
      <c r="EV1910" s="40"/>
      <c r="EW1910" s="40"/>
      <c r="EX1910" s="40"/>
      <c r="EY1910" s="40"/>
      <c r="EZ1910" s="40"/>
      <c r="FA1910" s="40"/>
      <c r="FB1910" s="40"/>
      <c r="FC1910" s="40"/>
      <c r="FD1910" s="40"/>
      <c r="FE1910" s="40"/>
      <c r="FF1910" s="40"/>
      <c r="FG1910" s="40"/>
      <c r="FH1910" s="40"/>
      <c r="FI1910" s="40"/>
      <c r="FJ1910" s="40"/>
      <c r="FK1910" s="40"/>
      <c r="FL1910" s="40"/>
      <c r="FM1910" s="40"/>
      <c r="FN1910" s="40"/>
      <c r="FO1910" s="40"/>
      <c r="FP1910" s="40"/>
      <c r="FQ1910" s="40"/>
      <c r="FR1910" s="40"/>
      <c r="FS1910" s="40"/>
      <c r="FT1910" s="40"/>
      <c r="FU1910" s="40"/>
      <c r="FV1910" s="40"/>
      <c r="FW1910" s="40"/>
      <c r="FX1910" s="40"/>
      <c r="FY1910" s="40"/>
      <c r="FZ1910" s="40"/>
      <c r="GA1910" s="40"/>
      <c r="GB1910" s="40"/>
      <c r="GC1910" s="40"/>
      <c r="GD1910" s="40"/>
      <c r="GE1910" s="40"/>
      <c r="GF1910" s="40"/>
      <c r="GG1910" s="40"/>
      <c r="GH1910" s="40"/>
      <c r="GI1910" s="40"/>
      <c r="GJ1910" s="40"/>
      <c r="GK1910" s="40"/>
      <c r="GL1910" s="40"/>
      <c r="GM1910" s="40"/>
      <c r="GN1910" s="40"/>
      <c r="GO1910" s="40"/>
      <c r="GP1910" s="40"/>
      <c r="GQ1910" s="40"/>
      <c r="GR1910" s="40"/>
      <c r="GS1910" s="40"/>
    </row>
    <row r="1911" spans="1:201" x14ac:dyDescent="0.2">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40"/>
      <c r="CY1911" s="40"/>
      <c r="CZ1911" s="40"/>
      <c r="DA1911" s="40"/>
      <c r="DB1911" s="40"/>
      <c r="DC1911" s="40"/>
      <c r="DD1911" s="40"/>
      <c r="DE1911" s="40"/>
      <c r="DF1911" s="40"/>
      <c r="DG1911" s="40"/>
      <c r="DH1911" s="40"/>
      <c r="DI1911" s="40"/>
      <c r="DJ1911" s="40"/>
      <c r="DK1911" s="40"/>
      <c r="DL1911" s="40"/>
      <c r="DM1911" s="40"/>
      <c r="DN1911" s="40"/>
      <c r="DO1911" s="40"/>
      <c r="DP1911" s="40"/>
      <c r="DQ1911" s="40"/>
      <c r="DR1911" s="40"/>
      <c r="DS1911" s="40"/>
      <c r="DT1911" s="40"/>
      <c r="DU1911" s="40"/>
      <c r="DV1911" s="40"/>
      <c r="DW1911" s="40"/>
      <c r="DX1911" s="40"/>
      <c r="DY1911" s="40"/>
      <c r="DZ1911" s="40"/>
      <c r="EA1911" s="40"/>
      <c r="EB1911" s="40"/>
      <c r="EC1911" s="40"/>
      <c r="ED1911" s="40"/>
      <c r="EE1911" s="40"/>
      <c r="EF1911" s="40"/>
      <c r="EG1911" s="40"/>
      <c r="EH1911" s="40"/>
      <c r="EI1911" s="40"/>
      <c r="EJ1911" s="40"/>
      <c r="EK1911" s="40"/>
      <c r="EL1911" s="40"/>
      <c r="EM1911" s="40"/>
      <c r="EN1911" s="40"/>
      <c r="EO1911" s="40"/>
      <c r="EP1911" s="40"/>
      <c r="EQ1911" s="40"/>
      <c r="ER1911" s="40"/>
      <c r="ES1911" s="40"/>
      <c r="ET1911" s="40"/>
      <c r="EU1911" s="40"/>
      <c r="EV1911" s="40"/>
      <c r="EW1911" s="40"/>
      <c r="EX1911" s="40"/>
      <c r="EY1911" s="40"/>
      <c r="EZ1911" s="40"/>
      <c r="FA1911" s="40"/>
      <c r="FB1911" s="40"/>
      <c r="FC1911" s="40"/>
      <c r="FD1911" s="40"/>
      <c r="FE1911" s="40"/>
      <c r="FF1911" s="40"/>
      <c r="FG1911" s="40"/>
      <c r="FH1911" s="40"/>
      <c r="FI1911" s="40"/>
      <c r="FJ1911" s="40"/>
      <c r="FK1911" s="40"/>
      <c r="FL1911" s="40"/>
      <c r="FM1911" s="40"/>
      <c r="FN1911" s="40"/>
      <c r="FO1911" s="40"/>
      <c r="FP1911" s="40"/>
      <c r="FQ1911" s="40"/>
      <c r="FR1911" s="40"/>
      <c r="FS1911" s="40"/>
      <c r="FT1911" s="40"/>
      <c r="FU1911" s="40"/>
      <c r="FV1911" s="40"/>
      <c r="FW1911" s="40"/>
      <c r="FX1911" s="40"/>
      <c r="FY1911" s="40"/>
      <c r="FZ1911" s="40"/>
      <c r="GA1911" s="40"/>
      <c r="GB1911" s="40"/>
      <c r="GC1911" s="40"/>
      <c r="GD1911" s="40"/>
      <c r="GE1911" s="40"/>
      <c r="GF1911" s="40"/>
      <c r="GG1911" s="40"/>
      <c r="GH1911" s="40"/>
      <c r="GI1911" s="40"/>
      <c r="GJ1911" s="40"/>
      <c r="GK1911" s="40"/>
      <c r="GL1911" s="40"/>
      <c r="GM1911" s="40"/>
      <c r="GN1911" s="40"/>
      <c r="GO1911" s="40"/>
      <c r="GP1911" s="40"/>
      <c r="GQ1911" s="40"/>
      <c r="GR1911" s="40"/>
      <c r="GS1911" s="40"/>
    </row>
    <row r="1912" spans="1:201" x14ac:dyDescent="0.2">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40"/>
      <c r="CY1912" s="40"/>
      <c r="CZ1912" s="40"/>
      <c r="DA1912" s="40"/>
      <c r="DB1912" s="40"/>
      <c r="DC1912" s="40"/>
      <c r="DD1912" s="40"/>
      <c r="DE1912" s="40"/>
      <c r="DF1912" s="40"/>
      <c r="DG1912" s="40"/>
      <c r="DH1912" s="40"/>
      <c r="DI1912" s="40"/>
      <c r="DJ1912" s="40"/>
      <c r="DK1912" s="40"/>
      <c r="DL1912" s="40"/>
      <c r="DM1912" s="40"/>
      <c r="DN1912" s="40"/>
      <c r="DO1912" s="40"/>
      <c r="DP1912" s="40"/>
      <c r="DQ1912" s="40"/>
      <c r="DR1912" s="40"/>
      <c r="DS1912" s="40"/>
      <c r="DT1912" s="40"/>
      <c r="DU1912" s="40"/>
      <c r="DV1912" s="40"/>
      <c r="DW1912" s="40"/>
      <c r="DX1912" s="40"/>
      <c r="DY1912" s="40"/>
      <c r="DZ1912" s="40"/>
      <c r="EA1912" s="40"/>
      <c r="EB1912" s="40"/>
      <c r="EC1912" s="40"/>
      <c r="ED1912" s="40"/>
      <c r="EE1912" s="40"/>
      <c r="EF1912" s="40"/>
      <c r="EG1912" s="40"/>
      <c r="EH1912" s="40"/>
      <c r="EI1912" s="40"/>
      <c r="EJ1912" s="40"/>
      <c r="EK1912" s="40"/>
      <c r="EL1912" s="40"/>
      <c r="EM1912" s="40"/>
      <c r="EN1912" s="40"/>
      <c r="EO1912" s="40"/>
      <c r="EP1912" s="40"/>
      <c r="EQ1912" s="40"/>
      <c r="ER1912" s="40"/>
      <c r="ES1912" s="40"/>
      <c r="ET1912" s="40"/>
      <c r="EU1912" s="40"/>
      <c r="EV1912" s="40"/>
      <c r="EW1912" s="40"/>
      <c r="EX1912" s="40"/>
      <c r="EY1912" s="40"/>
      <c r="EZ1912" s="40"/>
      <c r="FA1912" s="40"/>
      <c r="FB1912" s="40"/>
      <c r="FC1912" s="40"/>
      <c r="FD1912" s="40"/>
      <c r="FE1912" s="40"/>
      <c r="FF1912" s="40"/>
      <c r="FG1912" s="40"/>
      <c r="FH1912" s="40"/>
      <c r="FI1912" s="40"/>
      <c r="FJ1912" s="40"/>
      <c r="FK1912" s="40"/>
      <c r="FL1912" s="40"/>
      <c r="FM1912" s="40"/>
      <c r="FN1912" s="40"/>
      <c r="FO1912" s="40"/>
      <c r="FP1912" s="40"/>
      <c r="FQ1912" s="40"/>
      <c r="FR1912" s="40"/>
      <c r="FS1912" s="40"/>
      <c r="FT1912" s="40"/>
      <c r="FU1912" s="40"/>
      <c r="FV1912" s="40"/>
      <c r="FW1912" s="40"/>
      <c r="FX1912" s="40"/>
      <c r="FY1912" s="40"/>
      <c r="FZ1912" s="40"/>
      <c r="GA1912" s="40"/>
      <c r="GB1912" s="40"/>
      <c r="GC1912" s="40"/>
      <c r="GD1912" s="40"/>
      <c r="GE1912" s="40"/>
      <c r="GF1912" s="40"/>
      <c r="GG1912" s="40"/>
      <c r="GH1912" s="40"/>
      <c r="GI1912" s="40"/>
      <c r="GJ1912" s="40"/>
      <c r="GK1912" s="40"/>
      <c r="GL1912" s="40"/>
      <c r="GM1912" s="40"/>
      <c r="GN1912" s="40"/>
      <c r="GO1912" s="40"/>
      <c r="GP1912" s="40"/>
      <c r="GQ1912" s="40"/>
      <c r="GR1912" s="40"/>
      <c r="GS1912" s="40"/>
    </row>
    <row r="1913" spans="1:201" x14ac:dyDescent="0.2">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40"/>
      <c r="CY1913" s="40"/>
      <c r="CZ1913" s="40"/>
      <c r="DA1913" s="40"/>
      <c r="DB1913" s="40"/>
      <c r="DC1913" s="40"/>
      <c r="DD1913" s="40"/>
      <c r="DE1913" s="40"/>
      <c r="DF1913" s="40"/>
      <c r="DG1913" s="40"/>
      <c r="DH1913" s="40"/>
      <c r="DI1913" s="40"/>
      <c r="DJ1913" s="40"/>
      <c r="DK1913" s="40"/>
      <c r="DL1913" s="40"/>
      <c r="DM1913" s="40"/>
      <c r="DN1913" s="40"/>
      <c r="DO1913" s="40"/>
      <c r="DP1913" s="40"/>
      <c r="DQ1913" s="40"/>
      <c r="DR1913" s="40"/>
      <c r="DS1913" s="40"/>
      <c r="DT1913" s="40"/>
      <c r="DU1913" s="40"/>
      <c r="DV1913" s="40"/>
      <c r="DW1913" s="40"/>
      <c r="DX1913" s="40"/>
      <c r="DY1913" s="40"/>
      <c r="DZ1913" s="40"/>
      <c r="EA1913" s="40"/>
      <c r="EB1913" s="40"/>
      <c r="EC1913" s="40"/>
      <c r="ED1913" s="40"/>
      <c r="EE1913" s="40"/>
      <c r="EF1913" s="40"/>
      <c r="EG1913" s="40"/>
      <c r="EH1913" s="40"/>
      <c r="EI1913" s="40"/>
      <c r="EJ1913" s="40"/>
      <c r="EK1913" s="40"/>
      <c r="EL1913" s="40"/>
      <c r="EM1913" s="40"/>
      <c r="EN1913" s="40"/>
      <c r="EO1913" s="40"/>
      <c r="EP1913" s="40"/>
      <c r="EQ1913" s="40"/>
      <c r="ER1913" s="40"/>
      <c r="ES1913" s="40"/>
      <c r="ET1913" s="40"/>
      <c r="EU1913" s="40"/>
      <c r="EV1913" s="40"/>
      <c r="EW1913" s="40"/>
      <c r="EX1913" s="40"/>
      <c r="EY1913" s="40"/>
      <c r="EZ1913" s="40"/>
      <c r="FA1913" s="40"/>
      <c r="FB1913" s="40"/>
      <c r="FC1913" s="40"/>
      <c r="FD1913" s="40"/>
      <c r="FE1913" s="40"/>
      <c r="FF1913" s="40"/>
      <c r="FG1913" s="40"/>
      <c r="FH1913" s="40"/>
      <c r="FI1913" s="40"/>
      <c r="FJ1913" s="40"/>
      <c r="FK1913" s="40"/>
      <c r="FL1913" s="40"/>
      <c r="FM1913" s="40"/>
      <c r="FN1913" s="40"/>
      <c r="FO1913" s="40"/>
      <c r="FP1913" s="40"/>
      <c r="FQ1913" s="40"/>
      <c r="FR1913" s="40"/>
      <c r="FS1913" s="40"/>
      <c r="FT1913" s="40"/>
      <c r="FU1913" s="40"/>
      <c r="FV1913" s="40"/>
      <c r="FW1913" s="40"/>
      <c r="FX1913" s="40"/>
      <c r="FY1913" s="40"/>
      <c r="FZ1913" s="40"/>
      <c r="GA1913" s="40"/>
      <c r="GB1913" s="40"/>
      <c r="GC1913" s="40"/>
      <c r="GD1913" s="40"/>
      <c r="GE1913" s="40"/>
      <c r="GF1913" s="40"/>
      <c r="GG1913" s="40"/>
      <c r="GH1913" s="40"/>
      <c r="GI1913" s="40"/>
      <c r="GJ1913" s="40"/>
      <c r="GK1913" s="40"/>
      <c r="GL1913" s="40"/>
      <c r="GM1913" s="40"/>
      <c r="GN1913" s="40"/>
      <c r="GO1913" s="40"/>
      <c r="GP1913" s="40"/>
      <c r="GQ1913" s="40"/>
      <c r="GR1913" s="40"/>
      <c r="GS1913" s="40"/>
    </row>
    <row r="1914" spans="1:201" x14ac:dyDescent="0.2">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40"/>
      <c r="CY1914" s="40"/>
      <c r="CZ1914" s="40"/>
      <c r="DA1914" s="40"/>
      <c r="DB1914" s="40"/>
      <c r="DC1914" s="40"/>
      <c r="DD1914" s="40"/>
      <c r="DE1914" s="40"/>
      <c r="DF1914" s="40"/>
      <c r="DG1914" s="40"/>
      <c r="DH1914" s="40"/>
      <c r="DI1914" s="40"/>
      <c r="DJ1914" s="40"/>
      <c r="DK1914" s="40"/>
      <c r="DL1914" s="40"/>
      <c r="DM1914" s="40"/>
      <c r="DN1914" s="40"/>
      <c r="DO1914" s="40"/>
      <c r="DP1914" s="40"/>
      <c r="DQ1914" s="40"/>
      <c r="DR1914" s="40"/>
      <c r="DS1914" s="40"/>
      <c r="DT1914" s="40"/>
      <c r="DU1914" s="40"/>
      <c r="DV1914" s="40"/>
      <c r="DW1914" s="40"/>
      <c r="DX1914" s="40"/>
      <c r="DY1914" s="40"/>
      <c r="DZ1914" s="40"/>
      <c r="EA1914" s="40"/>
      <c r="EB1914" s="40"/>
      <c r="EC1914" s="40"/>
      <c r="ED1914" s="40"/>
      <c r="EE1914" s="40"/>
      <c r="EF1914" s="40"/>
      <c r="EG1914" s="40"/>
      <c r="EH1914" s="40"/>
      <c r="EI1914" s="40"/>
      <c r="EJ1914" s="40"/>
      <c r="EK1914" s="40"/>
      <c r="EL1914" s="40"/>
      <c r="EM1914" s="40"/>
      <c r="EN1914" s="40"/>
      <c r="EO1914" s="40"/>
      <c r="EP1914" s="40"/>
      <c r="EQ1914" s="40"/>
      <c r="ER1914" s="40"/>
      <c r="ES1914" s="40"/>
      <c r="ET1914" s="40"/>
      <c r="EU1914" s="40"/>
      <c r="EV1914" s="40"/>
      <c r="EW1914" s="40"/>
      <c r="EX1914" s="40"/>
      <c r="EY1914" s="40"/>
      <c r="EZ1914" s="40"/>
      <c r="FA1914" s="40"/>
      <c r="FB1914" s="40"/>
      <c r="FC1914" s="40"/>
      <c r="FD1914" s="40"/>
      <c r="FE1914" s="40"/>
      <c r="FF1914" s="40"/>
      <c r="FG1914" s="40"/>
      <c r="FH1914" s="40"/>
      <c r="FI1914" s="40"/>
      <c r="FJ1914" s="40"/>
      <c r="FK1914" s="40"/>
      <c r="FL1914" s="40"/>
      <c r="FM1914" s="40"/>
      <c r="FN1914" s="40"/>
      <c r="FO1914" s="40"/>
      <c r="FP1914" s="40"/>
      <c r="FQ1914" s="40"/>
      <c r="FR1914" s="40"/>
      <c r="FS1914" s="40"/>
      <c r="FT1914" s="40"/>
      <c r="FU1914" s="40"/>
      <c r="FV1914" s="40"/>
      <c r="FW1914" s="40"/>
      <c r="FX1914" s="40"/>
      <c r="FY1914" s="40"/>
      <c r="FZ1914" s="40"/>
      <c r="GA1914" s="40"/>
      <c r="GB1914" s="40"/>
      <c r="GC1914" s="40"/>
      <c r="GD1914" s="40"/>
      <c r="GE1914" s="40"/>
      <c r="GF1914" s="40"/>
      <c r="GG1914" s="40"/>
      <c r="GH1914" s="40"/>
      <c r="GI1914" s="40"/>
      <c r="GJ1914" s="40"/>
      <c r="GK1914" s="40"/>
      <c r="GL1914" s="40"/>
      <c r="GM1914" s="40"/>
      <c r="GN1914" s="40"/>
      <c r="GO1914" s="40"/>
      <c r="GP1914" s="40"/>
      <c r="GQ1914" s="40"/>
      <c r="GR1914" s="40"/>
      <c r="GS1914" s="40"/>
    </row>
    <row r="1915" spans="1:201" x14ac:dyDescent="0.2">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40"/>
      <c r="CY1915" s="40"/>
      <c r="CZ1915" s="40"/>
      <c r="DA1915" s="40"/>
      <c r="DB1915" s="40"/>
      <c r="DC1915" s="40"/>
      <c r="DD1915" s="40"/>
      <c r="DE1915" s="40"/>
      <c r="DF1915" s="40"/>
      <c r="DG1915" s="40"/>
      <c r="DH1915" s="40"/>
      <c r="DI1915" s="40"/>
      <c r="DJ1915" s="40"/>
      <c r="DK1915" s="40"/>
      <c r="DL1915" s="40"/>
      <c r="DM1915" s="40"/>
      <c r="DN1915" s="40"/>
      <c r="DO1915" s="40"/>
      <c r="DP1915" s="40"/>
      <c r="DQ1915" s="40"/>
      <c r="DR1915" s="40"/>
      <c r="DS1915" s="40"/>
      <c r="DT1915" s="40"/>
      <c r="DU1915" s="40"/>
      <c r="DV1915" s="40"/>
      <c r="DW1915" s="40"/>
      <c r="DX1915" s="40"/>
      <c r="DY1915" s="40"/>
      <c r="DZ1915" s="40"/>
      <c r="EA1915" s="40"/>
      <c r="EB1915" s="40"/>
      <c r="EC1915" s="40"/>
      <c r="ED1915" s="40"/>
      <c r="EE1915" s="40"/>
      <c r="EF1915" s="40"/>
      <c r="EG1915" s="40"/>
      <c r="EH1915" s="40"/>
      <c r="EI1915" s="40"/>
      <c r="EJ1915" s="40"/>
      <c r="EK1915" s="40"/>
      <c r="EL1915" s="40"/>
      <c r="EM1915" s="40"/>
      <c r="EN1915" s="40"/>
      <c r="EO1915" s="40"/>
      <c r="EP1915" s="40"/>
      <c r="EQ1915" s="40"/>
      <c r="ER1915" s="40"/>
      <c r="ES1915" s="40"/>
      <c r="ET1915" s="40"/>
      <c r="EU1915" s="40"/>
      <c r="EV1915" s="40"/>
      <c r="EW1915" s="40"/>
      <c r="EX1915" s="40"/>
      <c r="EY1915" s="40"/>
      <c r="EZ1915" s="40"/>
      <c r="FA1915" s="40"/>
      <c r="FB1915" s="40"/>
      <c r="FC1915" s="40"/>
      <c r="FD1915" s="40"/>
      <c r="FE1915" s="40"/>
      <c r="FF1915" s="40"/>
      <c r="FG1915" s="40"/>
      <c r="FH1915" s="40"/>
      <c r="FI1915" s="40"/>
      <c r="FJ1915" s="40"/>
      <c r="FK1915" s="40"/>
      <c r="FL1915" s="40"/>
      <c r="FM1915" s="40"/>
      <c r="FN1915" s="40"/>
      <c r="FO1915" s="40"/>
      <c r="FP1915" s="40"/>
      <c r="FQ1915" s="40"/>
      <c r="FR1915" s="40"/>
      <c r="FS1915" s="40"/>
      <c r="FT1915" s="40"/>
      <c r="FU1915" s="40"/>
      <c r="FV1915" s="40"/>
      <c r="FW1915" s="40"/>
      <c r="FX1915" s="40"/>
      <c r="FY1915" s="40"/>
      <c r="FZ1915" s="40"/>
      <c r="GA1915" s="40"/>
      <c r="GB1915" s="40"/>
      <c r="GC1915" s="40"/>
      <c r="GD1915" s="40"/>
      <c r="GE1915" s="40"/>
      <c r="GF1915" s="40"/>
      <c r="GG1915" s="40"/>
      <c r="GH1915" s="40"/>
      <c r="GI1915" s="40"/>
      <c r="GJ1915" s="40"/>
      <c r="GK1915" s="40"/>
      <c r="GL1915" s="40"/>
      <c r="GM1915" s="40"/>
      <c r="GN1915" s="40"/>
      <c r="GO1915" s="40"/>
      <c r="GP1915" s="40"/>
      <c r="GQ1915" s="40"/>
      <c r="GR1915" s="40"/>
      <c r="GS1915" s="40"/>
    </row>
    <row r="1916" spans="1:201" x14ac:dyDescent="0.2">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40"/>
      <c r="CY1916" s="40"/>
      <c r="CZ1916" s="40"/>
      <c r="DA1916" s="40"/>
      <c r="DB1916" s="40"/>
      <c r="DC1916" s="40"/>
      <c r="DD1916" s="40"/>
      <c r="DE1916" s="40"/>
      <c r="DF1916" s="40"/>
      <c r="DG1916" s="40"/>
      <c r="DH1916" s="40"/>
      <c r="DI1916" s="40"/>
      <c r="DJ1916" s="40"/>
      <c r="DK1916" s="40"/>
      <c r="DL1916" s="40"/>
      <c r="DM1916" s="40"/>
      <c r="DN1916" s="40"/>
      <c r="DO1916" s="40"/>
      <c r="DP1916" s="40"/>
      <c r="DQ1916" s="40"/>
      <c r="DR1916" s="40"/>
      <c r="DS1916" s="40"/>
      <c r="DT1916" s="40"/>
      <c r="DU1916" s="40"/>
      <c r="DV1916" s="40"/>
      <c r="DW1916" s="40"/>
      <c r="DX1916" s="40"/>
      <c r="DY1916" s="40"/>
      <c r="DZ1916" s="40"/>
      <c r="EA1916" s="40"/>
      <c r="EB1916" s="40"/>
      <c r="EC1916" s="40"/>
      <c r="ED1916" s="40"/>
      <c r="EE1916" s="40"/>
      <c r="EF1916" s="40"/>
      <c r="EG1916" s="40"/>
      <c r="EH1916" s="40"/>
      <c r="EI1916" s="40"/>
      <c r="EJ1916" s="40"/>
      <c r="EK1916" s="40"/>
      <c r="EL1916" s="40"/>
      <c r="EM1916" s="40"/>
      <c r="EN1916" s="40"/>
      <c r="EO1916" s="40"/>
      <c r="EP1916" s="40"/>
      <c r="EQ1916" s="40"/>
      <c r="ER1916" s="40"/>
      <c r="ES1916" s="40"/>
      <c r="ET1916" s="40"/>
      <c r="EU1916" s="40"/>
      <c r="EV1916" s="40"/>
      <c r="EW1916" s="40"/>
      <c r="EX1916" s="40"/>
      <c r="EY1916" s="40"/>
      <c r="EZ1916" s="40"/>
      <c r="FA1916" s="40"/>
      <c r="FB1916" s="40"/>
      <c r="FC1916" s="40"/>
      <c r="FD1916" s="40"/>
      <c r="FE1916" s="40"/>
      <c r="FF1916" s="40"/>
      <c r="FG1916" s="40"/>
      <c r="FH1916" s="40"/>
      <c r="FI1916" s="40"/>
      <c r="FJ1916" s="40"/>
      <c r="FK1916" s="40"/>
      <c r="FL1916" s="40"/>
      <c r="FM1916" s="40"/>
      <c r="FN1916" s="40"/>
      <c r="FO1916" s="40"/>
      <c r="FP1916" s="40"/>
      <c r="FQ1916" s="40"/>
      <c r="FR1916" s="40"/>
      <c r="FS1916" s="40"/>
      <c r="FT1916" s="40"/>
      <c r="FU1916" s="40"/>
      <c r="FV1916" s="40"/>
      <c r="FW1916" s="40"/>
      <c r="FX1916" s="40"/>
      <c r="FY1916" s="40"/>
      <c r="FZ1916" s="40"/>
      <c r="GA1916" s="40"/>
      <c r="GB1916" s="40"/>
      <c r="GC1916" s="40"/>
      <c r="GD1916" s="40"/>
      <c r="GE1916" s="40"/>
      <c r="GF1916" s="40"/>
      <c r="GG1916" s="40"/>
      <c r="GH1916" s="40"/>
      <c r="GI1916" s="40"/>
      <c r="GJ1916" s="40"/>
      <c r="GK1916" s="40"/>
      <c r="GL1916" s="40"/>
      <c r="GM1916" s="40"/>
      <c r="GN1916" s="40"/>
      <c r="GO1916" s="40"/>
      <c r="GP1916" s="40"/>
      <c r="GQ1916" s="40"/>
      <c r="GR1916" s="40"/>
      <c r="GS1916" s="40"/>
    </row>
    <row r="1917" spans="1:201" x14ac:dyDescent="0.2">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40"/>
      <c r="CY1917" s="40"/>
      <c r="CZ1917" s="40"/>
      <c r="DA1917" s="40"/>
      <c r="DB1917" s="40"/>
      <c r="DC1917" s="40"/>
      <c r="DD1917" s="40"/>
      <c r="DE1917" s="40"/>
      <c r="DF1917" s="40"/>
      <c r="DG1917" s="40"/>
      <c r="DH1917" s="40"/>
      <c r="DI1917" s="40"/>
      <c r="DJ1917" s="40"/>
      <c r="DK1917" s="40"/>
      <c r="DL1917" s="40"/>
      <c r="DM1917" s="40"/>
      <c r="DN1917" s="40"/>
      <c r="DO1917" s="40"/>
      <c r="DP1917" s="40"/>
      <c r="DQ1917" s="40"/>
      <c r="DR1917" s="40"/>
      <c r="DS1917" s="40"/>
      <c r="DT1917" s="40"/>
      <c r="DU1917" s="40"/>
      <c r="DV1917" s="40"/>
      <c r="DW1917" s="40"/>
      <c r="DX1917" s="40"/>
      <c r="DY1917" s="40"/>
      <c r="DZ1917" s="40"/>
      <c r="EA1917" s="40"/>
      <c r="EB1917" s="40"/>
      <c r="EC1917" s="40"/>
      <c r="ED1917" s="40"/>
      <c r="EE1917" s="40"/>
      <c r="EF1917" s="40"/>
      <c r="EG1917" s="40"/>
      <c r="EH1917" s="40"/>
      <c r="EI1917" s="40"/>
      <c r="EJ1917" s="40"/>
      <c r="EK1917" s="40"/>
      <c r="EL1917" s="40"/>
      <c r="EM1917" s="40"/>
      <c r="EN1917" s="40"/>
      <c r="EO1917" s="40"/>
      <c r="EP1917" s="40"/>
      <c r="EQ1917" s="40"/>
      <c r="ER1917" s="40"/>
      <c r="ES1917" s="40"/>
      <c r="ET1917" s="40"/>
      <c r="EU1917" s="40"/>
      <c r="EV1917" s="40"/>
      <c r="EW1917" s="40"/>
      <c r="EX1917" s="40"/>
      <c r="EY1917" s="40"/>
      <c r="EZ1917" s="40"/>
      <c r="FA1917" s="40"/>
      <c r="FB1917" s="40"/>
      <c r="FC1917" s="40"/>
      <c r="FD1917" s="40"/>
      <c r="FE1917" s="40"/>
      <c r="FF1917" s="40"/>
      <c r="FG1917" s="40"/>
      <c r="FH1917" s="40"/>
      <c r="FI1917" s="40"/>
      <c r="FJ1917" s="40"/>
      <c r="FK1917" s="40"/>
      <c r="FL1917" s="40"/>
      <c r="FM1917" s="40"/>
      <c r="FN1917" s="40"/>
      <c r="FO1917" s="40"/>
      <c r="FP1917" s="40"/>
      <c r="FQ1917" s="40"/>
      <c r="FR1917" s="40"/>
      <c r="FS1917" s="40"/>
      <c r="FT1917" s="40"/>
      <c r="FU1917" s="40"/>
      <c r="FV1917" s="40"/>
      <c r="FW1917" s="40"/>
      <c r="FX1917" s="40"/>
      <c r="FY1917" s="40"/>
      <c r="FZ1917" s="40"/>
      <c r="GA1917" s="40"/>
      <c r="GB1917" s="40"/>
      <c r="GC1917" s="40"/>
      <c r="GD1917" s="40"/>
      <c r="GE1917" s="40"/>
      <c r="GF1917" s="40"/>
      <c r="GG1917" s="40"/>
      <c r="GH1917" s="40"/>
      <c r="GI1917" s="40"/>
      <c r="GJ1917" s="40"/>
      <c r="GK1917" s="40"/>
      <c r="GL1917" s="40"/>
      <c r="GM1917" s="40"/>
      <c r="GN1917" s="40"/>
      <c r="GO1917" s="40"/>
      <c r="GP1917" s="40"/>
      <c r="GQ1917" s="40"/>
      <c r="GR1917" s="40"/>
      <c r="GS1917" s="40"/>
    </row>
    <row r="1918" spans="1:201" x14ac:dyDescent="0.2">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40"/>
      <c r="CY1918" s="40"/>
      <c r="CZ1918" s="40"/>
      <c r="DA1918" s="40"/>
      <c r="DB1918" s="40"/>
      <c r="DC1918" s="40"/>
      <c r="DD1918" s="40"/>
      <c r="DE1918" s="40"/>
      <c r="DF1918" s="40"/>
      <c r="DG1918" s="40"/>
      <c r="DH1918" s="40"/>
      <c r="DI1918" s="40"/>
      <c r="DJ1918" s="40"/>
      <c r="DK1918" s="40"/>
      <c r="DL1918" s="40"/>
      <c r="DM1918" s="40"/>
      <c r="DN1918" s="40"/>
      <c r="DO1918" s="40"/>
      <c r="DP1918" s="40"/>
      <c r="DQ1918" s="40"/>
      <c r="DR1918" s="40"/>
      <c r="DS1918" s="40"/>
      <c r="DT1918" s="40"/>
      <c r="DU1918" s="40"/>
      <c r="DV1918" s="40"/>
      <c r="DW1918" s="40"/>
      <c r="DX1918" s="40"/>
      <c r="DY1918" s="40"/>
      <c r="DZ1918" s="40"/>
      <c r="EA1918" s="40"/>
      <c r="EB1918" s="40"/>
      <c r="EC1918" s="40"/>
      <c r="ED1918" s="40"/>
      <c r="EE1918" s="40"/>
      <c r="EF1918" s="40"/>
      <c r="EG1918" s="40"/>
      <c r="EH1918" s="40"/>
      <c r="EI1918" s="40"/>
      <c r="EJ1918" s="40"/>
      <c r="EK1918" s="40"/>
      <c r="EL1918" s="40"/>
      <c r="EM1918" s="40"/>
      <c r="EN1918" s="40"/>
      <c r="EO1918" s="40"/>
      <c r="EP1918" s="40"/>
      <c r="EQ1918" s="40"/>
      <c r="ER1918" s="40"/>
      <c r="ES1918" s="40"/>
      <c r="ET1918" s="40"/>
      <c r="EU1918" s="40"/>
      <c r="EV1918" s="40"/>
      <c r="EW1918" s="40"/>
      <c r="EX1918" s="40"/>
      <c r="EY1918" s="40"/>
      <c r="EZ1918" s="40"/>
      <c r="FA1918" s="40"/>
      <c r="FB1918" s="40"/>
      <c r="FC1918" s="40"/>
      <c r="FD1918" s="40"/>
      <c r="FE1918" s="40"/>
      <c r="FF1918" s="40"/>
      <c r="FG1918" s="40"/>
      <c r="FH1918" s="40"/>
      <c r="FI1918" s="40"/>
      <c r="FJ1918" s="40"/>
      <c r="FK1918" s="40"/>
      <c r="FL1918" s="40"/>
      <c r="FM1918" s="40"/>
      <c r="FN1918" s="40"/>
      <c r="FO1918" s="40"/>
      <c r="FP1918" s="40"/>
      <c r="FQ1918" s="40"/>
      <c r="FR1918" s="40"/>
      <c r="FS1918" s="40"/>
      <c r="FT1918" s="40"/>
      <c r="FU1918" s="40"/>
      <c r="FV1918" s="40"/>
      <c r="FW1918" s="40"/>
      <c r="FX1918" s="40"/>
      <c r="FY1918" s="40"/>
      <c r="FZ1918" s="40"/>
      <c r="GA1918" s="40"/>
      <c r="GB1918" s="40"/>
      <c r="GC1918" s="40"/>
      <c r="GD1918" s="40"/>
      <c r="GE1918" s="40"/>
      <c r="GF1918" s="40"/>
      <c r="GG1918" s="40"/>
      <c r="GH1918" s="40"/>
      <c r="GI1918" s="40"/>
      <c r="GJ1918" s="40"/>
      <c r="GK1918" s="40"/>
      <c r="GL1918" s="40"/>
      <c r="GM1918" s="40"/>
      <c r="GN1918" s="40"/>
      <c r="GO1918" s="40"/>
      <c r="GP1918" s="40"/>
      <c r="GQ1918" s="40"/>
      <c r="GR1918" s="40"/>
      <c r="GS1918" s="40"/>
    </row>
    <row r="1919" spans="1:201" x14ac:dyDescent="0.2">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40"/>
      <c r="CY1919" s="40"/>
      <c r="CZ1919" s="40"/>
      <c r="DA1919" s="40"/>
      <c r="DB1919" s="40"/>
      <c r="DC1919" s="40"/>
      <c r="DD1919" s="40"/>
      <c r="DE1919" s="40"/>
      <c r="DF1919" s="40"/>
      <c r="DG1919" s="40"/>
      <c r="DH1919" s="40"/>
      <c r="DI1919" s="40"/>
      <c r="DJ1919" s="40"/>
      <c r="DK1919" s="40"/>
      <c r="DL1919" s="40"/>
      <c r="DM1919" s="40"/>
      <c r="DN1919" s="40"/>
      <c r="DO1919" s="40"/>
      <c r="DP1919" s="40"/>
      <c r="DQ1919" s="40"/>
      <c r="DR1919" s="40"/>
      <c r="DS1919" s="40"/>
      <c r="DT1919" s="40"/>
      <c r="DU1919" s="40"/>
      <c r="DV1919" s="40"/>
      <c r="DW1919" s="40"/>
      <c r="DX1919" s="40"/>
      <c r="DY1919" s="40"/>
      <c r="DZ1919" s="40"/>
      <c r="EA1919" s="40"/>
      <c r="EB1919" s="40"/>
      <c r="EC1919" s="40"/>
      <c r="ED1919" s="40"/>
      <c r="EE1919" s="40"/>
      <c r="EF1919" s="40"/>
      <c r="EG1919" s="40"/>
      <c r="EH1919" s="40"/>
      <c r="EI1919" s="40"/>
      <c r="EJ1919" s="40"/>
      <c r="EK1919" s="40"/>
      <c r="EL1919" s="40"/>
      <c r="EM1919" s="40"/>
      <c r="EN1919" s="40"/>
      <c r="EO1919" s="40"/>
      <c r="EP1919" s="40"/>
      <c r="EQ1919" s="40"/>
      <c r="ER1919" s="40"/>
      <c r="ES1919" s="40"/>
      <c r="ET1919" s="40"/>
      <c r="EU1919" s="40"/>
      <c r="EV1919" s="40"/>
      <c r="EW1919" s="40"/>
      <c r="EX1919" s="40"/>
      <c r="EY1919" s="40"/>
      <c r="EZ1919" s="40"/>
      <c r="FA1919" s="40"/>
      <c r="FB1919" s="40"/>
      <c r="FC1919" s="40"/>
      <c r="FD1919" s="40"/>
      <c r="FE1919" s="40"/>
      <c r="FF1919" s="40"/>
      <c r="FG1919" s="40"/>
      <c r="FH1919" s="40"/>
      <c r="FI1919" s="40"/>
      <c r="FJ1919" s="40"/>
      <c r="FK1919" s="40"/>
      <c r="FL1919" s="40"/>
      <c r="FM1919" s="40"/>
      <c r="FN1919" s="40"/>
      <c r="FO1919" s="40"/>
      <c r="FP1919" s="40"/>
      <c r="FQ1919" s="40"/>
      <c r="FR1919" s="40"/>
      <c r="FS1919" s="40"/>
      <c r="FT1919" s="40"/>
      <c r="FU1919" s="40"/>
      <c r="FV1919" s="40"/>
      <c r="FW1919" s="40"/>
      <c r="FX1919" s="40"/>
      <c r="FY1919" s="40"/>
      <c r="FZ1919" s="40"/>
      <c r="GA1919" s="40"/>
      <c r="GB1919" s="40"/>
      <c r="GC1919" s="40"/>
      <c r="GD1919" s="40"/>
      <c r="GE1919" s="40"/>
      <c r="GF1919" s="40"/>
      <c r="GG1919" s="40"/>
      <c r="GH1919" s="40"/>
      <c r="GI1919" s="40"/>
      <c r="GJ1919" s="40"/>
      <c r="GK1919" s="40"/>
      <c r="GL1919" s="40"/>
      <c r="GM1919" s="40"/>
      <c r="GN1919" s="40"/>
      <c r="GO1919" s="40"/>
      <c r="GP1919" s="40"/>
      <c r="GQ1919" s="40"/>
      <c r="GR1919" s="40"/>
      <c r="GS1919" s="40"/>
    </row>
    <row r="1920" spans="1:201" x14ac:dyDescent="0.2">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40"/>
      <c r="CY1920" s="40"/>
      <c r="CZ1920" s="40"/>
      <c r="DA1920" s="40"/>
      <c r="DB1920" s="40"/>
      <c r="DC1920" s="40"/>
      <c r="DD1920" s="40"/>
      <c r="DE1920" s="40"/>
      <c r="DF1920" s="40"/>
      <c r="DG1920" s="40"/>
      <c r="DH1920" s="40"/>
      <c r="DI1920" s="40"/>
      <c r="DJ1920" s="40"/>
      <c r="DK1920" s="40"/>
      <c r="DL1920" s="40"/>
      <c r="DM1920" s="40"/>
      <c r="DN1920" s="40"/>
      <c r="DO1920" s="40"/>
      <c r="DP1920" s="40"/>
      <c r="DQ1920" s="40"/>
      <c r="DR1920" s="40"/>
      <c r="DS1920" s="40"/>
      <c r="DT1920" s="40"/>
      <c r="DU1920" s="40"/>
      <c r="DV1920" s="40"/>
      <c r="DW1920" s="40"/>
      <c r="DX1920" s="40"/>
      <c r="DY1920" s="40"/>
      <c r="DZ1920" s="40"/>
      <c r="EA1920" s="40"/>
      <c r="EB1920" s="40"/>
      <c r="EC1920" s="40"/>
      <c r="ED1920" s="40"/>
      <c r="EE1920" s="40"/>
      <c r="EF1920" s="40"/>
      <c r="EG1920" s="40"/>
      <c r="EH1920" s="40"/>
      <c r="EI1920" s="40"/>
      <c r="EJ1920" s="40"/>
      <c r="EK1920" s="40"/>
      <c r="EL1920" s="40"/>
      <c r="EM1920" s="40"/>
      <c r="EN1920" s="40"/>
      <c r="EO1920" s="40"/>
      <c r="EP1920" s="40"/>
      <c r="EQ1920" s="40"/>
      <c r="ER1920" s="40"/>
      <c r="ES1920" s="40"/>
      <c r="ET1920" s="40"/>
      <c r="EU1920" s="40"/>
      <c r="EV1920" s="40"/>
      <c r="EW1920" s="40"/>
      <c r="EX1920" s="40"/>
      <c r="EY1920" s="40"/>
      <c r="EZ1920" s="40"/>
      <c r="FA1920" s="40"/>
      <c r="FB1920" s="40"/>
      <c r="FC1920" s="40"/>
      <c r="FD1920" s="40"/>
      <c r="FE1920" s="40"/>
      <c r="FF1920" s="40"/>
      <c r="FG1920" s="40"/>
      <c r="FH1920" s="40"/>
      <c r="FI1920" s="40"/>
      <c r="FJ1920" s="40"/>
      <c r="FK1920" s="40"/>
      <c r="FL1920" s="40"/>
      <c r="FM1920" s="40"/>
      <c r="FN1920" s="40"/>
      <c r="FO1920" s="40"/>
      <c r="FP1920" s="40"/>
      <c r="FQ1920" s="40"/>
      <c r="FR1920" s="40"/>
      <c r="FS1920" s="40"/>
      <c r="FT1920" s="40"/>
      <c r="FU1920" s="40"/>
      <c r="FV1920" s="40"/>
      <c r="FW1920" s="40"/>
      <c r="FX1920" s="40"/>
      <c r="FY1920" s="40"/>
      <c r="FZ1920" s="40"/>
      <c r="GA1920" s="40"/>
      <c r="GB1920" s="40"/>
      <c r="GC1920" s="40"/>
      <c r="GD1920" s="40"/>
      <c r="GE1920" s="40"/>
      <c r="GF1920" s="40"/>
      <c r="GG1920" s="40"/>
      <c r="GH1920" s="40"/>
      <c r="GI1920" s="40"/>
      <c r="GJ1920" s="40"/>
      <c r="GK1920" s="40"/>
      <c r="GL1920" s="40"/>
      <c r="GM1920" s="40"/>
      <c r="GN1920" s="40"/>
      <c r="GO1920" s="40"/>
      <c r="GP1920" s="40"/>
      <c r="GQ1920" s="40"/>
      <c r="GR1920" s="40"/>
      <c r="GS1920" s="40"/>
    </row>
    <row r="1921" spans="1:201" x14ac:dyDescent="0.2">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40"/>
      <c r="CY1921" s="40"/>
      <c r="CZ1921" s="40"/>
      <c r="DA1921" s="40"/>
      <c r="DB1921" s="40"/>
      <c r="DC1921" s="40"/>
      <c r="DD1921" s="40"/>
      <c r="DE1921" s="40"/>
      <c r="DF1921" s="40"/>
      <c r="DG1921" s="40"/>
      <c r="DH1921" s="40"/>
      <c r="DI1921" s="40"/>
      <c r="DJ1921" s="40"/>
      <c r="DK1921" s="40"/>
      <c r="DL1921" s="40"/>
      <c r="DM1921" s="40"/>
      <c r="DN1921" s="40"/>
      <c r="DO1921" s="40"/>
      <c r="DP1921" s="40"/>
      <c r="DQ1921" s="40"/>
      <c r="DR1921" s="40"/>
      <c r="DS1921" s="40"/>
      <c r="DT1921" s="40"/>
      <c r="DU1921" s="40"/>
      <c r="DV1921" s="40"/>
      <c r="DW1921" s="40"/>
      <c r="DX1921" s="40"/>
      <c r="DY1921" s="40"/>
      <c r="DZ1921" s="40"/>
      <c r="EA1921" s="40"/>
      <c r="EB1921" s="40"/>
      <c r="EC1921" s="40"/>
      <c r="ED1921" s="40"/>
      <c r="EE1921" s="40"/>
      <c r="EF1921" s="40"/>
      <c r="EG1921" s="40"/>
      <c r="EH1921" s="40"/>
      <c r="EI1921" s="40"/>
      <c r="EJ1921" s="40"/>
      <c r="EK1921" s="40"/>
      <c r="EL1921" s="40"/>
      <c r="EM1921" s="40"/>
      <c r="EN1921" s="40"/>
      <c r="EO1921" s="40"/>
      <c r="EP1921" s="40"/>
      <c r="EQ1921" s="40"/>
      <c r="ER1921" s="40"/>
      <c r="ES1921" s="40"/>
      <c r="ET1921" s="40"/>
      <c r="EU1921" s="40"/>
      <c r="EV1921" s="40"/>
      <c r="EW1921" s="40"/>
      <c r="EX1921" s="40"/>
      <c r="EY1921" s="40"/>
      <c r="EZ1921" s="40"/>
      <c r="FA1921" s="40"/>
      <c r="FB1921" s="40"/>
      <c r="FC1921" s="40"/>
      <c r="FD1921" s="40"/>
      <c r="FE1921" s="40"/>
      <c r="FF1921" s="40"/>
      <c r="FG1921" s="40"/>
      <c r="FH1921" s="40"/>
      <c r="FI1921" s="40"/>
      <c r="FJ1921" s="40"/>
      <c r="FK1921" s="40"/>
      <c r="FL1921" s="40"/>
      <c r="FM1921" s="40"/>
      <c r="FN1921" s="40"/>
      <c r="FO1921" s="40"/>
      <c r="FP1921" s="40"/>
      <c r="FQ1921" s="40"/>
      <c r="FR1921" s="40"/>
      <c r="FS1921" s="40"/>
      <c r="FT1921" s="40"/>
      <c r="FU1921" s="40"/>
      <c r="FV1921" s="40"/>
      <c r="FW1921" s="40"/>
      <c r="FX1921" s="40"/>
      <c r="FY1921" s="40"/>
      <c r="FZ1921" s="40"/>
      <c r="GA1921" s="40"/>
      <c r="GB1921" s="40"/>
      <c r="GC1921" s="40"/>
      <c r="GD1921" s="40"/>
      <c r="GE1921" s="40"/>
      <c r="GF1921" s="40"/>
      <c r="GG1921" s="40"/>
      <c r="GH1921" s="40"/>
      <c r="GI1921" s="40"/>
      <c r="GJ1921" s="40"/>
      <c r="GK1921" s="40"/>
      <c r="GL1921" s="40"/>
      <c r="GM1921" s="40"/>
      <c r="GN1921" s="40"/>
      <c r="GO1921" s="40"/>
      <c r="GP1921" s="40"/>
      <c r="GQ1921" s="40"/>
      <c r="GR1921" s="40"/>
      <c r="GS1921" s="40"/>
    </row>
    <row r="1922" spans="1:201" x14ac:dyDescent="0.2">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40"/>
      <c r="CY1922" s="40"/>
      <c r="CZ1922" s="40"/>
      <c r="DA1922" s="40"/>
      <c r="DB1922" s="40"/>
      <c r="DC1922" s="40"/>
      <c r="DD1922" s="40"/>
      <c r="DE1922" s="40"/>
      <c r="DF1922" s="40"/>
      <c r="DG1922" s="40"/>
      <c r="DH1922" s="40"/>
      <c r="DI1922" s="40"/>
      <c r="DJ1922" s="40"/>
      <c r="DK1922" s="40"/>
      <c r="DL1922" s="40"/>
      <c r="DM1922" s="40"/>
      <c r="DN1922" s="40"/>
      <c r="DO1922" s="40"/>
      <c r="DP1922" s="40"/>
      <c r="DQ1922" s="40"/>
      <c r="DR1922" s="40"/>
      <c r="DS1922" s="40"/>
      <c r="DT1922" s="40"/>
      <c r="DU1922" s="40"/>
      <c r="DV1922" s="40"/>
      <c r="DW1922" s="40"/>
      <c r="DX1922" s="40"/>
      <c r="DY1922" s="40"/>
      <c r="DZ1922" s="40"/>
      <c r="EA1922" s="40"/>
      <c r="EB1922" s="40"/>
      <c r="EC1922" s="40"/>
      <c r="ED1922" s="40"/>
      <c r="EE1922" s="40"/>
      <c r="EF1922" s="40"/>
      <c r="EG1922" s="40"/>
      <c r="EH1922" s="40"/>
      <c r="EI1922" s="40"/>
      <c r="EJ1922" s="40"/>
      <c r="EK1922" s="40"/>
      <c r="EL1922" s="40"/>
      <c r="EM1922" s="40"/>
      <c r="EN1922" s="40"/>
      <c r="EO1922" s="40"/>
      <c r="EP1922" s="40"/>
      <c r="EQ1922" s="40"/>
      <c r="ER1922" s="40"/>
      <c r="ES1922" s="40"/>
      <c r="ET1922" s="40"/>
      <c r="EU1922" s="40"/>
      <c r="EV1922" s="40"/>
      <c r="EW1922" s="40"/>
      <c r="EX1922" s="40"/>
      <c r="EY1922" s="40"/>
      <c r="EZ1922" s="40"/>
      <c r="FA1922" s="40"/>
      <c r="FB1922" s="40"/>
      <c r="FC1922" s="40"/>
      <c r="FD1922" s="40"/>
      <c r="FE1922" s="40"/>
      <c r="FF1922" s="40"/>
      <c r="FG1922" s="40"/>
      <c r="FH1922" s="40"/>
      <c r="FI1922" s="40"/>
      <c r="FJ1922" s="40"/>
      <c r="FK1922" s="40"/>
      <c r="FL1922" s="40"/>
      <c r="FM1922" s="40"/>
      <c r="FN1922" s="40"/>
      <c r="FO1922" s="40"/>
      <c r="FP1922" s="40"/>
      <c r="FQ1922" s="40"/>
      <c r="FR1922" s="40"/>
      <c r="FS1922" s="40"/>
      <c r="FT1922" s="40"/>
      <c r="FU1922" s="40"/>
      <c r="FV1922" s="40"/>
      <c r="FW1922" s="40"/>
      <c r="FX1922" s="40"/>
      <c r="FY1922" s="40"/>
      <c r="FZ1922" s="40"/>
      <c r="GA1922" s="40"/>
      <c r="GB1922" s="40"/>
      <c r="GC1922" s="40"/>
      <c r="GD1922" s="40"/>
      <c r="GE1922" s="40"/>
      <c r="GF1922" s="40"/>
      <c r="GG1922" s="40"/>
      <c r="GH1922" s="40"/>
      <c r="GI1922" s="40"/>
      <c r="GJ1922" s="40"/>
      <c r="GK1922" s="40"/>
      <c r="GL1922" s="40"/>
      <c r="GM1922" s="40"/>
      <c r="GN1922" s="40"/>
      <c r="GO1922" s="40"/>
      <c r="GP1922" s="40"/>
      <c r="GQ1922" s="40"/>
      <c r="GR1922" s="40"/>
      <c r="GS1922" s="40"/>
    </row>
    <row r="1923" spans="1:201" x14ac:dyDescent="0.2">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40"/>
      <c r="CY1923" s="40"/>
      <c r="CZ1923" s="40"/>
      <c r="DA1923" s="40"/>
      <c r="DB1923" s="40"/>
      <c r="DC1923" s="40"/>
      <c r="DD1923" s="40"/>
      <c r="DE1923" s="40"/>
      <c r="DF1923" s="40"/>
      <c r="DG1923" s="40"/>
      <c r="DH1923" s="40"/>
      <c r="DI1923" s="40"/>
      <c r="DJ1923" s="40"/>
      <c r="DK1923" s="40"/>
      <c r="DL1923" s="40"/>
      <c r="DM1923" s="40"/>
      <c r="DN1923" s="40"/>
      <c r="DO1923" s="40"/>
      <c r="DP1923" s="40"/>
      <c r="DQ1923" s="40"/>
      <c r="DR1923" s="40"/>
      <c r="DS1923" s="40"/>
      <c r="DT1923" s="40"/>
      <c r="DU1923" s="40"/>
      <c r="DV1923" s="40"/>
      <c r="DW1923" s="40"/>
      <c r="DX1923" s="40"/>
      <c r="DY1923" s="40"/>
      <c r="DZ1923" s="40"/>
      <c r="EA1923" s="40"/>
      <c r="EB1923" s="40"/>
      <c r="EC1923" s="40"/>
      <c r="ED1923" s="40"/>
      <c r="EE1923" s="40"/>
      <c r="EF1923" s="40"/>
      <c r="EG1923" s="40"/>
      <c r="EH1923" s="40"/>
      <c r="EI1923" s="40"/>
      <c r="EJ1923" s="40"/>
      <c r="EK1923" s="40"/>
      <c r="EL1923" s="40"/>
      <c r="EM1923" s="40"/>
      <c r="EN1923" s="40"/>
      <c r="EO1923" s="40"/>
      <c r="EP1923" s="40"/>
      <c r="EQ1923" s="40"/>
      <c r="ER1923" s="40"/>
      <c r="ES1923" s="40"/>
      <c r="ET1923" s="40"/>
      <c r="EU1923" s="40"/>
      <c r="EV1923" s="40"/>
      <c r="EW1923" s="40"/>
      <c r="EX1923" s="40"/>
      <c r="EY1923" s="40"/>
      <c r="EZ1923" s="40"/>
      <c r="FA1923" s="40"/>
      <c r="FB1923" s="40"/>
      <c r="FC1923" s="40"/>
      <c r="FD1923" s="40"/>
      <c r="FE1923" s="40"/>
      <c r="FF1923" s="40"/>
      <c r="FG1923" s="40"/>
      <c r="FH1923" s="40"/>
      <c r="FI1923" s="40"/>
      <c r="FJ1923" s="40"/>
      <c r="FK1923" s="40"/>
      <c r="FL1923" s="40"/>
      <c r="FM1923" s="40"/>
      <c r="FN1923" s="40"/>
      <c r="FO1923" s="40"/>
      <c r="FP1923" s="40"/>
      <c r="FQ1923" s="40"/>
      <c r="FR1923" s="40"/>
      <c r="FS1923" s="40"/>
      <c r="FT1923" s="40"/>
      <c r="FU1923" s="40"/>
      <c r="FV1923" s="40"/>
      <c r="FW1923" s="40"/>
      <c r="FX1923" s="40"/>
      <c r="FY1923" s="40"/>
      <c r="FZ1923" s="40"/>
      <c r="GA1923" s="40"/>
      <c r="GB1923" s="40"/>
      <c r="GC1923" s="40"/>
      <c r="GD1923" s="40"/>
      <c r="GE1923" s="40"/>
      <c r="GF1923" s="40"/>
      <c r="GG1923" s="40"/>
      <c r="GH1923" s="40"/>
      <c r="GI1923" s="40"/>
      <c r="GJ1923" s="40"/>
      <c r="GK1923" s="40"/>
      <c r="GL1923" s="40"/>
      <c r="GM1923" s="40"/>
      <c r="GN1923" s="40"/>
      <c r="GO1923" s="40"/>
      <c r="GP1923" s="40"/>
      <c r="GQ1923" s="40"/>
      <c r="GR1923" s="40"/>
      <c r="GS1923" s="40"/>
    </row>
    <row r="1924" spans="1:201" x14ac:dyDescent="0.2">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40"/>
      <c r="CY1924" s="40"/>
      <c r="CZ1924" s="40"/>
      <c r="DA1924" s="40"/>
      <c r="DB1924" s="40"/>
      <c r="DC1924" s="40"/>
      <c r="DD1924" s="40"/>
      <c r="DE1924" s="40"/>
      <c r="DF1924" s="40"/>
      <c r="DG1924" s="40"/>
      <c r="DH1924" s="40"/>
      <c r="DI1924" s="40"/>
      <c r="DJ1924" s="40"/>
      <c r="DK1924" s="40"/>
      <c r="DL1924" s="40"/>
      <c r="DM1924" s="40"/>
      <c r="DN1924" s="40"/>
      <c r="DO1924" s="40"/>
      <c r="DP1924" s="40"/>
      <c r="DQ1924" s="40"/>
      <c r="DR1924" s="40"/>
      <c r="DS1924" s="40"/>
      <c r="DT1924" s="40"/>
      <c r="DU1924" s="40"/>
      <c r="DV1924" s="40"/>
      <c r="DW1924" s="40"/>
      <c r="DX1924" s="40"/>
      <c r="DY1924" s="40"/>
      <c r="DZ1924" s="40"/>
      <c r="EA1924" s="40"/>
      <c r="EB1924" s="40"/>
      <c r="EC1924" s="40"/>
      <c r="ED1924" s="40"/>
      <c r="EE1924" s="40"/>
      <c r="EF1924" s="40"/>
      <c r="EG1924" s="40"/>
      <c r="EH1924" s="40"/>
      <c r="EI1924" s="40"/>
      <c r="EJ1924" s="40"/>
      <c r="EK1924" s="40"/>
      <c r="EL1924" s="40"/>
      <c r="EM1924" s="40"/>
      <c r="EN1924" s="40"/>
      <c r="EO1924" s="40"/>
      <c r="EP1924" s="40"/>
      <c r="EQ1924" s="40"/>
      <c r="ER1924" s="40"/>
      <c r="ES1924" s="40"/>
      <c r="ET1924" s="40"/>
      <c r="EU1924" s="40"/>
      <c r="EV1924" s="40"/>
      <c r="EW1924" s="40"/>
      <c r="EX1924" s="40"/>
      <c r="EY1924" s="40"/>
      <c r="EZ1924" s="40"/>
      <c r="FA1924" s="40"/>
      <c r="FB1924" s="40"/>
      <c r="FC1924" s="40"/>
      <c r="FD1924" s="40"/>
      <c r="FE1924" s="40"/>
      <c r="FF1924" s="40"/>
      <c r="FG1924" s="40"/>
      <c r="FH1924" s="40"/>
      <c r="FI1924" s="40"/>
      <c r="FJ1924" s="40"/>
      <c r="FK1924" s="40"/>
      <c r="FL1924" s="40"/>
      <c r="FM1924" s="40"/>
      <c r="FN1924" s="40"/>
      <c r="FO1924" s="40"/>
      <c r="FP1924" s="40"/>
      <c r="FQ1924" s="40"/>
      <c r="FR1924" s="40"/>
      <c r="FS1924" s="40"/>
      <c r="FT1924" s="40"/>
      <c r="FU1924" s="40"/>
      <c r="FV1924" s="40"/>
      <c r="FW1924" s="40"/>
      <c r="FX1924" s="40"/>
      <c r="FY1924" s="40"/>
      <c r="FZ1924" s="40"/>
      <c r="GA1924" s="40"/>
      <c r="GB1924" s="40"/>
      <c r="GC1924" s="40"/>
      <c r="GD1924" s="40"/>
      <c r="GE1924" s="40"/>
      <c r="GF1924" s="40"/>
      <c r="GG1924" s="40"/>
      <c r="GH1924" s="40"/>
      <c r="GI1924" s="40"/>
      <c r="GJ1924" s="40"/>
      <c r="GK1924" s="40"/>
      <c r="GL1924" s="40"/>
      <c r="GM1924" s="40"/>
      <c r="GN1924" s="40"/>
      <c r="GO1924" s="40"/>
      <c r="GP1924" s="40"/>
      <c r="GQ1924" s="40"/>
      <c r="GR1924" s="40"/>
      <c r="GS1924" s="40"/>
    </row>
    <row r="1925" spans="1:201" x14ac:dyDescent="0.2">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40"/>
      <c r="CY1925" s="40"/>
      <c r="CZ1925" s="40"/>
      <c r="DA1925" s="40"/>
      <c r="DB1925" s="40"/>
      <c r="DC1925" s="40"/>
      <c r="DD1925" s="40"/>
      <c r="DE1925" s="40"/>
      <c r="DF1925" s="40"/>
      <c r="DG1925" s="40"/>
      <c r="DH1925" s="40"/>
      <c r="DI1925" s="40"/>
      <c r="DJ1925" s="40"/>
      <c r="DK1925" s="40"/>
      <c r="DL1925" s="40"/>
      <c r="DM1925" s="40"/>
      <c r="DN1925" s="40"/>
      <c r="DO1925" s="40"/>
      <c r="DP1925" s="40"/>
      <c r="DQ1925" s="40"/>
      <c r="DR1925" s="40"/>
      <c r="DS1925" s="40"/>
      <c r="DT1925" s="40"/>
      <c r="DU1925" s="40"/>
      <c r="DV1925" s="40"/>
      <c r="DW1925" s="40"/>
      <c r="DX1925" s="40"/>
      <c r="DY1925" s="40"/>
      <c r="DZ1925" s="40"/>
      <c r="EA1925" s="40"/>
      <c r="EB1925" s="40"/>
      <c r="EC1925" s="40"/>
      <c r="ED1925" s="40"/>
      <c r="EE1925" s="40"/>
      <c r="EF1925" s="40"/>
      <c r="EG1925" s="40"/>
      <c r="EH1925" s="40"/>
      <c r="EI1925" s="40"/>
      <c r="EJ1925" s="40"/>
      <c r="EK1925" s="40"/>
      <c r="EL1925" s="40"/>
      <c r="EM1925" s="40"/>
      <c r="EN1925" s="40"/>
      <c r="EO1925" s="40"/>
      <c r="EP1925" s="40"/>
      <c r="EQ1925" s="40"/>
      <c r="ER1925" s="40"/>
      <c r="ES1925" s="40"/>
      <c r="ET1925" s="40"/>
      <c r="EU1925" s="40"/>
      <c r="EV1925" s="40"/>
      <c r="EW1925" s="40"/>
      <c r="EX1925" s="40"/>
      <c r="EY1925" s="40"/>
      <c r="EZ1925" s="40"/>
      <c r="FA1925" s="40"/>
      <c r="FB1925" s="40"/>
      <c r="FC1925" s="40"/>
      <c r="FD1925" s="40"/>
      <c r="FE1925" s="40"/>
      <c r="FF1925" s="40"/>
      <c r="FG1925" s="40"/>
      <c r="FH1925" s="40"/>
      <c r="FI1925" s="40"/>
      <c r="FJ1925" s="40"/>
      <c r="FK1925" s="40"/>
      <c r="FL1925" s="40"/>
      <c r="FM1925" s="40"/>
      <c r="FN1925" s="40"/>
      <c r="FO1925" s="40"/>
      <c r="FP1925" s="40"/>
      <c r="FQ1925" s="40"/>
      <c r="FR1925" s="40"/>
      <c r="FS1925" s="40"/>
      <c r="FT1925" s="40"/>
      <c r="FU1925" s="40"/>
      <c r="FV1925" s="40"/>
      <c r="FW1925" s="40"/>
      <c r="FX1925" s="40"/>
      <c r="FY1925" s="40"/>
      <c r="FZ1925" s="40"/>
      <c r="GA1925" s="40"/>
      <c r="GB1925" s="40"/>
      <c r="GC1925" s="40"/>
      <c r="GD1925" s="40"/>
      <c r="GE1925" s="40"/>
      <c r="GF1925" s="40"/>
      <c r="GG1925" s="40"/>
      <c r="GH1925" s="40"/>
      <c r="GI1925" s="40"/>
      <c r="GJ1925" s="40"/>
      <c r="GK1925" s="40"/>
      <c r="GL1925" s="40"/>
      <c r="GM1925" s="40"/>
      <c r="GN1925" s="40"/>
      <c r="GO1925" s="40"/>
      <c r="GP1925" s="40"/>
      <c r="GQ1925" s="40"/>
      <c r="GR1925" s="40"/>
      <c r="GS1925" s="40"/>
    </row>
    <row r="1926" spans="1:201" x14ac:dyDescent="0.2">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40"/>
      <c r="CY1926" s="40"/>
      <c r="CZ1926" s="40"/>
      <c r="DA1926" s="40"/>
      <c r="DB1926" s="40"/>
      <c r="DC1926" s="40"/>
      <c r="DD1926" s="40"/>
      <c r="DE1926" s="40"/>
      <c r="DF1926" s="40"/>
      <c r="DG1926" s="40"/>
      <c r="DH1926" s="40"/>
      <c r="DI1926" s="40"/>
      <c r="DJ1926" s="40"/>
      <c r="DK1926" s="40"/>
      <c r="DL1926" s="40"/>
      <c r="DM1926" s="40"/>
      <c r="DN1926" s="40"/>
      <c r="DO1926" s="40"/>
      <c r="DP1926" s="40"/>
      <c r="DQ1926" s="40"/>
      <c r="DR1926" s="40"/>
      <c r="DS1926" s="40"/>
      <c r="DT1926" s="40"/>
      <c r="DU1926" s="40"/>
      <c r="DV1926" s="40"/>
      <c r="DW1926" s="40"/>
      <c r="DX1926" s="40"/>
      <c r="DY1926" s="40"/>
      <c r="DZ1926" s="40"/>
      <c r="EA1926" s="40"/>
      <c r="EB1926" s="40"/>
      <c r="EC1926" s="40"/>
      <c r="ED1926" s="40"/>
      <c r="EE1926" s="40"/>
      <c r="EF1926" s="40"/>
      <c r="EG1926" s="40"/>
      <c r="EH1926" s="40"/>
      <c r="EI1926" s="40"/>
      <c r="EJ1926" s="40"/>
      <c r="EK1926" s="40"/>
      <c r="EL1926" s="40"/>
      <c r="EM1926" s="40"/>
      <c r="EN1926" s="40"/>
      <c r="EO1926" s="40"/>
      <c r="EP1926" s="40"/>
      <c r="EQ1926" s="40"/>
      <c r="ER1926" s="40"/>
      <c r="ES1926" s="40"/>
      <c r="ET1926" s="40"/>
      <c r="EU1926" s="40"/>
      <c r="EV1926" s="40"/>
      <c r="EW1926" s="40"/>
      <c r="EX1926" s="40"/>
      <c r="EY1926" s="40"/>
      <c r="EZ1926" s="40"/>
      <c r="FA1926" s="40"/>
      <c r="FB1926" s="40"/>
      <c r="FC1926" s="40"/>
      <c r="FD1926" s="40"/>
      <c r="FE1926" s="40"/>
      <c r="FF1926" s="40"/>
      <c r="FG1926" s="40"/>
      <c r="FH1926" s="40"/>
      <c r="FI1926" s="40"/>
      <c r="FJ1926" s="40"/>
      <c r="FK1926" s="40"/>
      <c r="FL1926" s="40"/>
      <c r="FM1926" s="40"/>
      <c r="FN1926" s="40"/>
      <c r="FO1926" s="40"/>
      <c r="FP1926" s="40"/>
      <c r="FQ1926" s="40"/>
      <c r="FR1926" s="40"/>
      <c r="FS1926" s="40"/>
      <c r="FT1926" s="40"/>
      <c r="FU1926" s="40"/>
      <c r="FV1926" s="40"/>
      <c r="FW1926" s="40"/>
      <c r="FX1926" s="40"/>
      <c r="FY1926" s="40"/>
      <c r="FZ1926" s="40"/>
      <c r="GA1926" s="40"/>
      <c r="GB1926" s="40"/>
      <c r="GC1926" s="40"/>
      <c r="GD1926" s="40"/>
      <c r="GE1926" s="40"/>
      <c r="GF1926" s="40"/>
      <c r="GG1926" s="40"/>
      <c r="GH1926" s="40"/>
      <c r="GI1926" s="40"/>
      <c r="GJ1926" s="40"/>
      <c r="GK1926" s="40"/>
      <c r="GL1926" s="40"/>
      <c r="GM1926" s="40"/>
      <c r="GN1926" s="40"/>
      <c r="GO1926" s="40"/>
      <c r="GP1926" s="40"/>
      <c r="GQ1926" s="40"/>
      <c r="GR1926" s="40"/>
      <c r="GS1926" s="40"/>
    </row>
    <row r="1927" spans="1:201" x14ac:dyDescent="0.2">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40"/>
      <c r="CY1927" s="40"/>
      <c r="CZ1927" s="40"/>
      <c r="DA1927" s="40"/>
      <c r="DB1927" s="40"/>
      <c r="DC1927" s="40"/>
      <c r="DD1927" s="40"/>
      <c r="DE1927" s="40"/>
      <c r="DF1927" s="40"/>
      <c r="DG1927" s="40"/>
      <c r="DH1927" s="40"/>
      <c r="DI1927" s="40"/>
      <c r="DJ1927" s="40"/>
      <c r="DK1927" s="40"/>
      <c r="DL1927" s="40"/>
      <c r="DM1927" s="40"/>
      <c r="DN1927" s="40"/>
      <c r="DO1927" s="40"/>
      <c r="DP1927" s="40"/>
      <c r="DQ1927" s="40"/>
      <c r="DR1927" s="40"/>
      <c r="DS1927" s="40"/>
      <c r="DT1927" s="40"/>
      <c r="DU1927" s="40"/>
      <c r="DV1927" s="40"/>
      <c r="DW1927" s="40"/>
      <c r="DX1927" s="40"/>
      <c r="DY1927" s="40"/>
      <c r="DZ1927" s="40"/>
      <c r="EA1927" s="40"/>
      <c r="EB1927" s="40"/>
      <c r="EC1927" s="40"/>
      <c r="ED1927" s="40"/>
      <c r="EE1927" s="40"/>
      <c r="EF1927" s="40"/>
      <c r="EG1927" s="40"/>
      <c r="EH1927" s="40"/>
      <c r="EI1927" s="40"/>
      <c r="EJ1927" s="40"/>
      <c r="EK1927" s="40"/>
      <c r="EL1927" s="40"/>
      <c r="EM1927" s="40"/>
      <c r="EN1927" s="40"/>
      <c r="EO1927" s="40"/>
      <c r="EP1927" s="40"/>
      <c r="EQ1927" s="40"/>
      <c r="ER1927" s="40"/>
      <c r="ES1927" s="40"/>
      <c r="ET1927" s="40"/>
      <c r="EU1927" s="40"/>
      <c r="EV1927" s="40"/>
      <c r="EW1927" s="40"/>
      <c r="EX1927" s="40"/>
      <c r="EY1927" s="40"/>
      <c r="EZ1927" s="40"/>
      <c r="FA1927" s="40"/>
      <c r="FB1927" s="40"/>
      <c r="FC1927" s="40"/>
      <c r="FD1927" s="40"/>
      <c r="FE1927" s="40"/>
      <c r="FF1927" s="40"/>
      <c r="FG1927" s="40"/>
      <c r="FH1927" s="40"/>
      <c r="FI1927" s="40"/>
      <c r="FJ1927" s="40"/>
      <c r="FK1927" s="40"/>
      <c r="FL1927" s="40"/>
      <c r="FM1927" s="40"/>
      <c r="FN1927" s="40"/>
      <c r="FO1927" s="40"/>
      <c r="FP1927" s="40"/>
      <c r="FQ1927" s="40"/>
      <c r="FR1927" s="40"/>
      <c r="FS1927" s="40"/>
      <c r="FT1927" s="40"/>
      <c r="FU1927" s="40"/>
      <c r="FV1927" s="40"/>
      <c r="FW1927" s="40"/>
      <c r="FX1927" s="40"/>
      <c r="FY1927" s="40"/>
      <c r="FZ1927" s="40"/>
      <c r="GA1927" s="40"/>
      <c r="GB1927" s="40"/>
      <c r="GC1927" s="40"/>
      <c r="GD1927" s="40"/>
      <c r="GE1927" s="40"/>
      <c r="GF1927" s="40"/>
      <c r="GG1927" s="40"/>
      <c r="GH1927" s="40"/>
      <c r="GI1927" s="40"/>
      <c r="GJ1927" s="40"/>
      <c r="GK1927" s="40"/>
      <c r="GL1927" s="40"/>
      <c r="GM1927" s="40"/>
      <c r="GN1927" s="40"/>
      <c r="GO1927" s="40"/>
      <c r="GP1927" s="40"/>
      <c r="GQ1927" s="40"/>
      <c r="GR1927" s="40"/>
      <c r="GS1927" s="40"/>
    </row>
    <row r="1928" spans="1:201" x14ac:dyDescent="0.2">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40"/>
      <c r="CY1928" s="40"/>
      <c r="CZ1928" s="40"/>
      <c r="DA1928" s="40"/>
      <c r="DB1928" s="40"/>
      <c r="DC1928" s="40"/>
      <c r="DD1928" s="40"/>
      <c r="DE1928" s="40"/>
      <c r="DF1928" s="40"/>
      <c r="DG1928" s="40"/>
      <c r="DH1928" s="40"/>
      <c r="DI1928" s="40"/>
      <c r="DJ1928" s="40"/>
      <c r="DK1928" s="40"/>
      <c r="DL1928" s="40"/>
      <c r="DM1928" s="40"/>
      <c r="DN1928" s="40"/>
      <c r="DO1928" s="40"/>
      <c r="DP1928" s="40"/>
      <c r="DQ1928" s="40"/>
      <c r="DR1928" s="40"/>
      <c r="DS1928" s="40"/>
      <c r="DT1928" s="40"/>
      <c r="DU1928" s="40"/>
      <c r="DV1928" s="40"/>
      <c r="DW1928" s="40"/>
      <c r="DX1928" s="40"/>
      <c r="DY1928" s="40"/>
      <c r="DZ1928" s="40"/>
      <c r="EA1928" s="40"/>
      <c r="EB1928" s="40"/>
      <c r="EC1928" s="40"/>
      <c r="ED1928" s="40"/>
      <c r="EE1928" s="40"/>
      <c r="EF1928" s="40"/>
      <c r="EG1928" s="40"/>
      <c r="EH1928" s="40"/>
      <c r="EI1928" s="40"/>
      <c r="EJ1928" s="40"/>
      <c r="EK1928" s="40"/>
      <c r="EL1928" s="40"/>
      <c r="EM1928" s="40"/>
      <c r="EN1928" s="40"/>
      <c r="EO1928" s="40"/>
      <c r="EP1928" s="40"/>
      <c r="EQ1928" s="40"/>
      <c r="ER1928" s="40"/>
      <c r="ES1928" s="40"/>
      <c r="ET1928" s="40"/>
      <c r="EU1928" s="40"/>
      <c r="EV1928" s="40"/>
      <c r="EW1928" s="40"/>
      <c r="EX1928" s="40"/>
      <c r="EY1928" s="40"/>
      <c r="EZ1928" s="40"/>
      <c r="FA1928" s="40"/>
      <c r="FB1928" s="40"/>
      <c r="FC1928" s="40"/>
      <c r="FD1928" s="40"/>
      <c r="FE1928" s="40"/>
      <c r="FF1928" s="40"/>
      <c r="FG1928" s="40"/>
      <c r="FH1928" s="40"/>
      <c r="FI1928" s="40"/>
      <c r="FJ1928" s="40"/>
      <c r="FK1928" s="40"/>
      <c r="FL1928" s="40"/>
      <c r="FM1928" s="40"/>
      <c r="FN1928" s="40"/>
      <c r="FO1928" s="40"/>
      <c r="FP1928" s="40"/>
      <c r="FQ1928" s="40"/>
      <c r="FR1928" s="40"/>
      <c r="FS1928" s="40"/>
      <c r="FT1928" s="40"/>
      <c r="FU1928" s="40"/>
      <c r="FV1928" s="40"/>
      <c r="FW1928" s="40"/>
      <c r="FX1928" s="40"/>
      <c r="FY1928" s="40"/>
      <c r="FZ1928" s="40"/>
      <c r="GA1928" s="40"/>
      <c r="GB1928" s="40"/>
      <c r="GC1928" s="40"/>
      <c r="GD1928" s="40"/>
      <c r="GE1928" s="40"/>
      <c r="GF1928" s="40"/>
      <c r="GG1928" s="40"/>
      <c r="GH1928" s="40"/>
      <c r="GI1928" s="40"/>
      <c r="GJ1928" s="40"/>
      <c r="GK1928" s="40"/>
      <c r="GL1928" s="40"/>
      <c r="GM1928" s="40"/>
      <c r="GN1928" s="40"/>
      <c r="GO1928" s="40"/>
      <c r="GP1928" s="40"/>
      <c r="GQ1928" s="40"/>
      <c r="GR1928" s="40"/>
      <c r="GS1928" s="40"/>
    </row>
    <row r="1929" spans="1:201" x14ac:dyDescent="0.2">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40"/>
      <c r="CY1929" s="40"/>
      <c r="CZ1929" s="40"/>
      <c r="DA1929" s="40"/>
      <c r="DB1929" s="40"/>
      <c r="DC1929" s="40"/>
      <c r="DD1929" s="40"/>
      <c r="DE1929" s="40"/>
      <c r="DF1929" s="40"/>
      <c r="DG1929" s="40"/>
      <c r="DH1929" s="40"/>
      <c r="DI1929" s="40"/>
      <c r="DJ1929" s="40"/>
      <c r="DK1929" s="40"/>
      <c r="DL1929" s="40"/>
      <c r="DM1929" s="40"/>
      <c r="DN1929" s="40"/>
      <c r="DO1929" s="40"/>
      <c r="DP1929" s="40"/>
      <c r="DQ1929" s="40"/>
      <c r="DR1929" s="40"/>
      <c r="DS1929" s="40"/>
      <c r="DT1929" s="40"/>
      <c r="DU1929" s="40"/>
      <c r="DV1929" s="40"/>
      <c r="DW1929" s="40"/>
      <c r="DX1929" s="40"/>
      <c r="DY1929" s="40"/>
      <c r="DZ1929" s="40"/>
      <c r="EA1929" s="40"/>
      <c r="EB1929" s="40"/>
      <c r="EC1929" s="40"/>
      <c r="ED1929" s="40"/>
      <c r="EE1929" s="40"/>
      <c r="EF1929" s="40"/>
      <c r="EG1929" s="40"/>
      <c r="EH1929" s="40"/>
      <c r="EI1929" s="40"/>
      <c r="EJ1929" s="40"/>
      <c r="EK1929" s="40"/>
      <c r="EL1929" s="40"/>
      <c r="EM1929" s="40"/>
      <c r="EN1929" s="40"/>
      <c r="EO1929" s="40"/>
      <c r="EP1929" s="40"/>
      <c r="EQ1929" s="40"/>
      <c r="ER1929" s="40"/>
      <c r="ES1929" s="40"/>
      <c r="ET1929" s="40"/>
      <c r="EU1929" s="40"/>
      <c r="EV1929" s="40"/>
      <c r="EW1929" s="40"/>
      <c r="EX1929" s="40"/>
      <c r="EY1929" s="40"/>
      <c r="EZ1929" s="40"/>
      <c r="FA1929" s="40"/>
      <c r="FB1929" s="40"/>
      <c r="FC1929" s="40"/>
      <c r="FD1929" s="40"/>
      <c r="FE1929" s="40"/>
      <c r="FF1929" s="40"/>
      <c r="FG1929" s="40"/>
      <c r="FH1929" s="40"/>
      <c r="FI1929" s="40"/>
      <c r="FJ1929" s="40"/>
      <c r="FK1929" s="40"/>
      <c r="FL1929" s="40"/>
      <c r="FM1929" s="40"/>
      <c r="FN1929" s="40"/>
      <c r="FO1929" s="40"/>
      <c r="FP1929" s="40"/>
      <c r="FQ1929" s="40"/>
      <c r="FR1929" s="40"/>
      <c r="FS1929" s="40"/>
      <c r="FT1929" s="40"/>
      <c r="FU1929" s="40"/>
      <c r="FV1929" s="40"/>
      <c r="FW1929" s="40"/>
      <c r="FX1929" s="40"/>
      <c r="FY1929" s="40"/>
      <c r="FZ1929" s="40"/>
      <c r="GA1929" s="40"/>
      <c r="GB1929" s="40"/>
      <c r="GC1929" s="40"/>
      <c r="GD1929" s="40"/>
      <c r="GE1929" s="40"/>
      <c r="GF1929" s="40"/>
      <c r="GG1929" s="40"/>
      <c r="GH1929" s="40"/>
      <c r="GI1929" s="40"/>
      <c r="GJ1929" s="40"/>
      <c r="GK1929" s="40"/>
      <c r="GL1929" s="40"/>
      <c r="GM1929" s="40"/>
      <c r="GN1929" s="40"/>
      <c r="GO1929" s="40"/>
      <c r="GP1929" s="40"/>
      <c r="GQ1929" s="40"/>
      <c r="GR1929" s="40"/>
      <c r="GS1929" s="40"/>
    </row>
    <row r="1930" spans="1:201" x14ac:dyDescent="0.2">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40"/>
      <c r="CY1930" s="40"/>
      <c r="CZ1930" s="40"/>
      <c r="DA1930" s="40"/>
      <c r="DB1930" s="40"/>
      <c r="DC1930" s="40"/>
      <c r="DD1930" s="40"/>
      <c r="DE1930" s="40"/>
      <c r="DF1930" s="40"/>
      <c r="DG1930" s="40"/>
      <c r="DH1930" s="40"/>
      <c r="DI1930" s="40"/>
      <c r="DJ1930" s="40"/>
      <c r="DK1930" s="40"/>
      <c r="DL1930" s="40"/>
      <c r="DM1930" s="40"/>
      <c r="DN1930" s="40"/>
      <c r="DO1930" s="40"/>
      <c r="DP1930" s="40"/>
      <c r="DQ1930" s="40"/>
      <c r="DR1930" s="40"/>
      <c r="DS1930" s="40"/>
      <c r="DT1930" s="40"/>
      <c r="DU1930" s="40"/>
      <c r="DV1930" s="40"/>
      <c r="DW1930" s="40"/>
      <c r="DX1930" s="40"/>
      <c r="DY1930" s="40"/>
      <c r="DZ1930" s="40"/>
      <c r="EA1930" s="40"/>
      <c r="EB1930" s="40"/>
      <c r="EC1930" s="40"/>
      <c r="ED1930" s="40"/>
      <c r="EE1930" s="40"/>
      <c r="EF1930" s="40"/>
      <c r="EG1930" s="40"/>
      <c r="EH1930" s="40"/>
      <c r="EI1930" s="40"/>
      <c r="EJ1930" s="40"/>
      <c r="EK1930" s="40"/>
      <c r="EL1930" s="40"/>
      <c r="EM1930" s="40"/>
      <c r="EN1930" s="40"/>
      <c r="EO1930" s="40"/>
      <c r="EP1930" s="40"/>
      <c r="EQ1930" s="40"/>
      <c r="ER1930" s="40"/>
      <c r="ES1930" s="40"/>
      <c r="ET1930" s="40"/>
      <c r="EU1930" s="40"/>
      <c r="EV1930" s="40"/>
      <c r="EW1930" s="40"/>
      <c r="EX1930" s="40"/>
      <c r="EY1930" s="40"/>
      <c r="EZ1930" s="40"/>
      <c r="FA1930" s="40"/>
      <c r="FB1930" s="40"/>
      <c r="FC1930" s="40"/>
      <c r="FD1930" s="40"/>
      <c r="FE1930" s="40"/>
      <c r="FF1930" s="40"/>
      <c r="FG1930" s="40"/>
      <c r="FH1930" s="40"/>
      <c r="FI1930" s="40"/>
      <c r="FJ1930" s="40"/>
      <c r="FK1930" s="40"/>
      <c r="FL1930" s="40"/>
      <c r="FM1930" s="40"/>
      <c r="FN1930" s="40"/>
      <c r="FO1930" s="40"/>
      <c r="FP1930" s="40"/>
      <c r="FQ1930" s="40"/>
      <c r="FR1930" s="40"/>
      <c r="FS1930" s="40"/>
      <c r="FT1930" s="40"/>
      <c r="FU1930" s="40"/>
      <c r="FV1930" s="40"/>
      <c r="FW1930" s="40"/>
      <c r="FX1930" s="40"/>
      <c r="FY1930" s="40"/>
      <c r="FZ1930" s="40"/>
      <c r="GA1930" s="40"/>
      <c r="GB1930" s="40"/>
      <c r="GC1930" s="40"/>
      <c r="GD1930" s="40"/>
      <c r="GE1930" s="40"/>
      <c r="GF1930" s="40"/>
      <c r="GG1930" s="40"/>
      <c r="GH1930" s="40"/>
      <c r="GI1930" s="40"/>
      <c r="GJ1930" s="40"/>
      <c r="GK1930" s="40"/>
      <c r="GL1930" s="40"/>
      <c r="GM1930" s="40"/>
      <c r="GN1930" s="40"/>
      <c r="GO1930" s="40"/>
      <c r="GP1930" s="40"/>
      <c r="GQ1930" s="40"/>
      <c r="GR1930" s="40"/>
      <c r="GS1930" s="40"/>
    </row>
    <row r="1931" spans="1:201" x14ac:dyDescent="0.2">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40"/>
      <c r="CY1931" s="40"/>
      <c r="CZ1931" s="40"/>
      <c r="DA1931" s="40"/>
      <c r="DB1931" s="40"/>
      <c r="DC1931" s="40"/>
      <c r="DD1931" s="40"/>
      <c r="DE1931" s="40"/>
      <c r="DF1931" s="40"/>
      <c r="DG1931" s="40"/>
      <c r="DH1931" s="40"/>
      <c r="DI1931" s="40"/>
      <c r="DJ1931" s="40"/>
      <c r="DK1931" s="40"/>
      <c r="DL1931" s="40"/>
      <c r="DM1931" s="40"/>
      <c r="DN1931" s="40"/>
      <c r="DO1931" s="40"/>
      <c r="DP1931" s="40"/>
      <c r="DQ1931" s="40"/>
      <c r="DR1931" s="40"/>
      <c r="DS1931" s="40"/>
      <c r="DT1931" s="40"/>
      <c r="DU1931" s="40"/>
      <c r="DV1931" s="40"/>
      <c r="DW1931" s="40"/>
      <c r="DX1931" s="40"/>
      <c r="DY1931" s="40"/>
      <c r="DZ1931" s="40"/>
      <c r="EA1931" s="40"/>
      <c r="EB1931" s="40"/>
      <c r="EC1931" s="40"/>
      <c r="ED1931" s="40"/>
      <c r="EE1931" s="40"/>
      <c r="EF1931" s="40"/>
      <c r="EG1931" s="40"/>
      <c r="EH1931" s="40"/>
      <c r="EI1931" s="40"/>
      <c r="EJ1931" s="40"/>
      <c r="EK1931" s="40"/>
      <c r="EL1931" s="40"/>
      <c r="EM1931" s="40"/>
      <c r="EN1931" s="40"/>
      <c r="EO1931" s="40"/>
      <c r="EP1931" s="40"/>
      <c r="EQ1931" s="40"/>
      <c r="ER1931" s="40"/>
      <c r="ES1931" s="40"/>
      <c r="ET1931" s="40"/>
      <c r="EU1931" s="40"/>
      <c r="EV1931" s="40"/>
      <c r="EW1931" s="40"/>
      <c r="EX1931" s="40"/>
      <c r="EY1931" s="40"/>
      <c r="EZ1931" s="40"/>
      <c r="FA1931" s="40"/>
      <c r="FB1931" s="40"/>
      <c r="FC1931" s="40"/>
      <c r="FD1931" s="40"/>
      <c r="FE1931" s="40"/>
      <c r="FF1931" s="40"/>
      <c r="FG1931" s="40"/>
      <c r="FH1931" s="40"/>
      <c r="FI1931" s="40"/>
      <c r="FJ1931" s="40"/>
      <c r="FK1931" s="40"/>
      <c r="FL1931" s="40"/>
      <c r="FM1931" s="40"/>
      <c r="FN1931" s="40"/>
      <c r="FO1931" s="40"/>
      <c r="FP1931" s="40"/>
      <c r="FQ1931" s="40"/>
      <c r="FR1931" s="40"/>
      <c r="FS1931" s="40"/>
      <c r="FT1931" s="40"/>
      <c r="FU1931" s="40"/>
      <c r="FV1931" s="40"/>
      <c r="FW1931" s="40"/>
      <c r="FX1931" s="40"/>
      <c r="FY1931" s="40"/>
      <c r="FZ1931" s="40"/>
      <c r="GA1931" s="40"/>
      <c r="GB1931" s="40"/>
      <c r="GC1931" s="40"/>
      <c r="GD1931" s="40"/>
      <c r="GE1931" s="40"/>
      <c r="GF1931" s="40"/>
      <c r="GG1931" s="40"/>
      <c r="GH1931" s="40"/>
      <c r="GI1931" s="40"/>
      <c r="GJ1931" s="40"/>
      <c r="GK1931" s="40"/>
      <c r="GL1931" s="40"/>
      <c r="GM1931" s="40"/>
      <c r="GN1931" s="40"/>
      <c r="GO1931" s="40"/>
      <c r="GP1931" s="40"/>
      <c r="GQ1931" s="40"/>
      <c r="GR1931" s="40"/>
      <c r="GS1931" s="40"/>
    </row>
    <row r="1932" spans="1:201" x14ac:dyDescent="0.2">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40"/>
      <c r="CY1932" s="40"/>
      <c r="CZ1932" s="40"/>
      <c r="DA1932" s="40"/>
      <c r="DB1932" s="40"/>
      <c r="DC1932" s="40"/>
      <c r="DD1932" s="40"/>
      <c r="DE1932" s="40"/>
      <c r="DF1932" s="40"/>
      <c r="DG1932" s="40"/>
      <c r="DH1932" s="40"/>
      <c r="DI1932" s="40"/>
      <c r="DJ1932" s="40"/>
      <c r="DK1932" s="40"/>
      <c r="DL1932" s="40"/>
      <c r="DM1932" s="40"/>
      <c r="DN1932" s="40"/>
      <c r="DO1932" s="40"/>
      <c r="DP1932" s="40"/>
      <c r="DQ1932" s="40"/>
      <c r="DR1932" s="40"/>
      <c r="DS1932" s="40"/>
      <c r="DT1932" s="40"/>
      <c r="DU1932" s="40"/>
      <c r="DV1932" s="40"/>
      <c r="DW1932" s="40"/>
      <c r="DX1932" s="40"/>
      <c r="DY1932" s="40"/>
      <c r="DZ1932" s="40"/>
      <c r="EA1932" s="40"/>
      <c r="EB1932" s="40"/>
      <c r="EC1932" s="40"/>
      <c r="ED1932" s="40"/>
      <c r="EE1932" s="40"/>
      <c r="EF1932" s="40"/>
      <c r="EG1932" s="40"/>
      <c r="EH1932" s="40"/>
      <c r="EI1932" s="40"/>
      <c r="EJ1932" s="40"/>
      <c r="EK1932" s="40"/>
      <c r="EL1932" s="40"/>
      <c r="EM1932" s="40"/>
      <c r="EN1932" s="40"/>
      <c r="EO1932" s="40"/>
      <c r="EP1932" s="40"/>
      <c r="EQ1932" s="40"/>
      <c r="ER1932" s="40"/>
      <c r="ES1932" s="40"/>
      <c r="ET1932" s="40"/>
      <c r="EU1932" s="40"/>
      <c r="EV1932" s="40"/>
      <c r="EW1932" s="40"/>
      <c r="EX1932" s="40"/>
      <c r="EY1932" s="40"/>
      <c r="EZ1932" s="40"/>
      <c r="FA1932" s="40"/>
      <c r="FB1932" s="40"/>
      <c r="FC1932" s="40"/>
      <c r="FD1932" s="40"/>
      <c r="FE1932" s="40"/>
      <c r="FF1932" s="40"/>
      <c r="FG1932" s="40"/>
      <c r="FH1932" s="40"/>
      <c r="FI1932" s="40"/>
      <c r="FJ1932" s="40"/>
      <c r="FK1932" s="40"/>
      <c r="FL1932" s="40"/>
      <c r="FM1932" s="40"/>
      <c r="FN1932" s="40"/>
      <c r="FO1932" s="40"/>
      <c r="FP1932" s="40"/>
      <c r="FQ1932" s="40"/>
      <c r="FR1932" s="40"/>
      <c r="FS1932" s="40"/>
      <c r="FT1932" s="40"/>
      <c r="FU1932" s="40"/>
      <c r="FV1932" s="40"/>
      <c r="FW1932" s="40"/>
      <c r="FX1932" s="40"/>
      <c r="FY1932" s="40"/>
      <c r="FZ1932" s="40"/>
      <c r="GA1932" s="40"/>
      <c r="GB1932" s="40"/>
      <c r="GC1932" s="40"/>
      <c r="GD1932" s="40"/>
      <c r="GE1932" s="40"/>
      <c r="GF1932" s="40"/>
      <c r="GG1932" s="40"/>
      <c r="GH1932" s="40"/>
      <c r="GI1932" s="40"/>
      <c r="GJ1932" s="40"/>
      <c r="GK1932" s="40"/>
      <c r="GL1932" s="40"/>
      <c r="GM1932" s="40"/>
      <c r="GN1932" s="40"/>
      <c r="GO1932" s="40"/>
      <c r="GP1932" s="40"/>
      <c r="GQ1932" s="40"/>
      <c r="GR1932" s="40"/>
      <c r="GS1932" s="40"/>
    </row>
    <row r="1933" spans="1:201" x14ac:dyDescent="0.2">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40"/>
      <c r="CY1933" s="40"/>
      <c r="CZ1933" s="40"/>
      <c r="DA1933" s="40"/>
      <c r="DB1933" s="40"/>
      <c r="DC1933" s="40"/>
      <c r="DD1933" s="40"/>
      <c r="DE1933" s="40"/>
      <c r="DF1933" s="40"/>
      <c r="DG1933" s="40"/>
      <c r="DH1933" s="40"/>
      <c r="DI1933" s="40"/>
      <c r="DJ1933" s="40"/>
      <c r="DK1933" s="40"/>
      <c r="DL1933" s="40"/>
      <c r="DM1933" s="40"/>
      <c r="DN1933" s="40"/>
      <c r="DO1933" s="40"/>
      <c r="DP1933" s="40"/>
      <c r="DQ1933" s="40"/>
      <c r="DR1933" s="40"/>
      <c r="DS1933" s="40"/>
      <c r="DT1933" s="40"/>
      <c r="DU1933" s="40"/>
      <c r="DV1933" s="40"/>
      <c r="DW1933" s="40"/>
      <c r="DX1933" s="40"/>
      <c r="DY1933" s="40"/>
      <c r="DZ1933" s="40"/>
      <c r="EA1933" s="40"/>
      <c r="EB1933" s="40"/>
      <c r="EC1933" s="40"/>
      <c r="ED1933" s="40"/>
      <c r="EE1933" s="40"/>
      <c r="EF1933" s="40"/>
      <c r="EG1933" s="40"/>
      <c r="EH1933" s="40"/>
      <c r="EI1933" s="40"/>
      <c r="EJ1933" s="40"/>
      <c r="EK1933" s="40"/>
      <c r="EL1933" s="40"/>
      <c r="EM1933" s="40"/>
      <c r="EN1933" s="40"/>
      <c r="EO1933" s="40"/>
      <c r="EP1933" s="40"/>
      <c r="EQ1933" s="40"/>
      <c r="ER1933" s="40"/>
      <c r="ES1933" s="40"/>
      <c r="ET1933" s="40"/>
      <c r="EU1933" s="40"/>
      <c r="EV1933" s="40"/>
      <c r="EW1933" s="40"/>
      <c r="EX1933" s="40"/>
      <c r="EY1933" s="40"/>
      <c r="EZ1933" s="40"/>
      <c r="FA1933" s="40"/>
      <c r="FB1933" s="40"/>
      <c r="FC1933" s="40"/>
      <c r="FD1933" s="40"/>
      <c r="FE1933" s="40"/>
      <c r="FF1933" s="40"/>
      <c r="FG1933" s="40"/>
      <c r="FH1933" s="40"/>
      <c r="FI1933" s="40"/>
      <c r="FJ1933" s="40"/>
      <c r="FK1933" s="40"/>
      <c r="FL1933" s="40"/>
      <c r="FM1933" s="40"/>
      <c r="FN1933" s="40"/>
      <c r="FO1933" s="40"/>
      <c r="FP1933" s="40"/>
      <c r="FQ1933" s="40"/>
      <c r="FR1933" s="40"/>
      <c r="FS1933" s="40"/>
      <c r="FT1933" s="40"/>
      <c r="FU1933" s="40"/>
      <c r="FV1933" s="40"/>
      <c r="FW1933" s="40"/>
      <c r="FX1933" s="40"/>
      <c r="FY1933" s="40"/>
      <c r="FZ1933" s="40"/>
      <c r="GA1933" s="40"/>
      <c r="GB1933" s="40"/>
      <c r="GC1933" s="40"/>
      <c r="GD1933" s="40"/>
      <c r="GE1933" s="40"/>
      <c r="GF1933" s="40"/>
      <c r="GG1933" s="40"/>
      <c r="GH1933" s="40"/>
      <c r="GI1933" s="40"/>
      <c r="GJ1933" s="40"/>
      <c r="GK1933" s="40"/>
      <c r="GL1933" s="40"/>
      <c r="GM1933" s="40"/>
      <c r="GN1933" s="40"/>
      <c r="GO1933" s="40"/>
      <c r="GP1933" s="40"/>
      <c r="GQ1933" s="40"/>
      <c r="GR1933" s="40"/>
      <c r="GS1933" s="40"/>
    </row>
    <row r="1934" spans="1:201" x14ac:dyDescent="0.2">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40"/>
      <c r="CY1934" s="40"/>
      <c r="CZ1934" s="40"/>
      <c r="DA1934" s="40"/>
      <c r="DB1934" s="40"/>
      <c r="DC1934" s="40"/>
      <c r="DD1934" s="40"/>
      <c r="DE1934" s="40"/>
      <c r="DF1934" s="40"/>
      <c r="DG1934" s="40"/>
      <c r="DH1934" s="40"/>
      <c r="DI1934" s="40"/>
      <c r="DJ1934" s="40"/>
      <c r="DK1934" s="40"/>
      <c r="DL1934" s="40"/>
      <c r="DM1934" s="40"/>
      <c r="DN1934" s="40"/>
      <c r="DO1934" s="40"/>
      <c r="DP1934" s="40"/>
      <c r="DQ1934" s="40"/>
      <c r="DR1934" s="40"/>
      <c r="DS1934" s="40"/>
      <c r="DT1934" s="40"/>
      <c r="DU1934" s="40"/>
      <c r="DV1934" s="40"/>
      <c r="DW1934" s="40"/>
      <c r="DX1934" s="40"/>
      <c r="DY1934" s="40"/>
      <c r="DZ1934" s="40"/>
      <c r="EA1934" s="40"/>
      <c r="EB1934" s="40"/>
      <c r="EC1934" s="40"/>
      <c r="ED1934" s="40"/>
      <c r="EE1934" s="40"/>
      <c r="EF1934" s="40"/>
      <c r="EG1934" s="40"/>
      <c r="EH1934" s="40"/>
      <c r="EI1934" s="40"/>
      <c r="EJ1934" s="40"/>
      <c r="EK1934" s="40"/>
      <c r="EL1934" s="40"/>
      <c r="EM1934" s="40"/>
      <c r="EN1934" s="40"/>
      <c r="EO1934" s="40"/>
      <c r="EP1934" s="40"/>
      <c r="EQ1934" s="40"/>
      <c r="ER1934" s="40"/>
      <c r="ES1934" s="40"/>
      <c r="ET1934" s="40"/>
      <c r="EU1934" s="40"/>
      <c r="EV1934" s="40"/>
      <c r="EW1934" s="40"/>
      <c r="EX1934" s="40"/>
      <c r="EY1934" s="40"/>
      <c r="EZ1934" s="40"/>
      <c r="FA1934" s="40"/>
      <c r="FB1934" s="40"/>
      <c r="FC1934" s="40"/>
      <c r="FD1934" s="40"/>
      <c r="FE1934" s="40"/>
      <c r="FF1934" s="40"/>
      <c r="FG1934" s="40"/>
      <c r="FH1934" s="40"/>
      <c r="FI1934" s="40"/>
      <c r="FJ1934" s="40"/>
      <c r="FK1934" s="40"/>
      <c r="FL1934" s="40"/>
      <c r="FM1934" s="40"/>
      <c r="FN1934" s="40"/>
      <c r="FO1934" s="40"/>
      <c r="FP1934" s="40"/>
      <c r="FQ1934" s="40"/>
      <c r="FR1934" s="40"/>
      <c r="FS1934" s="40"/>
      <c r="FT1934" s="40"/>
      <c r="FU1934" s="40"/>
      <c r="FV1934" s="40"/>
      <c r="FW1934" s="40"/>
      <c r="FX1934" s="40"/>
      <c r="FY1934" s="40"/>
      <c r="FZ1934" s="40"/>
      <c r="GA1934" s="40"/>
      <c r="GB1934" s="40"/>
      <c r="GC1934" s="40"/>
      <c r="GD1934" s="40"/>
      <c r="GE1934" s="40"/>
      <c r="GF1934" s="40"/>
      <c r="GG1934" s="40"/>
      <c r="GH1934" s="40"/>
      <c r="GI1934" s="40"/>
      <c r="GJ1934" s="40"/>
      <c r="GK1934" s="40"/>
      <c r="GL1934" s="40"/>
      <c r="GM1934" s="40"/>
      <c r="GN1934" s="40"/>
      <c r="GO1934" s="40"/>
      <c r="GP1934" s="40"/>
      <c r="GQ1934" s="40"/>
      <c r="GR1934" s="40"/>
      <c r="GS1934" s="40"/>
    </row>
    <row r="1935" spans="1:201" x14ac:dyDescent="0.2">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40"/>
      <c r="CY1935" s="40"/>
      <c r="CZ1935" s="40"/>
      <c r="DA1935" s="40"/>
      <c r="DB1935" s="40"/>
      <c r="DC1935" s="40"/>
      <c r="DD1935" s="40"/>
      <c r="DE1935" s="40"/>
      <c r="DF1935" s="40"/>
      <c r="DG1935" s="40"/>
      <c r="DH1935" s="40"/>
      <c r="DI1935" s="40"/>
      <c r="DJ1935" s="40"/>
      <c r="DK1935" s="40"/>
      <c r="DL1935" s="40"/>
      <c r="DM1935" s="40"/>
      <c r="DN1935" s="40"/>
      <c r="DO1935" s="40"/>
      <c r="DP1935" s="40"/>
      <c r="DQ1935" s="40"/>
      <c r="DR1935" s="40"/>
      <c r="DS1935" s="40"/>
      <c r="DT1935" s="40"/>
      <c r="DU1935" s="40"/>
      <c r="DV1935" s="40"/>
      <c r="DW1935" s="40"/>
      <c r="DX1935" s="40"/>
      <c r="DY1935" s="40"/>
      <c r="DZ1935" s="40"/>
      <c r="EA1935" s="40"/>
      <c r="EB1935" s="40"/>
      <c r="EC1935" s="40"/>
      <c r="ED1935" s="40"/>
      <c r="EE1935" s="40"/>
      <c r="EF1935" s="40"/>
      <c r="EG1935" s="40"/>
      <c r="EH1935" s="40"/>
      <c r="EI1935" s="40"/>
      <c r="EJ1935" s="40"/>
      <c r="EK1935" s="40"/>
      <c r="EL1935" s="40"/>
      <c r="EM1935" s="40"/>
      <c r="EN1935" s="40"/>
      <c r="EO1935" s="40"/>
      <c r="EP1935" s="40"/>
      <c r="EQ1935" s="40"/>
      <c r="ER1935" s="40"/>
      <c r="ES1935" s="40"/>
      <c r="ET1935" s="40"/>
      <c r="EU1935" s="40"/>
      <c r="EV1935" s="40"/>
      <c r="EW1935" s="40"/>
      <c r="EX1935" s="40"/>
      <c r="EY1935" s="40"/>
      <c r="EZ1935" s="40"/>
      <c r="FA1935" s="40"/>
      <c r="FB1935" s="40"/>
      <c r="FC1935" s="40"/>
      <c r="FD1935" s="40"/>
      <c r="FE1935" s="40"/>
      <c r="FF1935" s="40"/>
      <c r="FG1935" s="40"/>
      <c r="FH1935" s="40"/>
      <c r="FI1935" s="40"/>
      <c r="FJ1935" s="40"/>
      <c r="FK1935" s="40"/>
      <c r="FL1935" s="40"/>
      <c r="FM1935" s="40"/>
      <c r="FN1935" s="40"/>
      <c r="FO1935" s="40"/>
      <c r="FP1935" s="40"/>
      <c r="FQ1935" s="40"/>
      <c r="FR1935" s="40"/>
      <c r="FS1935" s="40"/>
      <c r="FT1935" s="40"/>
      <c r="FU1935" s="40"/>
      <c r="FV1935" s="40"/>
      <c r="FW1935" s="40"/>
      <c r="FX1935" s="40"/>
      <c r="FY1935" s="40"/>
      <c r="FZ1935" s="40"/>
      <c r="GA1935" s="40"/>
      <c r="GB1935" s="40"/>
      <c r="GC1935" s="40"/>
      <c r="GD1935" s="40"/>
      <c r="GE1935" s="40"/>
      <c r="GF1935" s="40"/>
      <c r="GG1935" s="40"/>
      <c r="GH1935" s="40"/>
      <c r="GI1935" s="40"/>
      <c r="GJ1935" s="40"/>
      <c r="GK1935" s="40"/>
      <c r="GL1935" s="40"/>
      <c r="GM1935" s="40"/>
      <c r="GN1935" s="40"/>
      <c r="GO1935" s="40"/>
      <c r="GP1935" s="40"/>
      <c r="GQ1935" s="40"/>
      <c r="GR1935" s="40"/>
      <c r="GS1935" s="40"/>
    </row>
    <row r="1936" spans="1:201" x14ac:dyDescent="0.2">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40"/>
      <c r="CY1936" s="40"/>
      <c r="CZ1936" s="40"/>
      <c r="DA1936" s="40"/>
      <c r="DB1936" s="40"/>
      <c r="DC1936" s="40"/>
      <c r="DD1936" s="40"/>
      <c r="DE1936" s="40"/>
      <c r="DF1936" s="40"/>
      <c r="DG1936" s="40"/>
      <c r="DH1936" s="40"/>
      <c r="DI1936" s="40"/>
      <c r="DJ1936" s="40"/>
      <c r="DK1936" s="40"/>
      <c r="DL1936" s="40"/>
      <c r="DM1936" s="40"/>
      <c r="DN1936" s="40"/>
      <c r="DO1936" s="40"/>
      <c r="DP1936" s="40"/>
      <c r="DQ1936" s="40"/>
      <c r="DR1936" s="40"/>
      <c r="DS1936" s="40"/>
      <c r="DT1936" s="40"/>
      <c r="DU1936" s="40"/>
      <c r="DV1936" s="40"/>
      <c r="DW1936" s="40"/>
      <c r="DX1936" s="40"/>
      <c r="DY1936" s="40"/>
      <c r="DZ1936" s="40"/>
      <c r="EA1936" s="40"/>
      <c r="EB1936" s="40"/>
      <c r="EC1936" s="40"/>
      <c r="ED1936" s="40"/>
      <c r="EE1936" s="40"/>
      <c r="EF1936" s="40"/>
      <c r="EG1936" s="40"/>
      <c r="EH1936" s="40"/>
      <c r="EI1936" s="40"/>
      <c r="EJ1936" s="40"/>
      <c r="EK1936" s="40"/>
      <c r="EL1936" s="40"/>
      <c r="EM1936" s="40"/>
      <c r="EN1936" s="40"/>
      <c r="EO1936" s="40"/>
      <c r="EP1936" s="40"/>
      <c r="EQ1936" s="40"/>
      <c r="ER1936" s="40"/>
      <c r="ES1936" s="40"/>
      <c r="ET1936" s="40"/>
      <c r="EU1936" s="40"/>
      <c r="EV1936" s="40"/>
      <c r="EW1936" s="40"/>
      <c r="EX1936" s="40"/>
      <c r="EY1936" s="40"/>
      <c r="EZ1936" s="40"/>
      <c r="FA1936" s="40"/>
      <c r="FB1936" s="40"/>
      <c r="FC1936" s="40"/>
      <c r="FD1936" s="40"/>
      <c r="FE1936" s="40"/>
      <c r="FF1936" s="40"/>
      <c r="FG1936" s="40"/>
      <c r="FH1936" s="40"/>
      <c r="FI1936" s="40"/>
      <c r="FJ1936" s="40"/>
      <c r="FK1936" s="40"/>
      <c r="FL1936" s="40"/>
      <c r="FM1936" s="40"/>
      <c r="FN1936" s="40"/>
      <c r="FO1936" s="40"/>
      <c r="FP1936" s="40"/>
      <c r="FQ1936" s="40"/>
      <c r="FR1936" s="40"/>
      <c r="FS1936" s="40"/>
      <c r="FT1936" s="40"/>
      <c r="FU1936" s="40"/>
      <c r="FV1936" s="40"/>
      <c r="FW1936" s="40"/>
      <c r="FX1936" s="40"/>
      <c r="FY1936" s="40"/>
      <c r="FZ1936" s="40"/>
      <c r="GA1936" s="40"/>
      <c r="GB1936" s="40"/>
      <c r="GC1936" s="40"/>
      <c r="GD1936" s="40"/>
      <c r="GE1936" s="40"/>
      <c r="GF1936" s="40"/>
      <c r="GG1936" s="40"/>
      <c r="GH1936" s="40"/>
      <c r="GI1936" s="40"/>
      <c r="GJ1936" s="40"/>
      <c r="GK1936" s="40"/>
      <c r="GL1936" s="40"/>
      <c r="GM1936" s="40"/>
      <c r="GN1936" s="40"/>
      <c r="GO1936" s="40"/>
      <c r="GP1936" s="40"/>
      <c r="GQ1936" s="40"/>
      <c r="GR1936" s="40"/>
      <c r="GS1936" s="40"/>
    </row>
    <row r="1937" spans="1:201" x14ac:dyDescent="0.2">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40"/>
      <c r="CY1937" s="40"/>
      <c r="CZ1937" s="40"/>
      <c r="DA1937" s="40"/>
      <c r="DB1937" s="40"/>
      <c r="DC1937" s="40"/>
      <c r="DD1937" s="40"/>
      <c r="DE1937" s="40"/>
      <c r="DF1937" s="40"/>
      <c r="DG1937" s="40"/>
      <c r="DH1937" s="40"/>
      <c r="DI1937" s="40"/>
      <c r="DJ1937" s="40"/>
      <c r="DK1937" s="40"/>
      <c r="DL1937" s="40"/>
      <c r="DM1937" s="40"/>
      <c r="DN1937" s="40"/>
      <c r="DO1937" s="40"/>
      <c r="DP1937" s="40"/>
      <c r="DQ1937" s="40"/>
      <c r="DR1937" s="40"/>
      <c r="DS1937" s="40"/>
      <c r="DT1937" s="40"/>
      <c r="DU1937" s="40"/>
      <c r="DV1937" s="40"/>
      <c r="DW1937" s="40"/>
      <c r="DX1937" s="40"/>
      <c r="DY1937" s="40"/>
      <c r="DZ1937" s="40"/>
      <c r="EA1937" s="40"/>
      <c r="EB1937" s="40"/>
      <c r="EC1937" s="40"/>
      <c r="ED1937" s="40"/>
      <c r="EE1937" s="40"/>
      <c r="EF1937" s="40"/>
      <c r="EG1937" s="40"/>
      <c r="EH1937" s="40"/>
      <c r="EI1937" s="40"/>
      <c r="EJ1937" s="40"/>
      <c r="EK1937" s="40"/>
      <c r="EL1937" s="40"/>
      <c r="EM1937" s="40"/>
      <c r="EN1937" s="40"/>
      <c r="EO1937" s="40"/>
      <c r="EP1937" s="40"/>
      <c r="EQ1937" s="40"/>
      <c r="ER1937" s="40"/>
      <c r="ES1937" s="40"/>
      <c r="ET1937" s="40"/>
      <c r="EU1937" s="40"/>
      <c r="EV1937" s="40"/>
      <c r="EW1937" s="40"/>
      <c r="EX1937" s="40"/>
      <c r="EY1937" s="40"/>
      <c r="EZ1937" s="40"/>
      <c r="FA1937" s="40"/>
      <c r="FB1937" s="40"/>
      <c r="FC1937" s="40"/>
      <c r="FD1937" s="40"/>
      <c r="FE1937" s="40"/>
      <c r="FF1937" s="40"/>
      <c r="FG1937" s="40"/>
      <c r="FH1937" s="40"/>
      <c r="FI1937" s="40"/>
      <c r="FJ1937" s="40"/>
      <c r="FK1937" s="40"/>
      <c r="FL1937" s="40"/>
      <c r="FM1937" s="40"/>
      <c r="FN1937" s="40"/>
      <c r="FO1937" s="40"/>
      <c r="FP1937" s="40"/>
      <c r="FQ1937" s="40"/>
      <c r="FR1937" s="40"/>
      <c r="FS1937" s="40"/>
      <c r="FT1937" s="40"/>
      <c r="FU1937" s="40"/>
      <c r="FV1937" s="40"/>
      <c r="FW1937" s="40"/>
      <c r="FX1937" s="40"/>
      <c r="FY1937" s="40"/>
      <c r="FZ1937" s="40"/>
      <c r="GA1937" s="40"/>
      <c r="GB1937" s="40"/>
      <c r="GC1937" s="40"/>
      <c r="GD1937" s="40"/>
      <c r="GE1937" s="40"/>
      <c r="GF1937" s="40"/>
      <c r="GG1937" s="40"/>
      <c r="GH1937" s="40"/>
      <c r="GI1937" s="40"/>
      <c r="GJ1937" s="40"/>
      <c r="GK1937" s="40"/>
      <c r="GL1937" s="40"/>
      <c r="GM1937" s="40"/>
      <c r="GN1937" s="40"/>
      <c r="GO1937" s="40"/>
      <c r="GP1937" s="40"/>
      <c r="GQ1937" s="40"/>
      <c r="GR1937" s="40"/>
      <c r="GS1937" s="40"/>
    </row>
    <row r="1938" spans="1:201" x14ac:dyDescent="0.2">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40"/>
      <c r="CY1938" s="40"/>
      <c r="CZ1938" s="40"/>
      <c r="DA1938" s="40"/>
      <c r="DB1938" s="40"/>
      <c r="DC1938" s="40"/>
      <c r="DD1938" s="40"/>
      <c r="DE1938" s="40"/>
      <c r="DF1938" s="40"/>
      <c r="DG1938" s="40"/>
      <c r="DH1938" s="40"/>
      <c r="DI1938" s="40"/>
      <c r="DJ1938" s="40"/>
      <c r="DK1938" s="40"/>
      <c r="DL1938" s="40"/>
      <c r="DM1938" s="40"/>
      <c r="DN1938" s="40"/>
      <c r="DO1938" s="40"/>
      <c r="DP1938" s="40"/>
      <c r="DQ1938" s="40"/>
      <c r="DR1938" s="40"/>
      <c r="DS1938" s="40"/>
      <c r="DT1938" s="40"/>
      <c r="DU1938" s="40"/>
      <c r="DV1938" s="40"/>
      <c r="DW1938" s="40"/>
      <c r="DX1938" s="40"/>
      <c r="DY1938" s="40"/>
      <c r="DZ1938" s="40"/>
      <c r="EA1938" s="40"/>
      <c r="EB1938" s="40"/>
      <c r="EC1938" s="40"/>
      <c r="ED1938" s="40"/>
      <c r="EE1938" s="40"/>
      <c r="EF1938" s="40"/>
      <c r="EG1938" s="40"/>
      <c r="EH1938" s="40"/>
      <c r="EI1938" s="40"/>
      <c r="EJ1938" s="40"/>
      <c r="EK1938" s="40"/>
      <c r="EL1938" s="40"/>
      <c r="EM1938" s="40"/>
      <c r="EN1938" s="40"/>
      <c r="EO1938" s="40"/>
      <c r="EP1938" s="40"/>
      <c r="EQ1938" s="40"/>
      <c r="ER1938" s="40"/>
      <c r="ES1938" s="40"/>
      <c r="ET1938" s="40"/>
      <c r="EU1938" s="40"/>
      <c r="EV1938" s="40"/>
      <c r="EW1938" s="40"/>
      <c r="EX1938" s="40"/>
      <c r="EY1938" s="40"/>
      <c r="EZ1938" s="40"/>
      <c r="FA1938" s="40"/>
      <c r="FB1938" s="40"/>
      <c r="FC1938" s="40"/>
      <c r="FD1938" s="40"/>
      <c r="FE1938" s="40"/>
      <c r="FF1938" s="40"/>
      <c r="FG1938" s="40"/>
      <c r="FH1938" s="40"/>
      <c r="FI1938" s="40"/>
      <c r="FJ1938" s="40"/>
      <c r="FK1938" s="40"/>
      <c r="FL1938" s="40"/>
      <c r="FM1938" s="40"/>
      <c r="FN1938" s="40"/>
      <c r="FO1938" s="40"/>
      <c r="FP1938" s="40"/>
      <c r="FQ1938" s="40"/>
      <c r="FR1938" s="40"/>
      <c r="FS1938" s="40"/>
      <c r="FT1938" s="40"/>
      <c r="FU1938" s="40"/>
      <c r="FV1938" s="40"/>
      <c r="FW1938" s="40"/>
      <c r="FX1938" s="40"/>
      <c r="FY1938" s="40"/>
      <c r="FZ1938" s="40"/>
      <c r="GA1938" s="40"/>
      <c r="GB1938" s="40"/>
      <c r="GC1938" s="40"/>
      <c r="GD1938" s="40"/>
      <c r="GE1938" s="40"/>
      <c r="GF1938" s="40"/>
      <c r="GG1938" s="40"/>
      <c r="GH1938" s="40"/>
      <c r="GI1938" s="40"/>
      <c r="GJ1938" s="40"/>
      <c r="GK1938" s="40"/>
      <c r="GL1938" s="40"/>
      <c r="GM1938" s="40"/>
      <c r="GN1938" s="40"/>
      <c r="GO1938" s="40"/>
      <c r="GP1938" s="40"/>
      <c r="GQ1938" s="40"/>
      <c r="GR1938" s="40"/>
      <c r="GS1938" s="40"/>
    </row>
    <row r="1939" spans="1:201" x14ac:dyDescent="0.2">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40"/>
      <c r="CY1939" s="40"/>
      <c r="CZ1939" s="40"/>
      <c r="DA1939" s="40"/>
      <c r="DB1939" s="40"/>
      <c r="DC1939" s="40"/>
      <c r="DD1939" s="40"/>
      <c r="DE1939" s="40"/>
      <c r="DF1939" s="40"/>
      <c r="DG1939" s="40"/>
      <c r="DH1939" s="40"/>
      <c r="DI1939" s="40"/>
      <c r="DJ1939" s="40"/>
      <c r="DK1939" s="40"/>
      <c r="DL1939" s="40"/>
      <c r="DM1939" s="40"/>
      <c r="DN1939" s="40"/>
      <c r="DO1939" s="40"/>
      <c r="DP1939" s="40"/>
      <c r="DQ1939" s="40"/>
      <c r="DR1939" s="40"/>
      <c r="DS1939" s="40"/>
      <c r="DT1939" s="40"/>
      <c r="DU1939" s="40"/>
      <c r="DV1939" s="40"/>
      <c r="DW1939" s="40"/>
      <c r="DX1939" s="40"/>
      <c r="DY1939" s="40"/>
      <c r="DZ1939" s="40"/>
      <c r="EA1939" s="40"/>
      <c r="EB1939" s="40"/>
      <c r="EC1939" s="40"/>
      <c r="ED1939" s="40"/>
      <c r="EE1939" s="40"/>
      <c r="EF1939" s="40"/>
      <c r="EG1939" s="40"/>
      <c r="EH1939" s="40"/>
      <c r="EI1939" s="40"/>
      <c r="EJ1939" s="40"/>
      <c r="EK1939" s="40"/>
      <c r="EL1939" s="40"/>
      <c r="EM1939" s="40"/>
      <c r="EN1939" s="40"/>
      <c r="EO1939" s="40"/>
      <c r="EP1939" s="40"/>
      <c r="EQ1939" s="40"/>
      <c r="ER1939" s="40"/>
      <c r="ES1939" s="40"/>
      <c r="ET1939" s="40"/>
      <c r="EU1939" s="40"/>
      <c r="EV1939" s="40"/>
      <c r="EW1939" s="40"/>
      <c r="EX1939" s="40"/>
      <c r="EY1939" s="40"/>
      <c r="EZ1939" s="40"/>
      <c r="FA1939" s="40"/>
      <c r="FB1939" s="40"/>
      <c r="FC1939" s="40"/>
      <c r="FD1939" s="40"/>
      <c r="FE1939" s="40"/>
      <c r="FF1939" s="40"/>
      <c r="FG1939" s="40"/>
      <c r="FH1939" s="40"/>
      <c r="FI1939" s="40"/>
      <c r="FJ1939" s="40"/>
      <c r="FK1939" s="40"/>
      <c r="FL1939" s="40"/>
      <c r="FM1939" s="40"/>
      <c r="FN1939" s="40"/>
      <c r="FO1939" s="40"/>
      <c r="FP1939" s="40"/>
      <c r="FQ1939" s="40"/>
      <c r="FR1939" s="40"/>
      <c r="FS1939" s="40"/>
      <c r="FT1939" s="40"/>
      <c r="FU1939" s="40"/>
      <c r="FV1939" s="40"/>
      <c r="FW1939" s="40"/>
      <c r="FX1939" s="40"/>
      <c r="FY1939" s="40"/>
      <c r="FZ1939" s="40"/>
      <c r="GA1939" s="40"/>
      <c r="GB1939" s="40"/>
      <c r="GC1939" s="40"/>
      <c r="GD1939" s="40"/>
      <c r="GE1939" s="40"/>
      <c r="GF1939" s="40"/>
      <c r="GG1939" s="40"/>
      <c r="GH1939" s="40"/>
      <c r="GI1939" s="40"/>
      <c r="GJ1939" s="40"/>
      <c r="GK1939" s="40"/>
      <c r="GL1939" s="40"/>
      <c r="GM1939" s="40"/>
      <c r="GN1939" s="40"/>
      <c r="GO1939" s="40"/>
      <c r="GP1939" s="40"/>
      <c r="GQ1939" s="40"/>
      <c r="GR1939" s="40"/>
      <c r="GS1939" s="40"/>
    </row>
    <row r="1940" spans="1:201" x14ac:dyDescent="0.2">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40"/>
      <c r="CY1940" s="40"/>
      <c r="CZ1940" s="40"/>
      <c r="DA1940" s="40"/>
      <c r="DB1940" s="40"/>
      <c r="DC1940" s="40"/>
      <c r="DD1940" s="40"/>
      <c r="DE1940" s="40"/>
      <c r="DF1940" s="40"/>
      <c r="DG1940" s="40"/>
      <c r="DH1940" s="40"/>
      <c r="DI1940" s="40"/>
      <c r="DJ1940" s="40"/>
      <c r="DK1940" s="40"/>
      <c r="DL1940" s="40"/>
      <c r="DM1940" s="40"/>
      <c r="DN1940" s="40"/>
      <c r="DO1940" s="40"/>
      <c r="DP1940" s="40"/>
      <c r="DQ1940" s="40"/>
      <c r="DR1940" s="40"/>
      <c r="DS1940" s="40"/>
      <c r="DT1940" s="40"/>
      <c r="DU1940" s="40"/>
      <c r="DV1940" s="40"/>
      <c r="DW1940" s="40"/>
      <c r="DX1940" s="40"/>
      <c r="DY1940" s="40"/>
      <c r="DZ1940" s="40"/>
      <c r="EA1940" s="40"/>
      <c r="EB1940" s="40"/>
      <c r="EC1940" s="40"/>
      <c r="ED1940" s="40"/>
      <c r="EE1940" s="40"/>
      <c r="EF1940" s="40"/>
      <c r="EG1940" s="40"/>
      <c r="EH1940" s="40"/>
      <c r="EI1940" s="40"/>
      <c r="EJ1940" s="40"/>
      <c r="EK1940" s="40"/>
      <c r="EL1940" s="40"/>
      <c r="EM1940" s="40"/>
      <c r="EN1940" s="40"/>
      <c r="EO1940" s="40"/>
      <c r="EP1940" s="40"/>
      <c r="EQ1940" s="40"/>
      <c r="ER1940" s="40"/>
      <c r="ES1940" s="40"/>
      <c r="ET1940" s="40"/>
      <c r="EU1940" s="40"/>
      <c r="EV1940" s="40"/>
      <c r="EW1940" s="40"/>
      <c r="EX1940" s="40"/>
      <c r="EY1940" s="40"/>
      <c r="EZ1940" s="40"/>
      <c r="FA1940" s="40"/>
      <c r="FB1940" s="40"/>
      <c r="FC1940" s="40"/>
      <c r="FD1940" s="40"/>
      <c r="FE1940" s="40"/>
      <c r="FF1940" s="40"/>
      <c r="FG1940" s="40"/>
      <c r="FH1940" s="40"/>
      <c r="FI1940" s="40"/>
      <c r="FJ1940" s="40"/>
      <c r="FK1940" s="40"/>
      <c r="FL1940" s="40"/>
      <c r="FM1940" s="40"/>
      <c r="FN1940" s="40"/>
      <c r="FO1940" s="40"/>
      <c r="FP1940" s="40"/>
      <c r="FQ1940" s="40"/>
      <c r="FR1940" s="40"/>
      <c r="FS1940" s="40"/>
      <c r="FT1940" s="40"/>
      <c r="FU1940" s="40"/>
      <c r="FV1940" s="40"/>
      <c r="FW1940" s="40"/>
      <c r="FX1940" s="40"/>
      <c r="FY1940" s="40"/>
      <c r="FZ1940" s="40"/>
      <c r="GA1940" s="40"/>
      <c r="GB1940" s="40"/>
      <c r="GC1940" s="40"/>
      <c r="GD1940" s="40"/>
      <c r="GE1940" s="40"/>
      <c r="GF1940" s="40"/>
      <c r="GG1940" s="40"/>
      <c r="GH1940" s="40"/>
      <c r="GI1940" s="40"/>
      <c r="GJ1940" s="40"/>
      <c r="GK1940" s="40"/>
      <c r="GL1940" s="40"/>
      <c r="GM1940" s="40"/>
      <c r="GN1940" s="40"/>
      <c r="GO1940" s="40"/>
      <c r="GP1940" s="40"/>
      <c r="GQ1940" s="40"/>
      <c r="GR1940" s="40"/>
      <c r="GS1940" s="40"/>
    </row>
    <row r="1941" spans="1:201" x14ac:dyDescent="0.2">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40"/>
      <c r="CY1941" s="40"/>
      <c r="CZ1941" s="40"/>
      <c r="DA1941" s="40"/>
      <c r="DB1941" s="40"/>
      <c r="DC1941" s="40"/>
      <c r="DD1941" s="40"/>
      <c r="DE1941" s="40"/>
      <c r="DF1941" s="40"/>
      <c r="DG1941" s="40"/>
      <c r="DH1941" s="40"/>
      <c r="DI1941" s="40"/>
      <c r="DJ1941" s="40"/>
      <c r="DK1941" s="40"/>
      <c r="DL1941" s="40"/>
      <c r="DM1941" s="40"/>
      <c r="DN1941" s="40"/>
      <c r="DO1941" s="40"/>
      <c r="DP1941" s="40"/>
      <c r="DQ1941" s="40"/>
      <c r="DR1941" s="40"/>
      <c r="DS1941" s="40"/>
      <c r="DT1941" s="40"/>
      <c r="DU1941" s="40"/>
      <c r="DV1941" s="40"/>
      <c r="DW1941" s="40"/>
      <c r="DX1941" s="40"/>
      <c r="DY1941" s="40"/>
      <c r="DZ1941" s="40"/>
      <c r="EA1941" s="40"/>
      <c r="EB1941" s="40"/>
      <c r="EC1941" s="40"/>
      <c r="ED1941" s="40"/>
      <c r="EE1941" s="40"/>
      <c r="EF1941" s="40"/>
      <c r="EG1941" s="40"/>
      <c r="EH1941" s="40"/>
      <c r="EI1941" s="40"/>
      <c r="EJ1941" s="40"/>
      <c r="EK1941" s="40"/>
      <c r="EL1941" s="40"/>
      <c r="EM1941" s="40"/>
      <c r="EN1941" s="40"/>
      <c r="EO1941" s="40"/>
      <c r="EP1941" s="40"/>
      <c r="EQ1941" s="40"/>
      <c r="ER1941" s="40"/>
      <c r="ES1941" s="40"/>
      <c r="ET1941" s="40"/>
      <c r="EU1941" s="40"/>
      <c r="EV1941" s="40"/>
      <c r="EW1941" s="40"/>
      <c r="EX1941" s="40"/>
      <c r="EY1941" s="40"/>
      <c r="EZ1941" s="40"/>
      <c r="FA1941" s="40"/>
      <c r="FB1941" s="40"/>
      <c r="FC1941" s="40"/>
      <c r="FD1941" s="40"/>
      <c r="FE1941" s="40"/>
      <c r="FF1941" s="40"/>
      <c r="FG1941" s="40"/>
      <c r="FH1941" s="40"/>
      <c r="FI1941" s="40"/>
      <c r="FJ1941" s="40"/>
      <c r="FK1941" s="40"/>
      <c r="FL1941" s="40"/>
      <c r="FM1941" s="40"/>
      <c r="FN1941" s="40"/>
      <c r="FO1941" s="40"/>
      <c r="FP1941" s="40"/>
      <c r="FQ1941" s="40"/>
      <c r="FR1941" s="40"/>
      <c r="FS1941" s="40"/>
      <c r="FT1941" s="40"/>
      <c r="FU1941" s="40"/>
      <c r="FV1941" s="40"/>
      <c r="FW1941" s="40"/>
      <c r="FX1941" s="40"/>
      <c r="FY1941" s="40"/>
      <c r="FZ1941" s="40"/>
      <c r="GA1941" s="40"/>
      <c r="GB1941" s="40"/>
      <c r="GC1941" s="40"/>
      <c r="GD1941" s="40"/>
      <c r="GE1941" s="40"/>
      <c r="GF1941" s="40"/>
      <c r="GG1941" s="40"/>
      <c r="GH1941" s="40"/>
      <c r="GI1941" s="40"/>
      <c r="GJ1941" s="40"/>
      <c r="GK1941" s="40"/>
      <c r="GL1941" s="40"/>
      <c r="GM1941" s="40"/>
      <c r="GN1941" s="40"/>
      <c r="GO1941" s="40"/>
      <c r="GP1941" s="40"/>
      <c r="GQ1941" s="40"/>
      <c r="GR1941" s="40"/>
      <c r="GS1941" s="40"/>
    </row>
    <row r="1942" spans="1:201" x14ac:dyDescent="0.2">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40"/>
      <c r="CY1942" s="40"/>
      <c r="CZ1942" s="40"/>
      <c r="DA1942" s="40"/>
      <c r="DB1942" s="40"/>
      <c r="DC1942" s="40"/>
      <c r="DD1942" s="40"/>
      <c r="DE1942" s="40"/>
      <c r="DF1942" s="40"/>
      <c r="DG1942" s="40"/>
      <c r="DH1942" s="40"/>
      <c r="DI1942" s="40"/>
      <c r="DJ1942" s="40"/>
      <c r="DK1942" s="40"/>
      <c r="DL1942" s="40"/>
      <c r="DM1942" s="40"/>
      <c r="DN1942" s="40"/>
      <c r="DO1942" s="40"/>
      <c r="DP1942" s="40"/>
      <c r="DQ1942" s="40"/>
      <c r="DR1942" s="40"/>
      <c r="DS1942" s="40"/>
      <c r="DT1942" s="40"/>
      <c r="DU1942" s="40"/>
      <c r="DV1942" s="40"/>
      <c r="DW1942" s="40"/>
      <c r="DX1942" s="40"/>
      <c r="DY1942" s="40"/>
      <c r="DZ1942" s="40"/>
      <c r="EA1942" s="40"/>
      <c r="EB1942" s="40"/>
      <c r="EC1942" s="40"/>
      <c r="ED1942" s="40"/>
      <c r="EE1942" s="40"/>
      <c r="EF1942" s="40"/>
      <c r="EG1942" s="40"/>
      <c r="EH1942" s="40"/>
      <c r="EI1942" s="40"/>
      <c r="EJ1942" s="40"/>
      <c r="EK1942" s="40"/>
      <c r="EL1942" s="40"/>
      <c r="EM1942" s="40"/>
      <c r="EN1942" s="40"/>
      <c r="EO1942" s="40"/>
      <c r="EP1942" s="40"/>
      <c r="EQ1942" s="40"/>
      <c r="ER1942" s="40"/>
      <c r="ES1942" s="40"/>
      <c r="ET1942" s="40"/>
      <c r="EU1942" s="40"/>
      <c r="EV1942" s="40"/>
      <c r="EW1942" s="40"/>
      <c r="EX1942" s="40"/>
      <c r="EY1942" s="40"/>
      <c r="EZ1942" s="40"/>
      <c r="FA1942" s="40"/>
      <c r="FB1942" s="40"/>
      <c r="FC1942" s="40"/>
      <c r="FD1942" s="40"/>
      <c r="FE1942" s="40"/>
      <c r="FF1942" s="40"/>
      <c r="FG1942" s="40"/>
      <c r="FH1942" s="40"/>
      <c r="FI1942" s="40"/>
      <c r="FJ1942" s="40"/>
      <c r="FK1942" s="40"/>
      <c r="FL1942" s="40"/>
      <c r="FM1942" s="40"/>
      <c r="FN1942" s="40"/>
      <c r="FO1942" s="40"/>
      <c r="FP1942" s="40"/>
      <c r="FQ1942" s="40"/>
      <c r="FR1942" s="40"/>
      <c r="FS1942" s="40"/>
      <c r="FT1942" s="40"/>
      <c r="FU1942" s="40"/>
      <c r="FV1942" s="40"/>
      <c r="FW1942" s="40"/>
      <c r="FX1942" s="40"/>
      <c r="FY1942" s="40"/>
      <c r="FZ1942" s="40"/>
      <c r="GA1942" s="40"/>
      <c r="GB1942" s="40"/>
      <c r="GC1942" s="40"/>
      <c r="GD1942" s="40"/>
      <c r="GE1942" s="40"/>
      <c r="GF1942" s="40"/>
      <c r="GG1942" s="40"/>
      <c r="GH1942" s="40"/>
      <c r="GI1942" s="40"/>
      <c r="GJ1942" s="40"/>
      <c r="GK1942" s="40"/>
      <c r="GL1942" s="40"/>
      <c r="GM1942" s="40"/>
      <c r="GN1942" s="40"/>
      <c r="GO1942" s="40"/>
      <c r="GP1942" s="40"/>
      <c r="GQ1942" s="40"/>
      <c r="GR1942" s="40"/>
      <c r="GS1942" s="40"/>
    </row>
    <row r="1943" spans="1:201" x14ac:dyDescent="0.2">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40"/>
      <c r="CY1943" s="40"/>
      <c r="CZ1943" s="40"/>
      <c r="DA1943" s="40"/>
      <c r="DB1943" s="40"/>
      <c r="DC1943" s="40"/>
      <c r="DD1943" s="40"/>
      <c r="DE1943" s="40"/>
      <c r="DF1943" s="40"/>
      <c r="DG1943" s="40"/>
      <c r="DH1943" s="40"/>
      <c r="DI1943" s="40"/>
      <c r="DJ1943" s="40"/>
      <c r="DK1943" s="40"/>
      <c r="DL1943" s="40"/>
      <c r="DM1943" s="40"/>
      <c r="DN1943" s="40"/>
      <c r="DO1943" s="40"/>
      <c r="DP1943" s="40"/>
      <c r="DQ1943" s="40"/>
      <c r="DR1943" s="40"/>
      <c r="DS1943" s="40"/>
      <c r="DT1943" s="40"/>
      <c r="DU1943" s="40"/>
      <c r="DV1943" s="40"/>
      <c r="DW1943" s="40"/>
      <c r="DX1943" s="40"/>
      <c r="DY1943" s="40"/>
      <c r="DZ1943" s="40"/>
      <c r="EA1943" s="40"/>
      <c r="EB1943" s="40"/>
      <c r="EC1943" s="40"/>
      <c r="ED1943" s="40"/>
      <c r="EE1943" s="40"/>
      <c r="EF1943" s="40"/>
      <c r="EG1943" s="40"/>
      <c r="EH1943" s="40"/>
      <c r="EI1943" s="40"/>
      <c r="EJ1943" s="40"/>
      <c r="EK1943" s="40"/>
      <c r="EL1943" s="40"/>
      <c r="EM1943" s="40"/>
      <c r="EN1943" s="40"/>
      <c r="EO1943" s="40"/>
      <c r="EP1943" s="40"/>
      <c r="EQ1943" s="40"/>
      <c r="ER1943" s="40"/>
      <c r="ES1943" s="40"/>
      <c r="ET1943" s="40"/>
      <c r="EU1943" s="40"/>
      <c r="EV1943" s="40"/>
      <c r="EW1943" s="40"/>
      <c r="EX1943" s="40"/>
      <c r="EY1943" s="40"/>
      <c r="EZ1943" s="40"/>
      <c r="FA1943" s="40"/>
      <c r="FB1943" s="40"/>
      <c r="FC1943" s="40"/>
      <c r="FD1943" s="40"/>
      <c r="FE1943" s="40"/>
      <c r="FF1943" s="40"/>
      <c r="FG1943" s="40"/>
      <c r="FH1943" s="40"/>
      <c r="FI1943" s="40"/>
      <c r="FJ1943" s="40"/>
      <c r="FK1943" s="40"/>
      <c r="FL1943" s="40"/>
      <c r="FM1943" s="40"/>
      <c r="FN1943" s="40"/>
      <c r="FO1943" s="40"/>
      <c r="FP1943" s="40"/>
      <c r="FQ1943" s="40"/>
      <c r="FR1943" s="40"/>
      <c r="FS1943" s="40"/>
      <c r="FT1943" s="40"/>
      <c r="FU1943" s="40"/>
      <c r="FV1943" s="40"/>
      <c r="FW1943" s="40"/>
      <c r="FX1943" s="40"/>
      <c r="FY1943" s="40"/>
      <c r="FZ1943" s="40"/>
      <c r="GA1943" s="40"/>
      <c r="GB1943" s="40"/>
      <c r="GC1943" s="40"/>
      <c r="GD1943" s="40"/>
      <c r="GE1943" s="40"/>
      <c r="GF1943" s="40"/>
      <c r="GG1943" s="40"/>
      <c r="GH1943" s="40"/>
      <c r="GI1943" s="40"/>
      <c r="GJ1943" s="40"/>
      <c r="GK1943" s="40"/>
      <c r="GL1943" s="40"/>
      <c r="GM1943" s="40"/>
      <c r="GN1943" s="40"/>
      <c r="GO1943" s="40"/>
      <c r="GP1943" s="40"/>
      <c r="GQ1943" s="40"/>
      <c r="GR1943" s="40"/>
      <c r="GS1943" s="40"/>
    </row>
    <row r="1944" spans="1:201" x14ac:dyDescent="0.2">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40"/>
      <c r="CY1944" s="40"/>
      <c r="CZ1944" s="40"/>
      <c r="DA1944" s="40"/>
      <c r="DB1944" s="40"/>
      <c r="DC1944" s="40"/>
      <c r="DD1944" s="40"/>
      <c r="DE1944" s="40"/>
      <c r="DF1944" s="40"/>
      <c r="DG1944" s="40"/>
      <c r="DH1944" s="40"/>
      <c r="DI1944" s="40"/>
      <c r="DJ1944" s="40"/>
      <c r="DK1944" s="40"/>
      <c r="DL1944" s="40"/>
      <c r="DM1944" s="40"/>
      <c r="DN1944" s="40"/>
      <c r="DO1944" s="40"/>
      <c r="DP1944" s="40"/>
      <c r="DQ1944" s="40"/>
      <c r="DR1944" s="40"/>
      <c r="DS1944" s="40"/>
      <c r="DT1944" s="40"/>
      <c r="DU1944" s="40"/>
      <c r="DV1944" s="40"/>
      <c r="DW1944" s="40"/>
      <c r="DX1944" s="40"/>
      <c r="DY1944" s="40"/>
      <c r="DZ1944" s="40"/>
      <c r="EA1944" s="40"/>
      <c r="EB1944" s="40"/>
      <c r="EC1944" s="40"/>
      <c r="ED1944" s="40"/>
      <c r="EE1944" s="40"/>
      <c r="EF1944" s="40"/>
      <c r="EG1944" s="40"/>
      <c r="EH1944" s="40"/>
      <c r="EI1944" s="40"/>
      <c r="EJ1944" s="40"/>
      <c r="EK1944" s="40"/>
      <c r="EL1944" s="40"/>
      <c r="EM1944" s="40"/>
      <c r="EN1944" s="40"/>
      <c r="EO1944" s="40"/>
      <c r="EP1944" s="40"/>
      <c r="EQ1944" s="40"/>
      <c r="ER1944" s="40"/>
      <c r="ES1944" s="40"/>
      <c r="ET1944" s="40"/>
      <c r="EU1944" s="40"/>
      <c r="EV1944" s="40"/>
      <c r="EW1944" s="40"/>
      <c r="EX1944" s="40"/>
      <c r="EY1944" s="40"/>
      <c r="EZ1944" s="40"/>
      <c r="FA1944" s="40"/>
      <c r="FB1944" s="40"/>
      <c r="FC1944" s="40"/>
      <c r="FD1944" s="40"/>
      <c r="FE1944" s="40"/>
      <c r="FF1944" s="40"/>
      <c r="FG1944" s="40"/>
      <c r="FH1944" s="40"/>
      <c r="FI1944" s="40"/>
      <c r="FJ1944" s="40"/>
      <c r="FK1944" s="40"/>
      <c r="FL1944" s="40"/>
      <c r="FM1944" s="40"/>
      <c r="FN1944" s="40"/>
      <c r="FO1944" s="40"/>
      <c r="FP1944" s="40"/>
      <c r="FQ1944" s="40"/>
      <c r="FR1944" s="40"/>
      <c r="FS1944" s="40"/>
      <c r="FT1944" s="40"/>
      <c r="FU1944" s="40"/>
      <c r="FV1944" s="40"/>
      <c r="FW1944" s="40"/>
      <c r="FX1944" s="40"/>
      <c r="FY1944" s="40"/>
      <c r="FZ1944" s="40"/>
      <c r="GA1944" s="40"/>
      <c r="GB1944" s="40"/>
      <c r="GC1944" s="40"/>
      <c r="GD1944" s="40"/>
      <c r="GE1944" s="40"/>
      <c r="GF1944" s="40"/>
      <c r="GG1944" s="40"/>
      <c r="GH1944" s="40"/>
      <c r="GI1944" s="40"/>
      <c r="GJ1944" s="40"/>
      <c r="GK1944" s="40"/>
      <c r="GL1944" s="40"/>
      <c r="GM1944" s="40"/>
      <c r="GN1944" s="40"/>
      <c r="GO1944" s="40"/>
      <c r="GP1944" s="40"/>
      <c r="GQ1944" s="40"/>
      <c r="GR1944" s="40"/>
      <c r="GS1944" s="40"/>
    </row>
    <row r="1945" spans="1:201" x14ac:dyDescent="0.2">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40"/>
      <c r="CY1945" s="40"/>
      <c r="CZ1945" s="40"/>
      <c r="DA1945" s="40"/>
      <c r="DB1945" s="40"/>
      <c r="DC1945" s="40"/>
      <c r="DD1945" s="40"/>
      <c r="DE1945" s="40"/>
      <c r="DF1945" s="40"/>
      <c r="DG1945" s="40"/>
      <c r="DH1945" s="40"/>
      <c r="DI1945" s="40"/>
      <c r="DJ1945" s="40"/>
      <c r="DK1945" s="40"/>
      <c r="DL1945" s="40"/>
      <c r="DM1945" s="40"/>
      <c r="DN1945" s="40"/>
      <c r="DO1945" s="40"/>
      <c r="DP1945" s="40"/>
      <c r="DQ1945" s="40"/>
      <c r="DR1945" s="40"/>
      <c r="DS1945" s="40"/>
      <c r="DT1945" s="40"/>
      <c r="DU1945" s="40"/>
      <c r="DV1945" s="40"/>
      <c r="DW1945" s="40"/>
      <c r="DX1945" s="40"/>
      <c r="DY1945" s="40"/>
      <c r="DZ1945" s="40"/>
      <c r="EA1945" s="40"/>
      <c r="EB1945" s="40"/>
      <c r="EC1945" s="40"/>
      <c r="ED1945" s="40"/>
      <c r="EE1945" s="40"/>
      <c r="EF1945" s="40"/>
      <c r="EG1945" s="40"/>
      <c r="EH1945" s="40"/>
      <c r="EI1945" s="40"/>
      <c r="EJ1945" s="40"/>
      <c r="EK1945" s="40"/>
      <c r="EL1945" s="40"/>
      <c r="EM1945" s="40"/>
      <c r="EN1945" s="40"/>
      <c r="EO1945" s="40"/>
      <c r="EP1945" s="40"/>
      <c r="EQ1945" s="40"/>
      <c r="ER1945" s="40"/>
      <c r="ES1945" s="40"/>
      <c r="ET1945" s="40"/>
      <c r="EU1945" s="40"/>
      <c r="EV1945" s="40"/>
      <c r="EW1945" s="40"/>
      <c r="EX1945" s="40"/>
      <c r="EY1945" s="40"/>
      <c r="EZ1945" s="40"/>
      <c r="FA1945" s="40"/>
      <c r="FB1945" s="40"/>
      <c r="FC1945" s="40"/>
      <c r="FD1945" s="40"/>
      <c r="FE1945" s="40"/>
      <c r="FF1945" s="40"/>
      <c r="FG1945" s="40"/>
      <c r="FH1945" s="40"/>
      <c r="FI1945" s="40"/>
      <c r="FJ1945" s="40"/>
      <c r="FK1945" s="40"/>
      <c r="FL1945" s="40"/>
      <c r="FM1945" s="40"/>
      <c r="FN1945" s="40"/>
      <c r="FO1945" s="40"/>
      <c r="FP1945" s="40"/>
      <c r="FQ1945" s="40"/>
      <c r="FR1945" s="40"/>
      <c r="FS1945" s="40"/>
      <c r="FT1945" s="40"/>
      <c r="FU1945" s="40"/>
      <c r="FV1945" s="40"/>
      <c r="FW1945" s="40"/>
      <c r="FX1945" s="40"/>
      <c r="FY1945" s="40"/>
      <c r="FZ1945" s="40"/>
      <c r="GA1945" s="40"/>
      <c r="GB1945" s="40"/>
      <c r="GC1945" s="40"/>
      <c r="GD1945" s="40"/>
      <c r="GE1945" s="40"/>
      <c r="GF1945" s="40"/>
      <c r="GG1945" s="40"/>
      <c r="GH1945" s="40"/>
      <c r="GI1945" s="40"/>
      <c r="GJ1945" s="40"/>
      <c r="GK1945" s="40"/>
      <c r="GL1945" s="40"/>
      <c r="GM1945" s="40"/>
      <c r="GN1945" s="40"/>
      <c r="GO1945" s="40"/>
      <c r="GP1945" s="40"/>
      <c r="GQ1945" s="40"/>
      <c r="GR1945" s="40"/>
      <c r="GS1945" s="40"/>
    </row>
    <row r="1946" spans="1:201" x14ac:dyDescent="0.2">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40"/>
      <c r="CY1946" s="40"/>
      <c r="CZ1946" s="40"/>
      <c r="DA1946" s="40"/>
      <c r="DB1946" s="40"/>
      <c r="DC1946" s="40"/>
      <c r="DD1946" s="40"/>
      <c r="DE1946" s="40"/>
      <c r="DF1946" s="40"/>
      <c r="DG1946" s="40"/>
      <c r="DH1946" s="40"/>
      <c r="DI1946" s="40"/>
      <c r="DJ1946" s="40"/>
      <c r="DK1946" s="40"/>
      <c r="DL1946" s="40"/>
      <c r="DM1946" s="40"/>
      <c r="DN1946" s="40"/>
      <c r="DO1946" s="40"/>
      <c r="DP1946" s="40"/>
      <c r="DQ1946" s="40"/>
      <c r="DR1946" s="40"/>
      <c r="DS1946" s="40"/>
      <c r="DT1946" s="40"/>
      <c r="DU1946" s="40"/>
      <c r="DV1946" s="40"/>
      <c r="DW1946" s="40"/>
      <c r="DX1946" s="40"/>
      <c r="DY1946" s="40"/>
      <c r="DZ1946" s="40"/>
      <c r="EA1946" s="40"/>
      <c r="EB1946" s="40"/>
      <c r="EC1946" s="40"/>
      <c r="ED1946" s="40"/>
      <c r="EE1946" s="40"/>
      <c r="EF1946" s="40"/>
      <c r="EG1946" s="40"/>
      <c r="EH1946" s="40"/>
      <c r="EI1946" s="40"/>
      <c r="EJ1946" s="40"/>
      <c r="EK1946" s="40"/>
      <c r="EL1946" s="40"/>
      <c r="EM1946" s="40"/>
      <c r="EN1946" s="40"/>
      <c r="EO1946" s="40"/>
      <c r="EP1946" s="40"/>
      <c r="EQ1946" s="40"/>
      <c r="ER1946" s="40"/>
      <c r="ES1946" s="40"/>
      <c r="ET1946" s="40"/>
      <c r="EU1946" s="40"/>
      <c r="EV1946" s="40"/>
      <c r="EW1946" s="40"/>
      <c r="EX1946" s="40"/>
      <c r="EY1946" s="40"/>
      <c r="EZ1946" s="40"/>
      <c r="FA1946" s="40"/>
      <c r="FB1946" s="40"/>
      <c r="FC1946" s="40"/>
      <c r="FD1946" s="40"/>
      <c r="FE1946" s="40"/>
      <c r="FF1946" s="40"/>
      <c r="FG1946" s="40"/>
      <c r="FH1946" s="40"/>
      <c r="FI1946" s="40"/>
      <c r="FJ1946" s="40"/>
      <c r="FK1946" s="40"/>
      <c r="FL1946" s="40"/>
      <c r="FM1946" s="40"/>
      <c r="FN1946" s="40"/>
      <c r="FO1946" s="40"/>
      <c r="FP1946" s="40"/>
      <c r="FQ1946" s="40"/>
      <c r="FR1946" s="40"/>
      <c r="FS1946" s="40"/>
      <c r="FT1946" s="40"/>
      <c r="FU1946" s="40"/>
      <c r="FV1946" s="40"/>
      <c r="FW1946" s="40"/>
      <c r="FX1946" s="40"/>
      <c r="FY1946" s="40"/>
      <c r="FZ1946" s="40"/>
      <c r="GA1946" s="40"/>
      <c r="GB1946" s="40"/>
      <c r="GC1946" s="40"/>
      <c r="GD1946" s="40"/>
      <c r="GE1946" s="40"/>
      <c r="GF1946" s="40"/>
      <c r="GG1946" s="40"/>
      <c r="GH1946" s="40"/>
      <c r="GI1946" s="40"/>
      <c r="GJ1946" s="40"/>
      <c r="GK1946" s="40"/>
      <c r="GL1946" s="40"/>
      <c r="GM1946" s="40"/>
      <c r="GN1946" s="40"/>
      <c r="GO1946" s="40"/>
      <c r="GP1946" s="40"/>
      <c r="GQ1946" s="40"/>
      <c r="GR1946" s="40"/>
      <c r="GS1946" s="40"/>
    </row>
    <row r="1947" spans="1:201" x14ac:dyDescent="0.2">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40"/>
      <c r="CY1947" s="40"/>
      <c r="CZ1947" s="40"/>
      <c r="DA1947" s="40"/>
      <c r="DB1947" s="40"/>
      <c r="DC1947" s="40"/>
      <c r="DD1947" s="40"/>
      <c r="DE1947" s="40"/>
      <c r="DF1947" s="40"/>
      <c r="DG1947" s="40"/>
      <c r="DH1947" s="40"/>
      <c r="DI1947" s="40"/>
      <c r="DJ1947" s="40"/>
      <c r="DK1947" s="40"/>
      <c r="DL1947" s="40"/>
      <c r="DM1947" s="40"/>
      <c r="DN1947" s="40"/>
      <c r="DO1947" s="40"/>
      <c r="DP1947" s="40"/>
      <c r="DQ1947" s="40"/>
      <c r="DR1947" s="40"/>
      <c r="DS1947" s="40"/>
      <c r="DT1947" s="40"/>
      <c r="DU1947" s="40"/>
      <c r="DV1947" s="40"/>
      <c r="DW1947" s="40"/>
      <c r="DX1947" s="40"/>
      <c r="DY1947" s="40"/>
      <c r="DZ1947" s="40"/>
      <c r="EA1947" s="40"/>
      <c r="EB1947" s="40"/>
      <c r="EC1947" s="40"/>
      <c r="ED1947" s="40"/>
      <c r="EE1947" s="40"/>
      <c r="EF1947" s="40"/>
      <c r="EG1947" s="40"/>
      <c r="EH1947" s="40"/>
      <c r="EI1947" s="40"/>
      <c r="EJ1947" s="40"/>
      <c r="EK1947" s="40"/>
      <c r="EL1947" s="40"/>
      <c r="EM1947" s="40"/>
      <c r="EN1947" s="40"/>
      <c r="EO1947" s="40"/>
      <c r="EP1947" s="40"/>
      <c r="EQ1947" s="40"/>
      <c r="ER1947" s="40"/>
      <c r="ES1947" s="40"/>
      <c r="ET1947" s="40"/>
      <c r="EU1947" s="40"/>
      <c r="EV1947" s="40"/>
      <c r="EW1947" s="40"/>
      <c r="EX1947" s="40"/>
      <c r="EY1947" s="40"/>
      <c r="EZ1947" s="40"/>
      <c r="FA1947" s="40"/>
      <c r="FB1947" s="40"/>
      <c r="FC1947" s="40"/>
      <c r="FD1947" s="40"/>
      <c r="FE1947" s="40"/>
      <c r="FF1947" s="40"/>
      <c r="FG1947" s="40"/>
      <c r="FH1947" s="40"/>
      <c r="FI1947" s="40"/>
      <c r="FJ1947" s="40"/>
      <c r="FK1947" s="40"/>
      <c r="FL1947" s="40"/>
      <c r="FM1947" s="40"/>
      <c r="FN1947" s="40"/>
      <c r="FO1947" s="40"/>
      <c r="FP1947" s="40"/>
      <c r="FQ1947" s="40"/>
      <c r="FR1947" s="40"/>
      <c r="FS1947" s="40"/>
      <c r="FT1947" s="40"/>
      <c r="FU1947" s="40"/>
      <c r="FV1947" s="40"/>
      <c r="FW1947" s="40"/>
      <c r="FX1947" s="40"/>
      <c r="FY1947" s="40"/>
      <c r="FZ1947" s="40"/>
      <c r="GA1947" s="40"/>
      <c r="GB1947" s="40"/>
      <c r="GC1947" s="40"/>
      <c r="GD1947" s="40"/>
      <c r="GE1947" s="40"/>
      <c r="GF1947" s="40"/>
      <c r="GG1947" s="40"/>
      <c r="GH1947" s="40"/>
      <c r="GI1947" s="40"/>
      <c r="GJ1947" s="40"/>
      <c r="GK1947" s="40"/>
      <c r="GL1947" s="40"/>
      <c r="GM1947" s="40"/>
      <c r="GN1947" s="40"/>
      <c r="GO1947" s="40"/>
      <c r="GP1947" s="40"/>
      <c r="GQ1947" s="40"/>
      <c r="GR1947" s="40"/>
      <c r="GS1947" s="40"/>
    </row>
    <row r="1948" spans="1:201" x14ac:dyDescent="0.2">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40"/>
      <c r="CY1948" s="40"/>
      <c r="CZ1948" s="40"/>
      <c r="DA1948" s="40"/>
      <c r="DB1948" s="40"/>
      <c r="DC1948" s="40"/>
      <c r="DD1948" s="40"/>
      <c r="DE1948" s="40"/>
      <c r="DF1948" s="40"/>
      <c r="DG1948" s="40"/>
      <c r="DH1948" s="40"/>
      <c r="DI1948" s="40"/>
      <c r="DJ1948" s="40"/>
      <c r="DK1948" s="40"/>
      <c r="DL1948" s="40"/>
      <c r="DM1948" s="40"/>
      <c r="DN1948" s="40"/>
      <c r="DO1948" s="40"/>
      <c r="DP1948" s="40"/>
      <c r="DQ1948" s="40"/>
      <c r="DR1948" s="40"/>
      <c r="DS1948" s="40"/>
      <c r="DT1948" s="40"/>
      <c r="DU1948" s="40"/>
      <c r="DV1948" s="40"/>
      <c r="DW1948" s="40"/>
      <c r="DX1948" s="40"/>
      <c r="DY1948" s="40"/>
      <c r="DZ1948" s="40"/>
      <c r="EA1948" s="40"/>
      <c r="EB1948" s="40"/>
      <c r="EC1948" s="40"/>
      <c r="ED1948" s="40"/>
      <c r="EE1948" s="40"/>
      <c r="EF1948" s="40"/>
      <c r="EG1948" s="40"/>
      <c r="EH1948" s="40"/>
      <c r="EI1948" s="40"/>
      <c r="EJ1948" s="40"/>
      <c r="EK1948" s="40"/>
      <c r="EL1948" s="40"/>
      <c r="EM1948" s="40"/>
      <c r="EN1948" s="40"/>
      <c r="EO1948" s="40"/>
      <c r="EP1948" s="40"/>
      <c r="EQ1948" s="40"/>
      <c r="ER1948" s="40"/>
      <c r="ES1948" s="40"/>
      <c r="ET1948" s="40"/>
      <c r="EU1948" s="40"/>
      <c r="EV1948" s="40"/>
      <c r="EW1948" s="40"/>
      <c r="EX1948" s="40"/>
      <c r="EY1948" s="40"/>
      <c r="EZ1948" s="40"/>
      <c r="FA1948" s="40"/>
      <c r="FB1948" s="40"/>
      <c r="FC1948" s="40"/>
      <c r="FD1948" s="40"/>
      <c r="FE1948" s="40"/>
      <c r="FF1948" s="40"/>
      <c r="FG1948" s="40"/>
      <c r="FH1948" s="40"/>
      <c r="FI1948" s="40"/>
      <c r="FJ1948" s="40"/>
      <c r="FK1948" s="40"/>
      <c r="FL1948" s="40"/>
      <c r="FM1948" s="40"/>
      <c r="FN1948" s="40"/>
      <c r="FO1948" s="40"/>
      <c r="FP1948" s="40"/>
      <c r="FQ1948" s="40"/>
      <c r="FR1948" s="40"/>
      <c r="FS1948" s="40"/>
      <c r="FT1948" s="40"/>
      <c r="FU1948" s="40"/>
      <c r="FV1948" s="40"/>
      <c r="FW1948" s="40"/>
      <c r="FX1948" s="40"/>
      <c r="FY1948" s="40"/>
      <c r="FZ1948" s="40"/>
      <c r="GA1948" s="40"/>
      <c r="GB1948" s="40"/>
      <c r="GC1948" s="40"/>
      <c r="GD1948" s="40"/>
      <c r="GE1948" s="40"/>
      <c r="GF1948" s="40"/>
      <c r="GG1948" s="40"/>
      <c r="GH1948" s="40"/>
      <c r="GI1948" s="40"/>
      <c r="GJ1948" s="40"/>
      <c r="GK1948" s="40"/>
      <c r="GL1948" s="40"/>
      <c r="GM1948" s="40"/>
      <c r="GN1948" s="40"/>
      <c r="GO1948" s="40"/>
      <c r="GP1948" s="40"/>
      <c r="GQ1948" s="40"/>
      <c r="GR1948" s="40"/>
      <c r="GS1948" s="40"/>
    </row>
    <row r="1949" spans="1:201" x14ac:dyDescent="0.2">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40"/>
      <c r="CY1949" s="40"/>
      <c r="CZ1949" s="40"/>
      <c r="DA1949" s="40"/>
      <c r="DB1949" s="40"/>
      <c r="DC1949" s="40"/>
      <c r="DD1949" s="40"/>
      <c r="DE1949" s="40"/>
      <c r="DF1949" s="40"/>
      <c r="DG1949" s="40"/>
      <c r="DH1949" s="40"/>
      <c r="DI1949" s="40"/>
      <c r="DJ1949" s="40"/>
      <c r="DK1949" s="40"/>
      <c r="DL1949" s="40"/>
      <c r="DM1949" s="40"/>
      <c r="DN1949" s="40"/>
      <c r="DO1949" s="40"/>
      <c r="DP1949" s="40"/>
      <c r="DQ1949" s="40"/>
      <c r="DR1949" s="40"/>
      <c r="DS1949" s="40"/>
      <c r="DT1949" s="40"/>
      <c r="DU1949" s="40"/>
      <c r="DV1949" s="40"/>
      <c r="DW1949" s="40"/>
      <c r="DX1949" s="40"/>
      <c r="DY1949" s="40"/>
      <c r="DZ1949" s="40"/>
      <c r="EA1949" s="40"/>
      <c r="EB1949" s="40"/>
      <c r="EC1949" s="40"/>
      <c r="ED1949" s="40"/>
      <c r="EE1949" s="40"/>
      <c r="EF1949" s="40"/>
      <c r="EG1949" s="40"/>
      <c r="EH1949" s="40"/>
      <c r="EI1949" s="40"/>
      <c r="EJ1949" s="40"/>
      <c r="EK1949" s="40"/>
      <c r="EL1949" s="40"/>
      <c r="EM1949" s="40"/>
      <c r="EN1949" s="40"/>
      <c r="EO1949" s="40"/>
      <c r="EP1949" s="40"/>
      <c r="EQ1949" s="40"/>
      <c r="ER1949" s="40"/>
      <c r="ES1949" s="40"/>
      <c r="ET1949" s="40"/>
      <c r="EU1949" s="40"/>
      <c r="EV1949" s="40"/>
      <c r="EW1949" s="40"/>
      <c r="EX1949" s="40"/>
      <c r="EY1949" s="40"/>
      <c r="EZ1949" s="40"/>
      <c r="FA1949" s="40"/>
      <c r="FB1949" s="40"/>
      <c r="FC1949" s="40"/>
      <c r="FD1949" s="40"/>
      <c r="FE1949" s="40"/>
      <c r="FF1949" s="40"/>
      <c r="FG1949" s="40"/>
      <c r="FH1949" s="40"/>
      <c r="FI1949" s="40"/>
      <c r="FJ1949" s="40"/>
      <c r="FK1949" s="40"/>
      <c r="FL1949" s="40"/>
      <c r="FM1949" s="40"/>
      <c r="FN1949" s="40"/>
      <c r="FO1949" s="40"/>
      <c r="FP1949" s="40"/>
      <c r="FQ1949" s="40"/>
      <c r="FR1949" s="40"/>
      <c r="FS1949" s="40"/>
      <c r="FT1949" s="40"/>
      <c r="FU1949" s="40"/>
      <c r="FV1949" s="40"/>
      <c r="FW1949" s="40"/>
      <c r="FX1949" s="40"/>
      <c r="FY1949" s="40"/>
      <c r="FZ1949" s="40"/>
      <c r="GA1949" s="40"/>
      <c r="GB1949" s="40"/>
      <c r="GC1949" s="40"/>
      <c r="GD1949" s="40"/>
      <c r="GE1949" s="40"/>
      <c r="GF1949" s="40"/>
      <c r="GG1949" s="40"/>
      <c r="GH1949" s="40"/>
      <c r="GI1949" s="40"/>
      <c r="GJ1949" s="40"/>
      <c r="GK1949" s="40"/>
      <c r="GL1949" s="40"/>
      <c r="GM1949" s="40"/>
      <c r="GN1949" s="40"/>
      <c r="GO1949" s="40"/>
      <c r="GP1949" s="40"/>
      <c r="GQ1949" s="40"/>
      <c r="GR1949" s="40"/>
      <c r="GS1949" s="40"/>
    </row>
    <row r="1950" spans="1:201" x14ac:dyDescent="0.2">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40"/>
      <c r="CY1950" s="40"/>
      <c r="CZ1950" s="40"/>
      <c r="DA1950" s="40"/>
      <c r="DB1950" s="40"/>
      <c r="DC1950" s="40"/>
      <c r="DD1950" s="40"/>
      <c r="DE1950" s="40"/>
      <c r="DF1950" s="40"/>
      <c r="DG1950" s="40"/>
      <c r="DH1950" s="40"/>
      <c r="DI1950" s="40"/>
      <c r="DJ1950" s="40"/>
      <c r="DK1950" s="40"/>
      <c r="DL1950" s="40"/>
      <c r="DM1950" s="40"/>
      <c r="DN1950" s="40"/>
      <c r="DO1950" s="40"/>
      <c r="DP1950" s="40"/>
      <c r="DQ1950" s="40"/>
      <c r="DR1950" s="40"/>
      <c r="DS1950" s="40"/>
      <c r="DT1950" s="40"/>
      <c r="DU1950" s="40"/>
      <c r="DV1950" s="40"/>
      <c r="DW1950" s="40"/>
      <c r="DX1950" s="40"/>
      <c r="DY1950" s="40"/>
      <c r="DZ1950" s="40"/>
      <c r="EA1950" s="40"/>
      <c r="EB1950" s="40"/>
      <c r="EC1950" s="40"/>
      <c r="ED1950" s="40"/>
      <c r="EE1950" s="40"/>
      <c r="EF1950" s="40"/>
      <c r="EG1950" s="40"/>
      <c r="EH1950" s="40"/>
      <c r="EI1950" s="40"/>
      <c r="EJ1950" s="40"/>
      <c r="EK1950" s="40"/>
      <c r="EL1950" s="40"/>
      <c r="EM1950" s="40"/>
      <c r="EN1950" s="40"/>
      <c r="EO1950" s="40"/>
      <c r="EP1950" s="40"/>
      <c r="EQ1950" s="40"/>
      <c r="ER1950" s="40"/>
      <c r="ES1950" s="40"/>
      <c r="ET1950" s="40"/>
      <c r="EU1950" s="40"/>
      <c r="EV1950" s="40"/>
      <c r="EW1950" s="40"/>
      <c r="EX1950" s="40"/>
      <c r="EY1950" s="40"/>
      <c r="EZ1950" s="40"/>
      <c r="FA1950" s="40"/>
      <c r="FB1950" s="40"/>
      <c r="FC1950" s="40"/>
      <c r="FD1950" s="40"/>
      <c r="FE1950" s="40"/>
      <c r="FF1950" s="40"/>
      <c r="FG1950" s="40"/>
      <c r="FH1950" s="40"/>
      <c r="FI1950" s="40"/>
      <c r="FJ1950" s="40"/>
      <c r="FK1950" s="40"/>
      <c r="FL1950" s="40"/>
      <c r="FM1950" s="40"/>
      <c r="FN1950" s="40"/>
      <c r="FO1950" s="40"/>
      <c r="FP1950" s="40"/>
      <c r="FQ1950" s="40"/>
      <c r="FR1950" s="40"/>
      <c r="FS1950" s="40"/>
      <c r="FT1950" s="40"/>
      <c r="FU1950" s="40"/>
      <c r="FV1950" s="40"/>
      <c r="FW1950" s="40"/>
      <c r="FX1950" s="40"/>
      <c r="FY1950" s="40"/>
      <c r="FZ1950" s="40"/>
      <c r="GA1950" s="40"/>
      <c r="GB1950" s="40"/>
      <c r="GC1950" s="40"/>
      <c r="GD1950" s="40"/>
      <c r="GE1950" s="40"/>
      <c r="GF1950" s="40"/>
      <c r="GG1950" s="40"/>
      <c r="GH1950" s="40"/>
      <c r="GI1950" s="40"/>
      <c r="GJ1950" s="40"/>
      <c r="GK1950" s="40"/>
      <c r="GL1950" s="40"/>
      <c r="GM1950" s="40"/>
      <c r="GN1950" s="40"/>
      <c r="GO1950" s="40"/>
      <c r="GP1950" s="40"/>
      <c r="GQ1950" s="40"/>
      <c r="GR1950" s="40"/>
      <c r="GS1950" s="40"/>
    </row>
    <row r="1951" spans="1:201" x14ac:dyDescent="0.2">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40"/>
      <c r="CY1951" s="40"/>
      <c r="CZ1951" s="40"/>
      <c r="DA1951" s="40"/>
      <c r="DB1951" s="40"/>
      <c r="DC1951" s="40"/>
      <c r="DD1951" s="40"/>
      <c r="DE1951" s="40"/>
      <c r="DF1951" s="40"/>
      <c r="DG1951" s="40"/>
      <c r="DH1951" s="40"/>
      <c r="DI1951" s="40"/>
      <c r="DJ1951" s="40"/>
      <c r="DK1951" s="40"/>
      <c r="DL1951" s="40"/>
      <c r="DM1951" s="40"/>
      <c r="DN1951" s="40"/>
      <c r="DO1951" s="40"/>
      <c r="DP1951" s="40"/>
      <c r="DQ1951" s="40"/>
      <c r="DR1951" s="40"/>
      <c r="DS1951" s="40"/>
      <c r="DT1951" s="40"/>
      <c r="DU1951" s="40"/>
      <c r="DV1951" s="40"/>
      <c r="DW1951" s="40"/>
      <c r="DX1951" s="40"/>
      <c r="DY1951" s="40"/>
      <c r="DZ1951" s="40"/>
      <c r="EA1951" s="40"/>
      <c r="EB1951" s="40"/>
      <c r="EC1951" s="40"/>
      <c r="ED1951" s="40"/>
      <c r="EE1951" s="40"/>
      <c r="EF1951" s="40"/>
      <c r="EG1951" s="40"/>
      <c r="EH1951" s="40"/>
      <c r="EI1951" s="40"/>
      <c r="EJ1951" s="40"/>
      <c r="EK1951" s="40"/>
      <c r="EL1951" s="40"/>
      <c r="EM1951" s="40"/>
      <c r="EN1951" s="40"/>
      <c r="EO1951" s="40"/>
      <c r="EP1951" s="40"/>
      <c r="EQ1951" s="40"/>
      <c r="ER1951" s="40"/>
      <c r="ES1951" s="40"/>
      <c r="ET1951" s="40"/>
      <c r="EU1951" s="40"/>
      <c r="EV1951" s="40"/>
      <c r="EW1951" s="40"/>
      <c r="EX1951" s="40"/>
      <c r="EY1951" s="40"/>
      <c r="EZ1951" s="40"/>
      <c r="FA1951" s="40"/>
      <c r="FB1951" s="40"/>
      <c r="FC1951" s="40"/>
      <c r="FD1951" s="40"/>
      <c r="FE1951" s="40"/>
      <c r="FF1951" s="40"/>
      <c r="FG1951" s="40"/>
      <c r="FH1951" s="40"/>
      <c r="FI1951" s="40"/>
      <c r="FJ1951" s="40"/>
      <c r="FK1951" s="40"/>
      <c r="FL1951" s="40"/>
      <c r="FM1951" s="40"/>
      <c r="FN1951" s="40"/>
      <c r="FO1951" s="40"/>
      <c r="FP1951" s="40"/>
      <c r="FQ1951" s="40"/>
      <c r="FR1951" s="40"/>
      <c r="FS1951" s="40"/>
      <c r="FT1951" s="40"/>
      <c r="FU1951" s="40"/>
      <c r="FV1951" s="40"/>
      <c r="FW1951" s="40"/>
      <c r="FX1951" s="40"/>
      <c r="FY1951" s="40"/>
      <c r="FZ1951" s="40"/>
      <c r="GA1951" s="40"/>
      <c r="GB1951" s="40"/>
      <c r="GC1951" s="40"/>
      <c r="GD1951" s="40"/>
      <c r="GE1951" s="40"/>
      <c r="GF1951" s="40"/>
      <c r="GG1951" s="40"/>
      <c r="GH1951" s="40"/>
      <c r="GI1951" s="40"/>
      <c r="GJ1951" s="40"/>
      <c r="GK1951" s="40"/>
      <c r="GL1951" s="40"/>
      <c r="GM1951" s="40"/>
      <c r="GN1951" s="40"/>
      <c r="GO1951" s="40"/>
      <c r="GP1951" s="40"/>
      <c r="GQ1951" s="40"/>
      <c r="GR1951" s="40"/>
      <c r="GS1951" s="40"/>
    </row>
    <row r="1952" spans="1:201" x14ac:dyDescent="0.2">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40"/>
      <c r="CY1952" s="40"/>
      <c r="CZ1952" s="40"/>
      <c r="DA1952" s="40"/>
      <c r="DB1952" s="40"/>
      <c r="DC1952" s="40"/>
      <c r="DD1952" s="40"/>
      <c r="DE1952" s="40"/>
      <c r="DF1952" s="40"/>
      <c r="DG1952" s="40"/>
      <c r="DH1952" s="40"/>
      <c r="DI1952" s="40"/>
      <c r="DJ1952" s="40"/>
      <c r="DK1952" s="40"/>
      <c r="DL1952" s="40"/>
      <c r="DM1952" s="40"/>
      <c r="DN1952" s="40"/>
      <c r="DO1952" s="40"/>
      <c r="DP1952" s="40"/>
      <c r="DQ1952" s="40"/>
      <c r="DR1952" s="40"/>
      <c r="DS1952" s="40"/>
      <c r="DT1952" s="40"/>
      <c r="DU1952" s="40"/>
      <c r="DV1952" s="40"/>
      <c r="DW1952" s="40"/>
      <c r="DX1952" s="40"/>
      <c r="DY1952" s="40"/>
      <c r="DZ1952" s="40"/>
      <c r="EA1952" s="40"/>
      <c r="EB1952" s="40"/>
      <c r="EC1952" s="40"/>
      <c r="ED1952" s="40"/>
      <c r="EE1952" s="40"/>
      <c r="EF1952" s="40"/>
      <c r="EG1952" s="40"/>
      <c r="EH1952" s="40"/>
      <c r="EI1952" s="40"/>
      <c r="EJ1952" s="40"/>
      <c r="EK1952" s="40"/>
      <c r="EL1952" s="40"/>
      <c r="EM1952" s="40"/>
      <c r="EN1952" s="40"/>
      <c r="EO1952" s="40"/>
      <c r="EP1952" s="40"/>
      <c r="EQ1952" s="40"/>
      <c r="ER1952" s="40"/>
      <c r="ES1952" s="40"/>
      <c r="ET1952" s="40"/>
      <c r="EU1952" s="40"/>
      <c r="EV1952" s="40"/>
      <c r="EW1952" s="40"/>
      <c r="EX1952" s="40"/>
      <c r="EY1952" s="40"/>
      <c r="EZ1952" s="40"/>
      <c r="FA1952" s="40"/>
      <c r="FB1952" s="40"/>
      <c r="FC1952" s="40"/>
      <c r="FD1952" s="40"/>
      <c r="FE1952" s="40"/>
      <c r="FF1952" s="40"/>
      <c r="FG1952" s="40"/>
      <c r="FH1952" s="40"/>
      <c r="FI1952" s="40"/>
      <c r="FJ1952" s="40"/>
      <c r="FK1952" s="40"/>
      <c r="FL1952" s="40"/>
      <c r="FM1952" s="40"/>
      <c r="FN1952" s="40"/>
      <c r="FO1952" s="40"/>
      <c r="FP1952" s="40"/>
      <c r="FQ1952" s="40"/>
      <c r="FR1952" s="40"/>
      <c r="FS1952" s="40"/>
      <c r="FT1952" s="40"/>
      <c r="FU1952" s="40"/>
      <c r="FV1952" s="40"/>
      <c r="FW1952" s="40"/>
      <c r="FX1952" s="40"/>
      <c r="FY1952" s="40"/>
      <c r="FZ1952" s="40"/>
      <c r="GA1952" s="40"/>
      <c r="GB1952" s="40"/>
      <c r="GC1952" s="40"/>
      <c r="GD1952" s="40"/>
      <c r="GE1952" s="40"/>
      <c r="GF1952" s="40"/>
      <c r="GG1952" s="40"/>
      <c r="GH1952" s="40"/>
      <c r="GI1952" s="40"/>
      <c r="GJ1952" s="40"/>
      <c r="GK1952" s="40"/>
      <c r="GL1952" s="40"/>
      <c r="GM1952" s="40"/>
      <c r="GN1952" s="40"/>
      <c r="GO1952" s="40"/>
      <c r="GP1952" s="40"/>
      <c r="GQ1952" s="40"/>
      <c r="GR1952" s="40"/>
      <c r="GS1952" s="40"/>
    </row>
    <row r="1953" spans="1:201" x14ac:dyDescent="0.2">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40"/>
      <c r="CY1953" s="40"/>
      <c r="CZ1953" s="40"/>
      <c r="DA1953" s="40"/>
      <c r="DB1953" s="40"/>
      <c r="DC1953" s="40"/>
      <c r="DD1953" s="40"/>
      <c r="DE1953" s="40"/>
      <c r="DF1953" s="40"/>
      <c r="DG1953" s="40"/>
      <c r="DH1953" s="40"/>
      <c r="DI1953" s="40"/>
      <c r="DJ1953" s="40"/>
      <c r="DK1953" s="40"/>
      <c r="DL1953" s="40"/>
      <c r="DM1953" s="40"/>
      <c r="DN1953" s="40"/>
      <c r="DO1953" s="40"/>
      <c r="DP1953" s="40"/>
      <c r="DQ1953" s="40"/>
      <c r="DR1953" s="40"/>
      <c r="DS1953" s="40"/>
      <c r="DT1953" s="40"/>
      <c r="DU1953" s="40"/>
      <c r="DV1953" s="40"/>
      <c r="DW1953" s="40"/>
      <c r="DX1953" s="40"/>
      <c r="DY1953" s="40"/>
      <c r="DZ1953" s="40"/>
      <c r="EA1953" s="40"/>
      <c r="EB1953" s="40"/>
      <c r="EC1953" s="40"/>
      <c r="ED1953" s="40"/>
      <c r="EE1953" s="40"/>
      <c r="EF1953" s="40"/>
      <c r="EG1953" s="40"/>
      <c r="EH1953" s="40"/>
      <c r="EI1953" s="40"/>
      <c r="EJ1953" s="40"/>
      <c r="EK1953" s="40"/>
      <c r="EL1953" s="40"/>
      <c r="EM1953" s="40"/>
      <c r="EN1953" s="40"/>
      <c r="EO1953" s="40"/>
      <c r="EP1953" s="40"/>
      <c r="EQ1953" s="40"/>
      <c r="ER1953" s="40"/>
      <c r="ES1953" s="40"/>
      <c r="ET1953" s="40"/>
      <c r="EU1953" s="40"/>
      <c r="EV1953" s="40"/>
      <c r="EW1953" s="40"/>
      <c r="EX1953" s="40"/>
      <c r="EY1953" s="40"/>
      <c r="EZ1953" s="40"/>
      <c r="FA1953" s="40"/>
      <c r="FB1953" s="40"/>
      <c r="FC1953" s="40"/>
      <c r="FD1953" s="40"/>
      <c r="FE1953" s="40"/>
      <c r="FF1953" s="40"/>
      <c r="FG1953" s="40"/>
      <c r="FH1953" s="40"/>
      <c r="FI1953" s="40"/>
      <c r="FJ1953" s="40"/>
      <c r="FK1953" s="40"/>
      <c r="FL1953" s="40"/>
      <c r="FM1953" s="40"/>
      <c r="FN1953" s="40"/>
      <c r="FO1953" s="40"/>
      <c r="FP1953" s="40"/>
      <c r="FQ1953" s="40"/>
      <c r="FR1953" s="40"/>
      <c r="FS1953" s="40"/>
      <c r="FT1953" s="40"/>
      <c r="FU1953" s="40"/>
      <c r="FV1953" s="40"/>
      <c r="FW1953" s="40"/>
      <c r="FX1953" s="40"/>
      <c r="FY1953" s="40"/>
      <c r="FZ1953" s="40"/>
      <c r="GA1953" s="40"/>
      <c r="GB1953" s="40"/>
      <c r="GC1953" s="40"/>
      <c r="GD1953" s="40"/>
      <c r="GE1953" s="40"/>
      <c r="GF1953" s="40"/>
      <c r="GG1953" s="40"/>
      <c r="GH1953" s="40"/>
      <c r="GI1953" s="40"/>
      <c r="GJ1953" s="40"/>
      <c r="GK1953" s="40"/>
      <c r="GL1953" s="40"/>
      <c r="GM1953" s="40"/>
      <c r="GN1953" s="40"/>
      <c r="GO1953" s="40"/>
      <c r="GP1953" s="40"/>
      <c r="GQ1953" s="40"/>
      <c r="GR1953" s="40"/>
      <c r="GS1953" s="40"/>
    </row>
    <row r="1954" spans="1:201" x14ac:dyDescent="0.2">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40"/>
      <c r="CY1954" s="40"/>
      <c r="CZ1954" s="40"/>
      <c r="DA1954" s="40"/>
      <c r="DB1954" s="40"/>
      <c r="DC1954" s="40"/>
      <c r="DD1954" s="40"/>
      <c r="DE1954" s="40"/>
      <c r="DF1954" s="40"/>
      <c r="DG1954" s="40"/>
      <c r="DH1954" s="40"/>
      <c r="DI1954" s="40"/>
      <c r="DJ1954" s="40"/>
      <c r="DK1954" s="40"/>
      <c r="DL1954" s="40"/>
      <c r="DM1954" s="40"/>
      <c r="DN1954" s="40"/>
      <c r="DO1954" s="40"/>
      <c r="DP1954" s="40"/>
      <c r="DQ1954" s="40"/>
      <c r="DR1954" s="40"/>
      <c r="DS1954" s="40"/>
      <c r="DT1954" s="40"/>
      <c r="DU1954" s="40"/>
      <c r="DV1954" s="40"/>
      <c r="DW1954" s="40"/>
      <c r="DX1954" s="40"/>
      <c r="DY1954" s="40"/>
      <c r="DZ1954" s="40"/>
      <c r="EA1954" s="40"/>
      <c r="EB1954" s="40"/>
      <c r="EC1954" s="40"/>
      <c r="ED1954" s="40"/>
      <c r="EE1954" s="40"/>
      <c r="EF1954" s="40"/>
      <c r="EG1954" s="40"/>
      <c r="EH1954" s="40"/>
      <c r="EI1954" s="40"/>
      <c r="EJ1954" s="40"/>
      <c r="EK1954" s="40"/>
      <c r="EL1954" s="40"/>
      <c r="EM1954" s="40"/>
      <c r="EN1954" s="40"/>
      <c r="EO1954" s="40"/>
      <c r="EP1954" s="40"/>
      <c r="EQ1954" s="40"/>
      <c r="ER1954" s="40"/>
      <c r="ES1954" s="40"/>
      <c r="ET1954" s="40"/>
      <c r="EU1954" s="40"/>
      <c r="EV1954" s="40"/>
      <c r="EW1954" s="40"/>
      <c r="EX1954" s="40"/>
      <c r="EY1954" s="40"/>
      <c r="EZ1954" s="40"/>
      <c r="FA1954" s="40"/>
      <c r="FB1954" s="40"/>
      <c r="FC1954" s="40"/>
      <c r="FD1954" s="40"/>
      <c r="FE1954" s="40"/>
      <c r="FF1954" s="40"/>
      <c r="FG1954" s="40"/>
      <c r="FH1954" s="40"/>
      <c r="FI1954" s="40"/>
      <c r="FJ1954" s="40"/>
      <c r="FK1954" s="40"/>
      <c r="FL1954" s="40"/>
      <c r="FM1954" s="40"/>
      <c r="FN1954" s="40"/>
      <c r="FO1954" s="40"/>
      <c r="FP1954" s="40"/>
      <c r="FQ1954" s="40"/>
      <c r="FR1954" s="40"/>
      <c r="FS1954" s="40"/>
      <c r="FT1954" s="40"/>
      <c r="FU1954" s="40"/>
      <c r="FV1954" s="40"/>
      <c r="FW1954" s="40"/>
      <c r="FX1954" s="40"/>
      <c r="FY1954" s="40"/>
      <c r="FZ1954" s="40"/>
      <c r="GA1954" s="40"/>
      <c r="GB1954" s="40"/>
      <c r="GC1954" s="40"/>
      <c r="GD1954" s="40"/>
      <c r="GE1954" s="40"/>
      <c r="GF1954" s="40"/>
      <c r="GG1954" s="40"/>
      <c r="GH1954" s="40"/>
      <c r="GI1954" s="40"/>
      <c r="GJ1954" s="40"/>
      <c r="GK1954" s="40"/>
      <c r="GL1954" s="40"/>
      <c r="GM1954" s="40"/>
      <c r="GN1954" s="40"/>
      <c r="GO1954" s="40"/>
      <c r="GP1954" s="40"/>
      <c r="GQ1954" s="40"/>
      <c r="GR1954" s="40"/>
      <c r="GS1954" s="40"/>
    </row>
    <row r="1955" spans="1:201" x14ac:dyDescent="0.2">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40"/>
      <c r="CY1955" s="40"/>
      <c r="CZ1955" s="40"/>
      <c r="DA1955" s="40"/>
      <c r="DB1955" s="40"/>
      <c r="DC1955" s="40"/>
      <c r="DD1955" s="40"/>
      <c r="DE1955" s="40"/>
      <c r="DF1955" s="40"/>
      <c r="DG1955" s="40"/>
      <c r="DH1955" s="40"/>
      <c r="DI1955" s="40"/>
      <c r="DJ1955" s="40"/>
      <c r="DK1955" s="40"/>
      <c r="DL1955" s="40"/>
      <c r="DM1955" s="40"/>
      <c r="DN1955" s="40"/>
      <c r="DO1955" s="40"/>
      <c r="DP1955" s="40"/>
      <c r="DQ1955" s="40"/>
      <c r="DR1955" s="40"/>
      <c r="DS1955" s="40"/>
      <c r="DT1955" s="40"/>
      <c r="DU1955" s="40"/>
      <c r="DV1955" s="40"/>
      <c r="DW1955" s="40"/>
      <c r="DX1955" s="40"/>
      <c r="DY1955" s="40"/>
      <c r="DZ1955" s="40"/>
      <c r="EA1955" s="40"/>
      <c r="EB1955" s="40"/>
      <c r="EC1955" s="40"/>
      <c r="ED1955" s="40"/>
      <c r="EE1955" s="40"/>
      <c r="EF1955" s="40"/>
      <c r="EG1955" s="40"/>
      <c r="EH1955" s="40"/>
      <c r="EI1955" s="40"/>
      <c r="EJ1955" s="40"/>
      <c r="EK1955" s="40"/>
      <c r="EL1955" s="40"/>
      <c r="EM1955" s="40"/>
      <c r="EN1955" s="40"/>
      <c r="EO1955" s="40"/>
      <c r="EP1955" s="40"/>
      <c r="EQ1955" s="40"/>
      <c r="ER1955" s="40"/>
      <c r="ES1955" s="40"/>
      <c r="ET1955" s="40"/>
      <c r="EU1955" s="40"/>
      <c r="EV1955" s="40"/>
      <c r="EW1955" s="40"/>
      <c r="EX1955" s="40"/>
      <c r="EY1955" s="40"/>
      <c r="EZ1955" s="40"/>
      <c r="FA1955" s="40"/>
      <c r="FB1955" s="40"/>
      <c r="FC1955" s="40"/>
      <c r="FD1955" s="40"/>
      <c r="FE1955" s="40"/>
      <c r="FF1955" s="40"/>
      <c r="FG1955" s="40"/>
      <c r="FH1955" s="40"/>
      <c r="FI1955" s="40"/>
      <c r="FJ1955" s="40"/>
      <c r="FK1955" s="40"/>
      <c r="FL1955" s="40"/>
      <c r="FM1955" s="40"/>
      <c r="FN1955" s="40"/>
      <c r="FO1955" s="40"/>
      <c r="FP1955" s="40"/>
      <c r="FQ1955" s="40"/>
      <c r="FR1955" s="40"/>
      <c r="FS1955" s="40"/>
      <c r="FT1955" s="40"/>
      <c r="FU1955" s="40"/>
      <c r="FV1955" s="40"/>
      <c r="FW1955" s="40"/>
      <c r="FX1955" s="40"/>
      <c r="FY1955" s="40"/>
      <c r="FZ1955" s="40"/>
      <c r="GA1955" s="40"/>
      <c r="GB1955" s="40"/>
      <c r="GC1955" s="40"/>
      <c r="GD1955" s="40"/>
      <c r="GE1955" s="40"/>
      <c r="GF1955" s="40"/>
      <c r="GG1955" s="40"/>
      <c r="GH1955" s="40"/>
      <c r="GI1955" s="40"/>
      <c r="GJ1955" s="40"/>
      <c r="GK1955" s="40"/>
      <c r="GL1955" s="40"/>
      <c r="GM1955" s="40"/>
      <c r="GN1955" s="40"/>
      <c r="GO1955" s="40"/>
      <c r="GP1955" s="40"/>
      <c r="GQ1955" s="40"/>
      <c r="GR1955" s="40"/>
      <c r="GS1955" s="40"/>
    </row>
    <row r="1956" spans="1:201" x14ac:dyDescent="0.2">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40"/>
      <c r="CY1956" s="40"/>
      <c r="CZ1956" s="40"/>
      <c r="DA1956" s="40"/>
      <c r="DB1956" s="40"/>
      <c r="DC1956" s="40"/>
      <c r="DD1956" s="40"/>
      <c r="DE1956" s="40"/>
      <c r="DF1956" s="40"/>
      <c r="DG1956" s="40"/>
      <c r="DH1956" s="40"/>
      <c r="DI1956" s="40"/>
      <c r="DJ1956" s="40"/>
      <c r="DK1956" s="40"/>
      <c r="DL1956" s="40"/>
      <c r="DM1956" s="40"/>
      <c r="DN1956" s="40"/>
      <c r="DO1956" s="40"/>
      <c r="DP1956" s="40"/>
      <c r="DQ1956" s="40"/>
      <c r="DR1956" s="40"/>
      <c r="DS1956" s="40"/>
      <c r="DT1956" s="40"/>
      <c r="DU1956" s="40"/>
      <c r="DV1956" s="40"/>
      <c r="DW1956" s="40"/>
      <c r="DX1956" s="40"/>
      <c r="DY1956" s="40"/>
      <c r="DZ1956" s="40"/>
      <c r="EA1956" s="40"/>
      <c r="EB1956" s="40"/>
      <c r="EC1956" s="40"/>
      <c r="ED1956" s="40"/>
      <c r="EE1956" s="40"/>
      <c r="EF1956" s="40"/>
      <c r="EG1956" s="40"/>
      <c r="EH1956" s="40"/>
      <c r="EI1956" s="40"/>
      <c r="EJ1956" s="40"/>
      <c r="EK1956" s="40"/>
      <c r="EL1956" s="40"/>
      <c r="EM1956" s="40"/>
      <c r="EN1956" s="40"/>
      <c r="EO1956" s="40"/>
      <c r="EP1956" s="40"/>
      <c r="EQ1956" s="40"/>
      <c r="ER1956" s="40"/>
      <c r="ES1956" s="40"/>
      <c r="ET1956" s="40"/>
      <c r="EU1956" s="40"/>
      <c r="EV1956" s="40"/>
      <c r="EW1956" s="40"/>
      <c r="EX1956" s="40"/>
      <c r="EY1956" s="40"/>
      <c r="EZ1956" s="40"/>
      <c r="FA1956" s="40"/>
      <c r="FB1956" s="40"/>
      <c r="FC1956" s="40"/>
      <c r="FD1956" s="40"/>
      <c r="FE1956" s="40"/>
      <c r="FF1956" s="40"/>
      <c r="FG1956" s="40"/>
      <c r="FH1956" s="40"/>
      <c r="FI1956" s="40"/>
      <c r="FJ1956" s="40"/>
      <c r="FK1956" s="40"/>
      <c r="FL1956" s="40"/>
      <c r="FM1956" s="40"/>
      <c r="FN1956" s="40"/>
      <c r="FO1956" s="40"/>
      <c r="FP1956" s="40"/>
      <c r="FQ1956" s="40"/>
      <c r="FR1956" s="40"/>
      <c r="FS1956" s="40"/>
      <c r="FT1956" s="40"/>
      <c r="FU1956" s="40"/>
      <c r="FV1956" s="40"/>
      <c r="FW1956" s="40"/>
      <c r="FX1956" s="40"/>
      <c r="FY1956" s="40"/>
      <c r="FZ1956" s="40"/>
      <c r="GA1956" s="40"/>
      <c r="GB1956" s="40"/>
      <c r="GC1956" s="40"/>
      <c r="GD1956" s="40"/>
      <c r="GE1956" s="40"/>
      <c r="GF1956" s="40"/>
      <c r="GG1956" s="40"/>
      <c r="GH1956" s="40"/>
      <c r="GI1956" s="40"/>
      <c r="GJ1956" s="40"/>
      <c r="GK1956" s="40"/>
      <c r="GL1956" s="40"/>
      <c r="GM1956" s="40"/>
      <c r="GN1956" s="40"/>
      <c r="GO1956" s="40"/>
      <c r="GP1956" s="40"/>
      <c r="GQ1956" s="40"/>
      <c r="GR1956" s="40"/>
      <c r="GS1956" s="40"/>
    </row>
    <row r="1957" spans="1:201" x14ac:dyDescent="0.2">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40"/>
      <c r="CY1957" s="40"/>
      <c r="CZ1957" s="40"/>
      <c r="DA1957" s="40"/>
      <c r="DB1957" s="40"/>
      <c r="DC1957" s="40"/>
      <c r="DD1957" s="40"/>
      <c r="DE1957" s="40"/>
      <c r="DF1957" s="40"/>
      <c r="DG1957" s="40"/>
      <c r="DH1957" s="40"/>
      <c r="DI1957" s="40"/>
      <c r="DJ1957" s="40"/>
      <c r="DK1957" s="40"/>
      <c r="DL1957" s="40"/>
      <c r="DM1957" s="40"/>
      <c r="DN1957" s="40"/>
      <c r="DO1957" s="40"/>
      <c r="DP1957" s="40"/>
      <c r="DQ1957" s="40"/>
      <c r="DR1957" s="40"/>
      <c r="DS1957" s="40"/>
      <c r="DT1957" s="40"/>
      <c r="DU1957" s="40"/>
      <c r="DV1957" s="40"/>
      <c r="DW1957" s="40"/>
      <c r="DX1957" s="40"/>
      <c r="DY1957" s="40"/>
      <c r="DZ1957" s="40"/>
      <c r="EA1957" s="40"/>
      <c r="EB1957" s="40"/>
      <c r="EC1957" s="40"/>
      <c r="ED1957" s="40"/>
      <c r="EE1957" s="40"/>
      <c r="EF1957" s="40"/>
      <c r="EG1957" s="40"/>
      <c r="EH1957" s="40"/>
      <c r="EI1957" s="40"/>
      <c r="EJ1957" s="40"/>
      <c r="EK1957" s="40"/>
      <c r="EL1957" s="40"/>
      <c r="EM1957" s="40"/>
      <c r="EN1957" s="40"/>
      <c r="EO1957" s="40"/>
      <c r="EP1957" s="40"/>
      <c r="EQ1957" s="40"/>
      <c r="ER1957" s="40"/>
      <c r="ES1957" s="40"/>
      <c r="ET1957" s="40"/>
      <c r="EU1957" s="40"/>
      <c r="EV1957" s="40"/>
      <c r="EW1957" s="40"/>
      <c r="EX1957" s="40"/>
      <c r="EY1957" s="40"/>
      <c r="EZ1957" s="40"/>
      <c r="FA1957" s="40"/>
      <c r="FB1957" s="40"/>
      <c r="FC1957" s="40"/>
      <c r="FD1957" s="40"/>
      <c r="FE1957" s="40"/>
      <c r="FF1957" s="40"/>
      <c r="FG1957" s="40"/>
      <c r="FH1957" s="40"/>
      <c r="FI1957" s="40"/>
      <c r="FJ1957" s="40"/>
      <c r="FK1957" s="40"/>
      <c r="FL1957" s="40"/>
      <c r="FM1957" s="40"/>
      <c r="FN1957" s="40"/>
      <c r="FO1957" s="40"/>
      <c r="FP1957" s="40"/>
      <c r="FQ1957" s="40"/>
      <c r="FR1957" s="40"/>
      <c r="FS1957" s="40"/>
      <c r="FT1957" s="40"/>
      <c r="FU1957" s="40"/>
      <c r="FV1957" s="40"/>
      <c r="FW1957" s="40"/>
      <c r="FX1957" s="40"/>
      <c r="FY1957" s="40"/>
      <c r="FZ1957" s="40"/>
      <c r="GA1957" s="40"/>
      <c r="GB1957" s="40"/>
      <c r="GC1957" s="40"/>
      <c r="GD1957" s="40"/>
      <c r="GE1957" s="40"/>
      <c r="GF1957" s="40"/>
      <c r="GG1957" s="40"/>
      <c r="GH1957" s="40"/>
      <c r="GI1957" s="40"/>
      <c r="GJ1957" s="40"/>
      <c r="GK1957" s="40"/>
      <c r="GL1957" s="40"/>
      <c r="GM1957" s="40"/>
      <c r="GN1957" s="40"/>
      <c r="GO1957" s="40"/>
      <c r="GP1957" s="40"/>
      <c r="GQ1957" s="40"/>
      <c r="GR1957" s="40"/>
      <c r="GS1957" s="40"/>
    </row>
    <row r="1958" spans="1:201" x14ac:dyDescent="0.2">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40"/>
      <c r="CY1958" s="40"/>
      <c r="CZ1958" s="40"/>
      <c r="DA1958" s="40"/>
      <c r="DB1958" s="40"/>
      <c r="DC1958" s="40"/>
      <c r="DD1958" s="40"/>
      <c r="DE1958" s="40"/>
      <c r="DF1958" s="40"/>
      <c r="DG1958" s="40"/>
      <c r="DH1958" s="40"/>
      <c r="DI1958" s="40"/>
      <c r="DJ1958" s="40"/>
      <c r="DK1958" s="40"/>
      <c r="DL1958" s="40"/>
      <c r="DM1958" s="40"/>
      <c r="DN1958" s="40"/>
      <c r="DO1958" s="40"/>
      <c r="DP1958" s="40"/>
      <c r="DQ1958" s="40"/>
      <c r="DR1958" s="40"/>
      <c r="DS1958" s="40"/>
      <c r="DT1958" s="40"/>
      <c r="DU1958" s="40"/>
      <c r="DV1958" s="40"/>
      <c r="DW1958" s="40"/>
      <c r="DX1958" s="40"/>
      <c r="DY1958" s="40"/>
      <c r="DZ1958" s="40"/>
      <c r="EA1958" s="40"/>
      <c r="EB1958" s="40"/>
      <c r="EC1958" s="40"/>
      <c r="ED1958" s="40"/>
      <c r="EE1958" s="40"/>
      <c r="EF1958" s="40"/>
      <c r="EG1958" s="40"/>
      <c r="EH1958" s="40"/>
      <c r="EI1958" s="40"/>
      <c r="EJ1958" s="40"/>
      <c r="EK1958" s="40"/>
      <c r="EL1958" s="40"/>
      <c r="EM1958" s="40"/>
      <c r="EN1958" s="40"/>
      <c r="EO1958" s="40"/>
      <c r="EP1958" s="40"/>
      <c r="EQ1958" s="40"/>
      <c r="ER1958" s="40"/>
      <c r="ES1958" s="40"/>
      <c r="ET1958" s="40"/>
      <c r="EU1958" s="40"/>
      <c r="EV1958" s="40"/>
      <c r="EW1958" s="40"/>
      <c r="EX1958" s="40"/>
      <c r="EY1958" s="40"/>
      <c r="EZ1958" s="40"/>
      <c r="FA1958" s="40"/>
      <c r="FB1958" s="40"/>
      <c r="FC1958" s="40"/>
      <c r="FD1958" s="40"/>
      <c r="FE1958" s="40"/>
      <c r="FF1958" s="40"/>
      <c r="FG1958" s="40"/>
      <c r="FH1958" s="40"/>
      <c r="FI1958" s="40"/>
      <c r="FJ1958" s="40"/>
      <c r="FK1958" s="40"/>
      <c r="FL1958" s="40"/>
      <c r="FM1958" s="40"/>
      <c r="FN1958" s="40"/>
      <c r="FO1958" s="40"/>
      <c r="FP1958" s="40"/>
      <c r="FQ1958" s="40"/>
      <c r="FR1958" s="40"/>
      <c r="FS1958" s="40"/>
      <c r="FT1958" s="40"/>
      <c r="FU1958" s="40"/>
      <c r="FV1958" s="40"/>
      <c r="FW1958" s="40"/>
      <c r="FX1958" s="40"/>
      <c r="FY1958" s="40"/>
      <c r="FZ1958" s="40"/>
      <c r="GA1958" s="40"/>
      <c r="GB1958" s="40"/>
      <c r="GC1958" s="40"/>
      <c r="GD1958" s="40"/>
      <c r="GE1958" s="40"/>
      <c r="GF1958" s="40"/>
      <c r="GG1958" s="40"/>
      <c r="GH1958" s="40"/>
      <c r="GI1958" s="40"/>
      <c r="GJ1958" s="40"/>
      <c r="GK1958" s="40"/>
      <c r="GL1958" s="40"/>
      <c r="GM1958" s="40"/>
      <c r="GN1958" s="40"/>
      <c r="GO1958" s="40"/>
      <c r="GP1958" s="40"/>
      <c r="GQ1958" s="40"/>
      <c r="GR1958" s="40"/>
      <c r="GS1958" s="40"/>
    </row>
    <row r="1959" spans="1:201" x14ac:dyDescent="0.2">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40"/>
      <c r="CY1959" s="40"/>
      <c r="CZ1959" s="40"/>
      <c r="DA1959" s="40"/>
      <c r="DB1959" s="40"/>
      <c r="DC1959" s="40"/>
      <c r="DD1959" s="40"/>
      <c r="DE1959" s="40"/>
      <c r="DF1959" s="40"/>
      <c r="DG1959" s="40"/>
      <c r="DH1959" s="40"/>
      <c r="DI1959" s="40"/>
      <c r="DJ1959" s="40"/>
      <c r="DK1959" s="40"/>
      <c r="DL1959" s="40"/>
      <c r="DM1959" s="40"/>
      <c r="DN1959" s="40"/>
      <c r="DO1959" s="40"/>
      <c r="DP1959" s="40"/>
      <c r="DQ1959" s="40"/>
      <c r="DR1959" s="40"/>
      <c r="DS1959" s="40"/>
      <c r="DT1959" s="40"/>
      <c r="DU1959" s="40"/>
      <c r="DV1959" s="40"/>
      <c r="DW1959" s="40"/>
      <c r="DX1959" s="40"/>
      <c r="DY1959" s="40"/>
      <c r="DZ1959" s="40"/>
      <c r="EA1959" s="40"/>
      <c r="EB1959" s="40"/>
      <c r="EC1959" s="40"/>
      <c r="ED1959" s="40"/>
      <c r="EE1959" s="40"/>
      <c r="EF1959" s="40"/>
      <c r="EG1959" s="40"/>
      <c r="EH1959" s="40"/>
      <c r="EI1959" s="40"/>
      <c r="EJ1959" s="40"/>
      <c r="EK1959" s="40"/>
      <c r="EL1959" s="40"/>
      <c r="EM1959" s="40"/>
      <c r="EN1959" s="40"/>
      <c r="EO1959" s="40"/>
      <c r="EP1959" s="40"/>
      <c r="EQ1959" s="40"/>
      <c r="ER1959" s="40"/>
      <c r="ES1959" s="40"/>
      <c r="ET1959" s="40"/>
      <c r="EU1959" s="40"/>
      <c r="EV1959" s="40"/>
      <c r="EW1959" s="40"/>
      <c r="EX1959" s="40"/>
      <c r="EY1959" s="40"/>
      <c r="EZ1959" s="40"/>
      <c r="FA1959" s="40"/>
      <c r="FB1959" s="40"/>
      <c r="FC1959" s="40"/>
      <c r="FD1959" s="40"/>
      <c r="FE1959" s="40"/>
      <c r="FF1959" s="40"/>
      <c r="FG1959" s="40"/>
      <c r="FH1959" s="40"/>
      <c r="FI1959" s="40"/>
      <c r="FJ1959" s="40"/>
      <c r="FK1959" s="40"/>
      <c r="FL1959" s="40"/>
      <c r="FM1959" s="40"/>
      <c r="FN1959" s="40"/>
      <c r="FO1959" s="40"/>
      <c r="FP1959" s="40"/>
      <c r="FQ1959" s="40"/>
      <c r="FR1959" s="40"/>
      <c r="FS1959" s="40"/>
      <c r="FT1959" s="40"/>
      <c r="FU1959" s="40"/>
      <c r="FV1959" s="40"/>
      <c r="FW1959" s="40"/>
      <c r="FX1959" s="40"/>
      <c r="FY1959" s="40"/>
      <c r="FZ1959" s="40"/>
      <c r="GA1959" s="40"/>
      <c r="GB1959" s="40"/>
      <c r="GC1959" s="40"/>
      <c r="GD1959" s="40"/>
      <c r="GE1959" s="40"/>
      <c r="GF1959" s="40"/>
      <c r="GG1959" s="40"/>
      <c r="GH1959" s="40"/>
      <c r="GI1959" s="40"/>
      <c r="GJ1959" s="40"/>
      <c r="GK1959" s="40"/>
      <c r="GL1959" s="40"/>
      <c r="GM1959" s="40"/>
      <c r="GN1959" s="40"/>
      <c r="GO1959" s="40"/>
      <c r="GP1959" s="40"/>
      <c r="GQ1959" s="40"/>
      <c r="GR1959" s="40"/>
      <c r="GS1959" s="40"/>
    </row>
    <row r="1960" spans="1:201" x14ac:dyDescent="0.2">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40"/>
      <c r="CY1960" s="40"/>
      <c r="CZ1960" s="40"/>
      <c r="DA1960" s="40"/>
      <c r="DB1960" s="40"/>
      <c r="DC1960" s="40"/>
      <c r="DD1960" s="40"/>
      <c r="DE1960" s="40"/>
      <c r="DF1960" s="40"/>
      <c r="DG1960" s="40"/>
      <c r="DH1960" s="40"/>
      <c r="DI1960" s="40"/>
      <c r="DJ1960" s="40"/>
      <c r="DK1960" s="40"/>
      <c r="DL1960" s="40"/>
      <c r="DM1960" s="40"/>
      <c r="DN1960" s="40"/>
      <c r="DO1960" s="40"/>
      <c r="DP1960" s="40"/>
      <c r="DQ1960" s="40"/>
      <c r="DR1960" s="40"/>
      <c r="DS1960" s="40"/>
      <c r="DT1960" s="40"/>
      <c r="DU1960" s="40"/>
      <c r="DV1960" s="40"/>
      <c r="DW1960" s="40"/>
      <c r="DX1960" s="40"/>
      <c r="DY1960" s="40"/>
      <c r="DZ1960" s="40"/>
      <c r="EA1960" s="40"/>
      <c r="EB1960" s="40"/>
      <c r="EC1960" s="40"/>
      <c r="ED1960" s="40"/>
      <c r="EE1960" s="40"/>
      <c r="EF1960" s="40"/>
      <c r="EG1960" s="40"/>
      <c r="EH1960" s="40"/>
      <c r="EI1960" s="40"/>
      <c r="EJ1960" s="40"/>
      <c r="EK1960" s="40"/>
      <c r="EL1960" s="40"/>
      <c r="EM1960" s="40"/>
      <c r="EN1960" s="40"/>
      <c r="EO1960" s="40"/>
      <c r="EP1960" s="40"/>
      <c r="EQ1960" s="40"/>
      <c r="ER1960" s="40"/>
      <c r="ES1960" s="40"/>
      <c r="ET1960" s="40"/>
      <c r="EU1960" s="40"/>
      <c r="EV1960" s="40"/>
      <c r="EW1960" s="40"/>
      <c r="EX1960" s="40"/>
      <c r="EY1960" s="40"/>
      <c r="EZ1960" s="40"/>
      <c r="FA1960" s="40"/>
      <c r="FB1960" s="40"/>
      <c r="FC1960" s="40"/>
      <c r="FD1960" s="40"/>
      <c r="FE1960" s="40"/>
      <c r="FF1960" s="40"/>
      <c r="FG1960" s="40"/>
      <c r="FH1960" s="40"/>
      <c r="FI1960" s="40"/>
      <c r="FJ1960" s="40"/>
      <c r="FK1960" s="40"/>
      <c r="FL1960" s="40"/>
      <c r="FM1960" s="40"/>
      <c r="FN1960" s="40"/>
      <c r="FO1960" s="40"/>
      <c r="FP1960" s="40"/>
      <c r="FQ1960" s="40"/>
      <c r="FR1960" s="40"/>
      <c r="FS1960" s="40"/>
      <c r="FT1960" s="40"/>
      <c r="FU1960" s="40"/>
      <c r="FV1960" s="40"/>
      <c r="FW1960" s="40"/>
      <c r="FX1960" s="40"/>
      <c r="FY1960" s="40"/>
      <c r="FZ1960" s="40"/>
      <c r="GA1960" s="40"/>
      <c r="GB1960" s="40"/>
      <c r="GC1960" s="40"/>
      <c r="GD1960" s="40"/>
      <c r="GE1960" s="40"/>
      <c r="GF1960" s="40"/>
      <c r="GG1960" s="40"/>
      <c r="GH1960" s="40"/>
      <c r="GI1960" s="40"/>
      <c r="GJ1960" s="40"/>
      <c r="GK1960" s="40"/>
      <c r="GL1960" s="40"/>
      <c r="GM1960" s="40"/>
      <c r="GN1960" s="40"/>
      <c r="GO1960" s="40"/>
      <c r="GP1960" s="40"/>
      <c r="GQ1960" s="40"/>
      <c r="GR1960" s="40"/>
      <c r="GS1960" s="40"/>
    </row>
    <row r="1961" spans="1:201" x14ac:dyDescent="0.2">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40"/>
      <c r="CY1961" s="40"/>
      <c r="CZ1961" s="40"/>
      <c r="DA1961" s="40"/>
      <c r="DB1961" s="40"/>
      <c r="DC1961" s="40"/>
      <c r="DD1961" s="40"/>
      <c r="DE1961" s="40"/>
      <c r="DF1961" s="40"/>
      <c r="DG1961" s="40"/>
      <c r="DH1961" s="40"/>
      <c r="DI1961" s="40"/>
      <c r="DJ1961" s="40"/>
      <c r="DK1961" s="40"/>
      <c r="DL1961" s="40"/>
      <c r="DM1961" s="40"/>
      <c r="DN1961" s="40"/>
      <c r="DO1961" s="40"/>
      <c r="DP1961" s="40"/>
      <c r="DQ1961" s="40"/>
      <c r="DR1961" s="40"/>
      <c r="DS1961" s="40"/>
      <c r="DT1961" s="40"/>
      <c r="DU1961" s="40"/>
      <c r="DV1961" s="40"/>
      <c r="DW1961" s="40"/>
      <c r="DX1961" s="40"/>
      <c r="DY1961" s="40"/>
      <c r="DZ1961" s="40"/>
      <c r="EA1961" s="40"/>
      <c r="EB1961" s="40"/>
      <c r="EC1961" s="40"/>
      <c r="ED1961" s="40"/>
      <c r="EE1961" s="40"/>
      <c r="EF1961" s="40"/>
      <c r="EG1961" s="40"/>
      <c r="EH1961" s="40"/>
      <c r="EI1961" s="40"/>
      <c r="EJ1961" s="40"/>
      <c r="EK1961" s="40"/>
      <c r="EL1961" s="40"/>
      <c r="EM1961" s="40"/>
      <c r="EN1961" s="40"/>
      <c r="EO1961" s="40"/>
      <c r="EP1961" s="40"/>
      <c r="EQ1961" s="40"/>
      <c r="ER1961" s="40"/>
      <c r="ES1961" s="40"/>
      <c r="ET1961" s="40"/>
      <c r="EU1961" s="40"/>
      <c r="EV1961" s="40"/>
      <c r="EW1961" s="40"/>
      <c r="EX1961" s="40"/>
      <c r="EY1961" s="40"/>
      <c r="EZ1961" s="40"/>
      <c r="FA1961" s="40"/>
      <c r="FB1961" s="40"/>
      <c r="FC1961" s="40"/>
      <c r="FD1961" s="40"/>
      <c r="FE1961" s="40"/>
      <c r="FF1961" s="40"/>
      <c r="FG1961" s="40"/>
      <c r="FH1961" s="40"/>
      <c r="FI1961" s="40"/>
      <c r="FJ1961" s="40"/>
      <c r="FK1961" s="40"/>
      <c r="FL1961" s="40"/>
      <c r="FM1961" s="40"/>
      <c r="FN1961" s="40"/>
      <c r="FO1961" s="40"/>
      <c r="FP1961" s="40"/>
      <c r="FQ1961" s="40"/>
      <c r="FR1961" s="40"/>
      <c r="FS1961" s="40"/>
      <c r="FT1961" s="40"/>
      <c r="FU1961" s="40"/>
      <c r="FV1961" s="40"/>
      <c r="FW1961" s="40"/>
      <c r="FX1961" s="40"/>
      <c r="FY1961" s="40"/>
      <c r="FZ1961" s="40"/>
      <c r="GA1961" s="40"/>
      <c r="GB1961" s="40"/>
      <c r="GC1961" s="40"/>
      <c r="GD1961" s="40"/>
      <c r="GE1961" s="40"/>
      <c r="GF1961" s="40"/>
      <c r="GG1961" s="40"/>
      <c r="GH1961" s="40"/>
      <c r="GI1961" s="40"/>
      <c r="GJ1961" s="40"/>
      <c r="GK1961" s="40"/>
      <c r="GL1961" s="40"/>
      <c r="GM1961" s="40"/>
      <c r="GN1961" s="40"/>
      <c r="GO1961" s="40"/>
      <c r="GP1961" s="40"/>
      <c r="GQ1961" s="40"/>
      <c r="GR1961" s="40"/>
      <c r="GS1961" s="40"/>
    </row>
    <row r="1962" spans="1:201" x14ac:dyDescent="0.2">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40"/>
      <c r="CY1962" s="40"/>
      <c r="CZ1962" s="40"/>
      <c r="DA1962" s="40"/>
      <c r="DB1962" s="40"/>
      <c r="DC1962" s="40"/>
      <c r="DD1962" s="40"/>
      <c r="DE1962" s="40"/>
      <c r="DF1962" s="40"/>
      <c r="DG1962" s="40"/>
      <c r="DH1962" s="40"/>
      <c r="DI1962" s="40"/>
      <c r="DJ1962" s="40"/>
      <c r="DK1962" s="40"/>
      <c r="DL1962" s="40"/>
      <c r="DM1962" s="40"/>
      <c r="DN1962" s="40"/>
      <c r="DO1962" s="40"/>
      <c r="DP1962" s="40"/>
      <c r="DQ1962" s="40"/>
      <c r="DR1962" s="40"/>
      <c r="DS1962" s="40"/>
      <c r="DT1962" s="40"/>
      <c r="DU1962" s="40"/>
      <c r="DV1962" s="40"/>
      <c r="DW1962" s="40"/>
      <c r="DX1962" s="40"/>
      <c r="DY1962" s="40"/>
      <c r="DZ1962" s="40"/>
      <c r="EA1962" s="40"/>
      <c r="EB1962" s="40"/>
      <c r="EC1962" s="40"/>
      <c r="ED1962" s="40"/>
      <c r="EE1962" s="40"/>
      <c r="EF1962" s="40"/>
      <c r="EG1962" s="40"/>
      <c r="EH1962" s="40"/>
      <c r="EI1962" s="40"/>
      <c r="EJ1962" s="40"/>
      <c r="EK1962" s="40"/>
      <c r="EL1962" s="40"/>
      <c r="EM1962" s="40"/>
      <c r="EN1962" s="40"/>
      <c r="EO1962" s="40"/>
      <c r="EP1962" s="40"/>
      <c r="EQ1962" s="40"/>
      <c r="ER1962" s="40"/>
      <c r="ES1962" s="40"/>
      <c r="ET1962" s="40"/>
      <c r="EU1962" s="40"/>
      <c r="EV1962" s="40"/>
      <c r="EW1962" s="40"/>
      <c r="EX1962" s="40"/>
      <c r="EY1962" s="40"/>
      <c r="EZ1962" s="40"/>
      <c r="FA1962" s="40"/>
      <c r="FB1962" s="40"/>
      <c r="FC1962" s="40"/>
      <c r="FD1962" s="40"/>
      <c r="FE1962" s="40"/>
      <c r="FF1962" s="40"/>
      <c r="FG1962" s="40"/>
      <c r="FH1962" s="40"/>
      <c r="FI1962" s="40"/>
      <c r="FJ1962" s="40"/>
      <c r="FK1962" s="40"/>
      <c r="FL1962" s="40"/>
      <c r="FM1962" s="40"/>
      <c r="FN1962" s="40"/>
      <c r="FO1962" s="40"/>
      <c r="FP1962" s="40"/>
      <c r="FQ1962" s="40"/>
      <c r="FR1962" s="40"/>
      <c r="FS1962" s="40"/>
      <c r="FT1962" s="40"/>
      <c r="FU1962" s="40"/>
      <c r="FV1962" s="40"/>
      <c r="FW1962" s="40"/>
      <c r="FX1962" s="40"/>
      <c r="FY1962" s="40"/>
      <c r="FZ1962" s="40"/>
      <c r="GA1962" s="40"/>
      <c r="GB1962" s="40"/>
      <c r="GC1962" s="40"/>
      <c r="GD1962" s="40"/>
      <c r="GE1962" s="40"/>
      <c r="GF1962" s="40"/>
      <c r="GG1962" s="40"/>
      <c r="GH1962" s="40"/>
      <c r="GI1962" s="40"/>
      <c r="GJ1962" s="40"/>
      <c r="GK1962" s="40"/>
      <c r="GL1962" s="40"/>
      <c r="GM1962" s="40"/>
      <c r="GN1962" s="40"/>
      <c r="GO1962" s="40"/>
      <c r="GP1962" s="40"/>
      <c r="GQ1962" s="40"/>
      <c r="GR1962" s="40"/>
      <c r="GS1962" s="40"/>
    </row>
    <row r="1963" spans="1:201" x14ac:dyDescent="0.2">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40"/>
      <c r="CY1963" s="40"/>
      <c r="CZ1963" s="40"/>
      <c r="DA1963" s="40"/>
      <c r="DB1963" s="40"/>
      <c r="DC1963" s="40"/>
      <c r="DD1963" s="40"/>
      <c r="DE1963" s="40"/>
      <c r="DF1963" s="40"/>
      <c r="DG1963" s="40"/>
      <c r="DH1963" s="40"/>
      <c r="DI1963" s="40"/>
      <c r="DJ1963" s="40"/>
      <c r="DK1963" s="40"/>
      <c r="DL1963" s="40"/>
      <c r="DM1963" s="40"/>
      <c r="DN1963" s="40"/>
      <c r="DO1963" s="40"/>
      <c r="DP1963" s="40"/>
      <c r="DQ1963" s="40"/>
      <c r="DR1963" s="40"/>
      <c r="DS1963" s="40"/>
      <c r="DT1963" s="40"/>
      <c r="DU1963" s="40"/>
      <c r="DV1963" s="40"/>
      <c r="DW1963" s="40"/>
      <c r="DX1963" s="40"/>
      <c r="DY1963" s="40"/>
      <c r="DZ1963" s="40"/>
      <c r="EA1963" s="40"/>
      <c r="EB1963" s="40"/>
      <c r="EC1963" s="40"/>
      <c r="ED1963" s="40"/>
      <c r="EE1963" s="40"/>
      <c r="EF1963" s="40"/>
      <c r="EG1963" s="40"/>
      <c r="EH1963" s="40"/>
      <c r="EI1963" s="40"/>
      <c r="EJ1963" s="40"/>
      <c r="EK1963" s="40"/>
      <c r="EL1963" s="40"/>
      <c r="EM1963" s="40"/>
      <c r="EN1963" s="40"/>
      <c r="EO1963" s="40"/>
      <c r="EP1963" s="40"/>
      <c r="EQ1963" s="40"/>
      <c r="ER1963" s="40"/>
      <c r="ES1963" s="40"/>
      <c r="ET1963" s="40"/>
      <c r="EU1963" s="40"/>
      <c r="EV1963" s="40"/>
      <c r="EW1963" s="40"/>
      <c r="EX1963" s="40"/>
      <c r="EY1963" s="40"/>
      <c r="EZ1963" s="40"/>
      <c r="FA1963" s="40"/>
      <c r="FB1963" s="40"/>
      <c r="FC1963" s="40"/>
      <c r="FD1963" s="40"/>
      <c r="FE1963" s="40"/>
      <c r="FF1963" s="40"/>
      <c r="FG1963" s="40"/>
      <c r="FH1963" s="40"/>
      <c r="FI1963" s="40"/>
      <c r="FJ1963" s="40"/>
      <c r="FK1963" s="40"/>
      <c r="FL1963" s="40"/>
      <c r="FM1963" s="40"/>
      <c r="FN1963" s="40"/>
      <c r="FO1963" s="40"/>
      <c r="FP1963" s="40"/>
      <c r="FQ1963" s="40"/>
      <c r="FR1963" s="40"/>
      <c r="FS1963" s="40"/>
      <c r="FT1963" s="40"/>
      <c r="FU1963" s="40"/>
      <c r="FV1963" s="40"/>
      <c r="FW1963" s="40"/>
      <c r="FX1963" s="40"/>
      <c r="FY1963" s="40"/>
      <c r="FZ1963" s="40"/>
      <c r="GA1963" s="40"/>
      <c r="GB1963" s="40"/>
      <c r="GC1963" s="40"/>
      <c r="GD1963" s="40"/>
      <c r="GE1963" s="40"/>
      <c r="GF1963" s="40"/>
      <c r="GG1963" s="40"/>
      <c r="GH1963" s="40"/>
      <c r="GI1963" s="40"/>
      <c r="GJ1963" s="40"/>
      <c r="GK1963" s="40"/>
      <c r="GL1963" s="40"/>
      <c r="GM1963" s="40"/>
      <c r="GN1963" s="40"/>
      <c r="GO1963" s="40"/>
      <c r="GP1963" s="40"/>
      <c r="GQ1963" s="40"/>
      <c r="GR1963" s="40"/>
      <c r="GS1963" s="40"/>
    </row>
    <row r="1964" spans="1:201" x14ac:dyDescent="0.2">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40"/>
      <c r="CY1964" s="40"/>
      <c r="CZ1964" s="40"/>
      <c r="DA1964" s="40"/>
      <c r="DB1964" s="40"/>
      <c r="DC1964" s="40"/>
      <c r="DD1964" s="40"/>
      <c r="DE1964" s="40"/>
      <c r="DF1964" s="40"/>
      <c r="DG1964" s="40"/>
      <c r="DH1964" s="40"/>
      <c r="DI1964" s="40"/>
      <c r="DJ1964" s="40"/>
      <c r="DK1964" s="40"/>
      <c r="DL1964" s="40"/>
      <c r="DM1964" s="40"/>
      <c r="DN1964" s="40"/>
      <c r="DO1964" s="40"/>
      <c r="DP1964" s="40"/>
      <c r="DQ1964" s="40"/>
      <c r="DR1964" s="40"/>
      <c r="DS1964" s="40"/>
      <c r="DT1964" s="40"/>
      <c r="DU1964" s="40"/>
      <c r="DV1964" s="40"/>
      <c r="DW1964" s="40"/>
      <c r="DX1964" s="40"/>
      <c r="DY1964" s="40"/>
      <c r="DZ1964" s="40"/>
      <c r="EA1964" s="40"/>
      <c r="EB1964" s="40"/>
      <c r="EC1964" s="40"/>
      <c r="ED1964" s="40"/>
      <c r="EE1964" s="40"/>
      <c r="EF1964" s="40"/>
      <c r="EG1964" s="40"/>
      <c r="EH1964" s="40"/>
      <c r="EI1964" s="40"/>
      <c r="EJ1964" s="40"/>
      <c r="EK1964" s="40"/>
      <c r="EL1964" s="40"/>
      <c r="EM1964" s="40"/>
      <c r="EN1964" s="40"/>
      <c r="EO1964" s="40"/>
      <c r="EP1964" s="40"/>
      <c r="EQ1964" s="40"/>
      <c r="ER1964" s="40"/>
      <c r="ES1964" s="40"/>
      <c r="ET1964" s="40"/>
      <c r="EU1964" s="40"/>
      <c r="EV1964" s="40"/>
      <c r="EW1964" s="40"/>
      <c r="EX1964" s="40"/>
      <c r="EY1964" s="40"/>
      <c r="EZ1964" s="40"/>
      <c r="FA1964" s="40"/>
      <c r="FB1964" s="40"/>
      <c r="FC1964" s="40"/>
      <c r="FD1964" s="40"/>
      <c r="FE1964" s="40"/>
      <c r="FF1964" s="40"/>
      <c r="FG1964" s="40"/>
      <c r="FH1964" s="40"/>
      <c r="FI1964" s="40"/>
      <c r="FJ1964" s="40"/>
      <c r="FK1964" s="40"/>
      <c r="FL1964" s="40"/>
      <c r="FM1964" s="40"/>
      <c r="FN1964" s="40"/>
      <c r="FO1964" s="40"/>
      <c r="FP1964" s="40"/>
      <c r="FQ1964" s="40"/>
      <c r="FR1964" s="40"/>
      <c r="FS1964" s="40"/>
      <c r="FT1964" s="40"/>
      <c r="FU1964" s="40"/>
      <c r="FV1964" s="40"/>
      <c r="FW1964" s="40"/>
      <c r="FX1964" s="40"/>
      <c r="FY1964" s="40"/>
      <c r="FZ1964" s="40"/>
      <c r="GA1964" s="40"/>
      <c r="GB1964" s="40"/>
      <c r="GC1964" s="40"/>
      <c r="GD1964" s="40"/>
      <c r="GE1964" s="40"/>
      <c r="GF1964" s="40"/>
      <c r="GG1964" s="40"/>
      <c r="GH1964" s="40"/>
      <c r="GI1964" s="40"/>
      <c r="GJ1964" s="40"/>
      <c r="GK1964" s="40"/>
      <c r="GL1964" s="40"/>
      <c r="GM1964" s="40"/>
      <c r="GN1964" s="40"/>
      <c r="GO1964" s="40"/>
      <c r="GP1964" s="40"/>
      <c r="GQ1964" s="40"/>
      <c r="GR1964" s="40"/>
      <c r="GS1964" s="40"/>
    </row>
    <row r="1965" spans="1:201" x14ac:dyDescent="0.2">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40"/>
      <c r="CY1965" s="40"/>
      <c r="CZ1965" s="40"/>
      <c r="DA1965" s="40"/>
      <c r="DB1965" s="40"/>
      <c r="DC1965" s="40"/>
      <c r="DD1965" s="40"/>
      <c r="DE1965" s="40"/>
      <c r="DF1965" s="40"/>
      <c r="DG1965" s="40"/>
      <c r="DH1965" s="40"/>
      <c r="DI1965" s="40"/>
      <c r="DJ1965" s="40"/>
      <c r="DK1965" s="40"/>
      <c r="DL1965" s="40"/>
      <c r="DM1965" s="40"/>
      <c r="DN1965" s="40"/>
      <c r="DO1965" s="40"/>
      <c r="DP1965" s="40"/>
      <c r="DQ1965" s="40"/>
      <c r="DR1965" s="40"/>
      <c r="DS1965" s="40"/>
      <c r="DT1965" s="40"/>
      <c r="DU1965" s="40"/>
      <c r="DV1965" s="40"/>
      <c r="DW1965" s="40"/>
      <c r="DX1965" s="40"/>
      <c r="DY1965" s="40"/>
      <c r="DZ1965" s="40"/>
      <c r="EA1965" s="40"/>
      <c r="EB1965" s="40"/>
      <c r="EC1965" s="40"/>
      <c r="ED1965" s="40"/>
      <c r="EE1965" s="40"/>
      <c r="EF1965" s="40"/>
      <c r="EG1965" s="40"/>
      <c r="EH1965" s="40"/>
      <c r="EI1965" s="40"/>
      <c r="EJ1965" s="40"/>
      <c r="EK1965" s="40"/>
      <c r="EL1965" s="40"/>
      <c r="EM1965" s="40"/>
      <c r="EN1965" s="40"/>
      <c r="EO1965" s="40"/>
      <c r="EP1965" s="40"/>
      <c r="EQ1965" s="40"/>
      <c r="ER1965" s="40"/>
      <c r="ES1965" s="40"/>
      <c r="ET1965" s="40"/>
      <c r="EU1965" s="40"/>
      <c r="EV1965" s="40"/>
      <c r="EW1965" s="40"/>
      <c r="EX1965" s="40"/>
      <c r="EY1965" s="40"/>
      <c r="EZ1965" s="40"/>
      <c r="FA1965" s="40"/>
      <c r="FB1965" s="40"/>
      <c r="FC1965" s="40"/>
      <c r="FD1965" s="40"/>
      <c r="FE1965" s="40"/>
      <c r="FF1965" s="40"/>
      <c r="FG1965" s="40"/>
      <c r="FH1965" s="40"/>
      <c r="FI1965" s="40"/>
      <c r="FJ1965" s="40"/>
      <c r="FK1965" s="40"/>
      <c r="FL1965" s="40"/>
      <c r="FM1965" s="40"/>
      <c r="FN1965" s="40"/>
      <c r="FO1965" s="40"/>
      <c r="FP1965" s="40"/>
      <c r="FQ1965" s="40"/>
      <c r="FR1965" s="40"/>
      <c r="FS1965" s="40"/>
      <c r="FT1965" s="40"/>
      <c r="FU1965" s="40"/>
      <c r="FV1965" s="40"/>
      <c r="FW1965" s="40"/>
      <c r="FX1965" s="40"/>
      <c r="FY1965" s="40"/>
      <c r="FZ1965" s="40"/>
      <c r="GA1965" s="40"/>
      <c r="GB1965" s="40"/>
      <c r="GC1965" s="40"/>
      <c r="GD1965" s="40"/>
      <c r="GE1965" s="40"/>
      <c r="GF1965" s="40"/>
      <c r="GG1965" s="40"/>
      <c r="GH1965" s="40"/>
      <c r="GI1965" s="40"/>
      <c r="GJ1965" s="40"/>
      <c r="GK1965" s="40"/>
      <c r="GL1965" s="40"/>
      <c r="GM1965" s="40"/>
      <c r="GN1965" s="40"/>
      <c r="GO1965" s="40"/>
      <c r="GP1965" s="40"/>
      <c r="GQ1965" s="40"/>
      <c r="GR1965" s="40"/>
      <c r="GS1965" s="40"/>
    </row>
    <row r="1966" spans="1:201" x14ac:dyDescent="0.2">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40"/>
      <c r="CY1966" s="40"/>
      <c r="CZ1966" s="40"/>
      <c r="DA1966" s="40"/>
      <c r="DB1966" s="40"/>
      <c r="DC1966" s="40"/>
      <c r="DD1966" s="40"/>
      <c r="DE1966" s="40"/>
      <c r="DF1966" s="40"/>
      <c r="DG1966" s="40"/>
      <c r="DH1966" s="40"/>
      <c r="DI1966" s="40"/>
      <c r="DJ1966" s="40"/>
      <c r="DK1966" s="40"/>
      <c r="DL1966" s="40"/>
      <c r="DM1966" s="40"/>
      <c r="DN1966" s="40"/>
      <c r="DO1966" s="40"/>
      <c r="DP1966" s="40"/>
      <c r="DQ1966" s="40"/>
      <c r="DR1966" s="40"/>
      <c r="DS1966" s="40"/>
      <c r="DT1966" s="40"/>
      <c r="DU1966" s="40"/>
      <c r="DV1966" s="40"/>
      <c r="DW1966" s="40"/>
      <c r="DX1966" s="40"/>
      <c r="DY1966" s="40"/>
      <c r="DZ1966" s="40"/>
      <c r="EA1966" s="40"/>
      <c r="EB1966" s="40"/>
      <c r="EC1966" s="40"/>
      <c r="ED1966" s="40"/>
      <c r="EE1966" s="40"/>
      <c r="EF1966" s="40"/>
      <c r="EG1966" s="40"/>
      <c r="EH1966" s="40"/>
      <c r="EI1966" s="40"/>
      <c r="EJ1966" s="40"/>
      <c r="EK1966" s="40"/>
      <c r="EL1966" s="40"/>
      <c r="EM1966" s="40"/>
      <c r="EN1966" s="40"/>
      <c r="EO1966" s="40"/>
      <c r="EP1966" s="40"/>
      <c r="EQ1966" s="40"/>
      <c r="ER1966" s="40"/>
      <c r="ES1966" s="40"/>
      <c r="ET1966" s="40"/>
      <c r="EU1966" s="40"/>
      <c r="EV1966" s="40"/>
      <c r="EW1966" s="40"/>
      <c r="EX1966" s="40"/>
      <c r="EY1966" s="40"/>
      <c r="EZ1966" s="40"/>
      <c r="FA1966" s="40"/>
      <c r="FB1966" s="40"/>
      <c r="FC1966" s="40"/>
      <c r="FD1966" s="40"/>
      <c r="FE1966" s="40"/>
      <c r="FF1966" s="40"/>
      <c r="FG1966" s="40"/>
      <c r="FH1966" s="40"/>
      <c r="FI1966" s="40"/>
      <c r="FJ1966" s="40"/>
      <c r="FK1966" s="40"/>
      <c r="FL1966" s="40"/>
      <c r="FM1966" s="40"/>
      <c r="FN1966" s="40"/>
      <c r="FO1966" s="40"/>
      <c r="FP1966" s="40"/>
      <c r="FQ1966" s="40"/>
      <c r="FR1966" s="40"/>
      <c r="FS1966" s="40"/>
      <c r="FT1966" s="40"/>
      <c r="FU1966" s="40"/>
      <c r="FV1966" s="40"/>
      <c r="FW1966" s="40"/>
      <c r="FX1966" s="40"/>
      <c r="FY1966" s="40"/>
      <c r="FZ1966" s="40"/>
      <c r="GA1966" s="40"/>
      <c r="GB1966" s="40"/>
      <c r="GC1966" s="40"/>
      <c r="GD1966" s="40"/>
      <c r="GE1966" s="40"/>
      <c r="GF1966" s="40"/>
      <c r="GG1966" s="40"/>
      <c r="GH1966" s="40"/>
      <c r="GI1966" s="40"/>
      <c r="GJ1966" s="40"/>
      <c r="GK1966" s="40"/>
      <c r="GL1966" s="40"/>
      <c r="GM1966" s="40"/>
      <c r="GN1966" s="40"/>
      <c r="GO1966" s="40"/>
      <c r="GP1966" s="40"/>
      <c r="GQ1966" s="40"/>
      <c r="GR1966" s="40"/>
      <c r="GS1966" s="40"/>
    </row>
    <row r="1967" spans="1:201" x14ac:dyDescent="0.2">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40"/>
      <c r="CY1967" s="40"/>
      <c r="CZ1967" s="40"/>
      <c r="DA1967" s="40"/>
      <c r="DB1967" s="40"/>
      <c r="DC1967" s="40"/>
      <c r="DD1967" s="40"/>
      <c r="DE1967" s="40"/>
      <c r="DF1967" s="40"/>
      <c r="DG1967" s="40"/>
      <c r="DH1967" s="40"/>
      <c r="DI1967" s="40"/>
      <c r="DJ1967" s="40"/>
      <c r="DK1967" s="40"/>
      <c r="DL1967" s="40"/>
      <c r="DM1967" s="40"/>
      <c r="DN1967" s="40"/>
      <c r="DO1967" s="40"/>
      <c r="DP1967" s="40"/>
      <c r="DQ1967" s="40"/>
      <c r="DR1967" s="40"/>
      <c r="DS1967" s="40"/>
      <c r="DT1967" s="40"/>
      <c r="DU1967" s="40"/>
      <c r="DV1967" s="40"/>
      <c r="DW1967" s="40"/>
      <c r="DX1967" s="40"/>
      <c r="DY1967" s="40"/>
      <c r="DZ1967" s="40"/>
      <c r="EA1967" s="40"/>
      <c r="EB1967" s="40"/>
      <c r="EC1967" s="40"/>
      <c r="ED1967" s="40"/>
      <c r="EE1967" s="40"/>
      <c r="EF1967" s="40"/>
      <c r="EG1967" s="40"/>
      <c r="EH1967" s="40"/>
      <c r="EI1967" s="40"/>
      <c r="EJ1967" s="40"/>
      <c r="EK1967" s="40"/>
      <c r="EL1967" s="40"/>
      <c r="EM1967" s="40"/>
      <c r="EN1967" s="40"/>
      <c r="EO1967" s="40"/>
      <c r="EP1967" s="40"/>
      <c r="EQ1967" s="40"/>
      <c r="ER1967" s="40"/>
      <c r="ES1967" s="40"/>
      <c r="ET1967" s="40"/>
      <c r="EU1967" s="40"/>
      <c r="EV1967" s="40"/>
      <c r="EW1967" s="40"/>
      <c r="EX1967" s="40"/>
      <c r="EY1967" s="40"/>
      <c r="EZ1967" s="40"/>
      <c r="FA1967" s="40"/>
      <c r="FB1967" s="40"/>
      <c r="FC1967" s="40"/>
      <c r="FD1967" s="40"/>
      <c r="FE1967" s="40"/>
      <c r="FF1967" s="40"/>
      <c r="FG1967" s="40"/>
      <c r="FH1967" s="40"/>
      <c r="FI1967" s="40"/>
      <c r="FJ1967" s="40"/>
      <c r="FK1967" s="40"/>
      <c r="FL1967" s="40"/>
      <c r="FM1967" s="40"/>
      <c r="FN1967" s="40"/>
      <c r="FO1967" s="40"/>
      <c r="FP1967" s="40"/>
      <c r="FQ1967" s="40"/>
      <c r="FR1967" s="40"/>
      <c r="FS1967" s="40"/>
      <c r="FT1967" s="40"/>
      <c r="FU1967" s="40"/>
      <c r="FV1967" s="40"/>
      <c r="FW1967" s="40"/>
      <c r="FX1967" s="40"/>
      <c r="FY1967" s="40"/>
      <c r="FZ1967" s="40"/>
      <c r="GA1967" s="40"/>
      <c r="GB1967" s="40"/>
      <c r="GC1967" s="40"/>
      <c r="GD1967" s="40"/>
      <c r="GE1967" s="40"/>
      <c r="GF1967" s="40"/>
      <c r="GG1967" s="40"/>
      <c r="GH1967" s="40"/>
      <c r="GI1967" s="40"/>
      <c r="GJ1967" s="40"/>
      <c r="GK1967" s="40"/>
      <c r="GL1967" s="40"/>
      <c r="GM1967" s="40"/>
      <c r="GN1967" s="40"/>
      <c r="GO1967" s="40"/>
      <c r="GP1967" s="40"/>
      <c r="GQ1967" s="40"/>
      <c r="GR1967" s="40"/>
      <c r="GS1967" s="40"/>
    </row>
    <row r="1968" spans="1:201" x14ac:dyDescent="0.2">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40"/>
      <c r="CY1968" s="40"/>
      <c r="CZ1968" s="40"/>
      <c r="DA1968" s="40"/>
      <c r="DB1968" s="40"/>
      <c r="DC1968" s="40"/>
      <c r="DD1968" s="40"/>
      <c r="DE1968" s="40"/>
      <c r="DF1968" s="40"/>
      <c r="DG1968" s="40"/>
      <c r="DH1968" s="40"/>
      <c r="DI1968" s="40"/>
      <c r="DJ1968" s="40"/>
      <c r="DK1968" s="40"/>
      <c r="DL1968" s="40"/>
      <c r="DM1968" s="40"/>
      <c r="DN1968" s="40"/>
      <c r="DO1968" s="40"/>
      <c r="DP1968" s="40"/>
      <c r="DQ1968" s="40"/>
      <c r="DR1968" s="40"/>
      <c r="DS1968" s="40"/>
      <c r="DT1968" s="40"/>
      <c r="DU1968" s="40"/>
      <c r="DV1968" s="40"/>
      <c r="DW1968" s="40"/>
      <c r="DX1968" s="40"/>
      <c r="DY1968" s="40"/>
      <c r="DZ1968" s="40"/>
      <c r="EA1968" s="40"/>
      <c r="EB1968" s="40"/>
      <c r="EC1968" s="40"/>
      <c r="ED1968" s="40"/>
      <c r="EE1968" s="40"/>
      <c r="EF1968" s="40"/>
      <c r="EG1968" s="40"/>
      <c r="EH1968" s="40"/>
      <c r="EI1968" s="40"/>
      <c r="EJ1968" s="40"/>
      <c r="EK1968" s="40"/>
      <c r="EL1968" s="40"/>
      <c r="EM1968" s="40"/>
      <c r="EN1968" s="40"/>
      <c r="EO1968" s="40"/>
      <c r="EP1968" s="40"/>
      <c r="EQ1968" s="40"/>
      <c r="ER1968" s="40"/>
      <c r="ES1968" s="40"/>
      <c r="ET1968" s="40"/>
      <c r="EU1968" s="40"/>
      <c r="EV1968" s="40"/>
      <c r="EW1968" s="40"/>
      <c r="EX1968" s="40"/>
      <c r="EY1968" s="40"/>
      <c r="EZ1968" s="40"/>
      <c r="FA1968" s="40"/>
      <c r="FB1968" s="40"/>
      <c r="FC1968" s="40"/>
      <c r="FD1968" s="40"/>
      <c r="FE1968" s="40"/>
      <c r="FF1968" s="40"/>
      <c r="FG1968" s="40"/>
      <c r="FH1968" s="40"/>
      <c r="FI1968" s="40"/>
      <c r="FJ1968" s="40"/>
      <c r="FK1968" s="40"/>
      <c r="FL1968" s="40"/>
      <c r="FM1968" s="40"/>
      <c r="FN1968" s="40"/>
      <c r="FO1968" s="40"/>
      <c r="FP1968" s="40"/>
      <c r="FQ1968" s="40"/>
      <c r="FR1968" s="40"/>
      <c r="FS1968" s="40"/>
      <c r="FT1968" s="40"/>
      <c r="FU1968" s="40"/>
      <c r="FV1968" s="40"/>
      <c r="FW1968" s="40"/>
      <c r="FX1968" s="40"/>
      <c r="FY1968" s="40"/>
      <c r="FZ1968" s="40"/>
      <c r="GA1968" s="40"/>
      <c r="GB1968" s="40"/>
      <c r="GC1968" s="40"/>
      <c r="GD1968" s="40"/>
      <c r="GE1968" s="40"/>
      <c r="GF1968" s="40"/>
      <c r="GG1968" s="40"/>
      <c r="GH1968" s="40"/>
      <c r="GI1968" s="40"/>
      <c r="GJ1968" s="40"/>
      <c r="GK1968" s="40"/>
      <c r="GL1968" s="40"/>
      <c r="GM1968" s="40"/>
      <c r="GN1968" s="40"/>
      <c r="GO1968" s="40"/>
      <c r="GP1968" s="40"/>
      <c r="GQ1968" s="40"/>
      <c r="GR1968" s="40"/>
      <c r="GS1968" s="40"/>
    </row>
    <row r="1969" spans="1:201" x14ac:dyDescent="0.2">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40"/>
      <c r="CY1969" s="40"/>
      <c r="CZ1969" s="40"/>
      <c r="DA1969" s="40"/>
      <c r="DB1969" s="40"/>
      <c r="DC1969" s="40"/>
      <c r="DD1969" s="40"/>
      <c r="DE1969" s="40"/>
      <c r="DF1969" s="40"/>
      <c r="DG1969" s="40"/>
      <c r="DH1969" s="40"/>
      <c r="DI1969" s="40"/>
      <c r="DJ1969" s="40"/>
      <c r="DK1969" s="40"/>
      <c r="DL1969" s="40"/>
      <c r="DM1969" s="40"/>
      <c r="DN1969" s="40"/>
      <c r="DO1969" s="40"/>
      <c r="DP1969" s="40"/>
      <c r="DQ1969" s="40"/>
      <c r="DR1969" s="40"/>
      <c r="DS1969" s="40"/>
      <c r="DT1969" s="40"/>
      <c r="DU1969" s="40"/>
      <c r="DV1969" s="40"/>
      <c r="DW1969" s="40"/>
      <c r="DX1969" s="40"/>
      <c r="DY1969" s="40"/>
      <c r="DZ1969" s="40"/>
      <c r="EA1969" s="40"/>
      <c r="EB1969" s="40"/>
      <c r="EC1969" s="40"/>
      <c r="ED1969" s="40"/>
      <c r="EE1969" s="40"/>
      <c r="EF1969" s="40"/>
      <c r="EG1969" s="40"/>
      <c r="EH1969" s="40"/>
      <c r="EI1969" s="40"/>
      <c r="EJ1969" s="40"/>
      <c r="EK1969" s="40"/>
      <c r="EL1969" s="40"/>
      <c r="EM1969" s="40"/>
      <c r="EN1969" s="40"/>
      <c r="EO1969" s="40"/>
      <c r="EP1969" s="40"/>
      <c r="EQ1969" s="40"/>
      <c r="ER1969" s="40"/>
      <c r="ES1969" s="40"/>
      <c r="ET1969" s="40"/>
      <c r="EU1969" s="40"/>
      <c r="EV1969" s="40"/>
      <c r="EW1969" s="40"/>
      <c r="EX1969" s="40"/>
      <c r="EY1969" s="40"/>
      <c r="EZ1969" s="40"/>
      <c r="FA1969" s="40"/>
      <c r="FB1969" s="40"/>
      <c r="FC1969" s="40"/>
      <c r="FD1969" s="40"/>
      <c r="FE1969" s="40"/>
      <c r="FF1969" s="40"/>
      <c r="FG1969" s="40"/>
      <c r="FH1969" s="40"/>
      <c r="FI1969" s="40"/>
      <c r="FJ1969" s="40"/>
      <c r="FK1969" s="40"/>
      <c r="FL1969" s="40"/>
      <c r="FM1969" s="40"/>
      <c r="FN1969" s="40"/>
      <c r="FO1969" s="40"/>
      <c r="FP1969" s="40"/>
      <c r="FQ1969" s="40"/>
      <c r="FR1969" s="40"/>
      <c r="FS1969" s="40"/>
      <c r="FT1969" s="40"/>
      <c r="FU1969" s="40"/>
      <c r="FV1969" s="40"/>
      <c r="FW1969" s="40"/>
      <c r="FX1969" s="40"/>
      <c r="FY1969" s="40"/>
      <c r="FZ1969" s="40"/>
      <c r="GA1969" s="40"/>
      <c r="GB1969" s="40"/>
      <c r="GC1969" s="40"/>
      <c r="GD1969" s="40"/>
      <c r="GE1969" s="40"/>
      <c r="GF1969" s="40"/>
      <c r="GG1969" s="40"/>
      <c r="GH1969" s="40"/>
      <c r="GI1969" s="40"/>
      <c r="GJ1969" s="40"/>
      <c r="GK1969" s="40"/>
      <c r="GL1969" s="40"/>
      <c r="GM1969" s="40"/>
      <c r="GN1969" s="40"/>
      <c r="GO1969" s="40"/>
      <c r="GP1969" s="40"/>
      <c r="GQ1969" s="40"/>
      <c r="GR1969" s="40"/>
      <c r="GS1969" s="40"/>
    </row>
    <row r="1970" spans="1:201" x14ac:dyDescent="0.2">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40"/>
      <c r="CY1970" s="40"/>
      <c r="CZ1970" s="40"/>
      <c r="DA1970" s="40"/>
      <c r="DB1970" s="40"/>
      <c r="DC1970" s="40"/>
      <c r="DD1970" s="40"/>
      <c r="DE1970" s="40"/>
      <c r="DF1970" s="40"/>
      <c r="DG1970" s="40"/>
      <c r="DH1970" s="40"/>
      <c r="DI1970" s="40"/>
      <c r="DJ1970" s="40"/>
      <c r="DK1970" s="40"/>
      <c r="DL1970" s="40"/>
      <c r="DM1970" s="40"/>
      <c r="DN1970" s="40"/>
      <c r="DO1970" s="40"/>
      <c r="DP1970" s="40"/>
      <c r="DQ1970" s="40"/>
      <c r="DR1970" s="40"/>
      <c r="DS1970" s="40"/>
      <c r="DT1970" s="40"/>
      <c r="DU1970" s="40"/>
      <c r="DV1970" s="40"/>
      <c r="DW1970" s="40"/>
      <c r="DX1970" s="40"/>
      <c r="DY1970" s="40"/>
      <c r="DZ1970" s="40"/>
      <c r="EA1970" s="40"/>
      <c r="EB1970" s="40"/>
      <c r="EC1970" s="40"/>
      <c r="ED1970" s="40"/>
      <c r="EE1970" s="40"/>
      <c r="EF1970" s="40"/>
      <c r="EG1970" s="40"/>
      <c r="EH1970" s="40"/>
      <c r="EI1970" s="40"/>
      <c r="EJ1970" s="40"/>
      <c r="EK1970" s="40"/>
      <c r="EL1970" s="40"/>
      <c r="EM1970" s="40"/>
      <c r="EN1970" s="40"/>
      <c r="EO1970" s="40"/>
      <c r="EP1970" s="40"/>
      <c r="EQ1970" s="40"/>
      <c r="ER1970" s="40"/>
      <c r="ES1970" s="40"/>
      <c r="ET1970" s="40"/>
      <c r="EU1970" s="40"/>
      <c r="EV1970" s="40"/>
      <c r="EW1970" s="40"/>
      <c r="EX1970" s="40"/>
      <c r="EY1970" s="40"/>
      <c r="EZ1970" s="40"/>
      <c r="FA1970" s="40"/>
      <c r="FB1970" s="40"/>
      <c r="FC1970" s="40"/>
      <c r="FD1970" s="40"/>
      <c r="FE1970" s="40"/>
      <c r="FF1970" s="40"/>
      <c r="FG1970" s="40"/>
      <c r="FH1970" s="40"/>
      <c r="FI1970" s="40"/>
      <c r="FJ1970" s="40"/>
      <c r="FK1970" s="40"/>
      <c r="FL1970" s="40"/>
      <c r="FM1970" s="40"/>
      <c r="FN1970" s="40"/>
      <c r="FO1970" s="40"/>
      <c r="FP1970" s="40"/>
      <c r="FQ1970" s="40"/>
      <c r="FR1970" s="40"/>
      <c r="FS1970" s="40"/>
      <c r="FT1970" s="40"/>
      <c r="FU1970" s="40"/>
      <c r="FV1970" s="40"/>
      <c r="FW1970" s="40"/>
      <c r="FX1970" s="40"/>
      <c r="FY1970" s="40"/>
      <c r="FZ1970" s="40"/>
      <c r="GA1970" s="40"/>
      <c r="GB1970" s="40"/>
      <c r="GC1970" s="40"/>
      <c r="GD1970" s="40"/>
      <c r="GE1970" s="40"/>
      <c r="GF1970" s="40"/>
      <c r="GG1970" s="40"/>
      <c r="GH1970" s="40"/>
      <c r="GI1970" s="40"/>
      <c r="GJ1970" s="40"/>
      <c r="GK1970" s="40"/>
      <c r="GL1970" s="40"/>
      <c r="GM1970" s="40"/>
      <c r="GN1970" s="40"/>
      <c r="GO1970" s="40"/>
      <c r="GP1970" s="40"/>
      <c r="GQ1970" s="40"/>
      <c r="GR1970" s="40"/>
      <c r="GS1970" s="40"/>
    </row>
    <row r="1971" spans="1:201" x14ac:dyDescent="0.2">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40"/>
      <c r="CY1971" s="40"/>
      <c r="CZ1971" s="40"/>
      <c r="DA1971" s="40"/>
      <c r="DB1971" s="40"/>
      <c r="DC1971" s="40"/>
      <c r="DD1971" s="40"/>
      <c r="DE1971" s="40"/>
      <c r="DF1971" s="40"/>
      <c r="DG1971" s="40"/>
      <c r="DH1971" s="40"/>
      <c r="DI1971" s="40"/>
      <c r="DJ1971" s="40"/>
      <c r="DK1971" s="40"/>
      <c r="DL1971" s="40"/>
      <c r="DM1971" s="40"/>
      <c r="DN1971" s="40"/>
      <c r="DO1971" s="40"/>
      <c r="DP1971" s="40"/>
      <c r="DQ1971" s="40"/>
      <c r="DR1971" s="40"/>
      <c r="DS1971" s="40"/>
      <c r="DT1971" s="40"/>
      <c r="DU1971" s="40"/>
      <c r="DV1971" s="40"/>
      <c r="DW1971" s="40"/>
      <c r="DX1971" s="40"/>
      <c r="DY1971" s="40"/>
      <c r="DZ1971" s="40"/>
      <c r="EA1971" s="40"/>
      <c r="EB1971" s="40"/>
      <c r="EC1971" s="40"/>
      <c r="ED1971" s="40"/>
      <c r="EE1971" s="40"/>
      <c r="EF1971" s="40"/>
      <c r="EG1971" s="40"/>
      <c r="EH1971" s="40"/>
      <c r="EI1971" s="40"/>
      <c r="EJ1971" s="40"/>
      <c r="EK1971" s="40"/>
      <c r="EL1971" s="40"/>
      <c r="EM1971" s="40"/>
      <c r="EN1971" s="40"/>
      <c r="EO1971" s="40"/>
      <c r="EP1971" s="40"/>
      <c r="EQ1971" s="40"/>
      <c r="ER1971" s="40"/>
      <c r="ES1971" s="40"/>
      <c r="ET1971" s="40"/>
      <c r="EU1971" s="40"/>
      <c r="EV1971" s="40"/>
      <c r="EW1971" s="40"/>
      <c r="EX1971" s="40"/>
      <c r="EY1971" s="40"/>
      <c r="EZ1971" s="40"/>
      <c r="FA1971" s="40"/>
      <c r="FB1971" s="40"/>
      <c r="FC1971" s="40"/>
      <c r="FD1971" s="40"/>
      <c r="FE1971" s="40"/>
      <c r="FF1971" s="40"/>
      <c r="FG1971" s="40"/>
      <c r="FH1971" s="40"/>
      <c r="FI1971" s="40"/>
      <c r="FJ1971" s="40"/>
      <c r="FK1971" s="40"/>
      <c r="FL1971" s="40"/>
      <c r="FM1971" s="40"/>
      <c r="FN1971" s="40"/>
      <c r="FO1971" s="40"/>
      <c r="FP1971" s="40"/>
      <c r="FQ1971" s="40"/>
      <c r="FR1971" s="40"/>
      <c r="FS1971" s="40"/>
      <c r="FT1971" s="40"/>
      <c r="FU1971" s="40"/>
      <c r="FV1971" s="40"/>
      <c r="FW1971" s="40"/>
      <c r="FX1971" s="40"/>
      <c r="FY1971" s="40"/>
      <c r="FZ1971" s="40"/>
      <c r="GA1971" s="40"/>
      <c r="GB1971" s="40"/>
      <c r="GC1971" s="40"/>
      <c r="GD1971" s="40"/>
      <c r="GE1971" s="40"/>
      <c r="GF1971" s="40"/>
      <c r="GG1971" s="40"/>
      <c r="GH1971" s="40"/>
      <c r="GI1971" s="40"/>
      <c r="GJ1971" s="40"/>
      <c r="GK1971" s="40"/>
      <c r="GL1971" s="40"/>
      <c r="GM1971" s="40"/>
      <c r="GN1971" s="40"/>
      <c r="GO1971" s="40"/>
      <c r="GP1971" s="40"/>
      <c r="GQ1971" s="40"/>
      <c r="GR1971" s="40"/>
      <c r="GS1971" s="40"/>
    </row>
    <row r="1972" spans="1:201" x14ac:dyDescent="0.2">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40"/>
      <c r="CY1972" s="40"/>
      <c r="CZ1972" s="40"/>
      <c r="DA1972" s="40"/>
      <c r="DB1972" s="40"/>
      <c r="DC1972" s="40"/>
      <c r="DD1972" s="40"/>
      <c r="DE1972" s="40"/>
      <c r="DF1972" s="40"/>
      <c r="DG1972" s="40"/>
      <c r="DH1972" s="40"/>
      <c r="DI1972" s="40"/>
      <c r="DJ1972" s="40"/>
      <c r="DK1972" s="40"/>
      <c r="DL1972" s="40"/>
      <c r="DM1972" s="40"/>
      <c r="DN1972" s="40"/>
      <c r="DO1972" s="40"/>
      <c r="DP1972" s="40"/>
      <c r="DQ1972" s="40"/>
      <c r="DR1972" s="40"/>
      <c r="DS1972" s="40"/>
      <c r="DT1972" s="40"/>
      <c r="DU1972" s="40"/>
      <c r="DV1972" s="40"/>
      <c r="DW1972" s="40"/>
      <c r="DX1972" s="40"/>
      <c r="DY1972" s="40"/>
      <c r="DZ1972" s="40"/>
      <c r="EA1972" s="40"/>
      <c r="EB1972" s="40"/>
      <c r="EC1972" s="40"/>
      <c r="ED1972" s="40"/>
      <c r="EE1972" s="40"/>
      <c r="EF1972" s="40"/>
      <c r="EG1972" s="40"/>
      <c r="EH1972" s="40"/>
      <c r="EI1972" s="40"/>
      <c r="EJ1972" s="40"/>
      <c r="EK1972" s="40"/>
      <c r="EL1972" s="40"/>
      <c r="EM1972" s="40"/>
      <c r="EN1972" s="40"/>
      <c r="EO1972" s="40"/>
      <c r="EP1972" s="40"/>
      <c r="EQ1972" s="40"/>
      <c r="ER1972" s="40"/>
      <c r="ES1972" s="40"/>
      <c r="ET1972" s="40"/>
      <c r="EU1972" s="40"/>
      <c r="EV1972" s="40"/>
      <c r="EW1972" s="40"/>
      <c r="EX1972" s="40"/>
      <c r="EY1972" s="40"/>
      <c r="EZ1972" s="40"/>
      <c r="FA1972" s="40"/>
      <c r="FB1972" s="40"/>
      <c r="FC1972" s="40"/>
      <c r="FD1972" s="40"/>
      <c r="FE1972" s="40"/>
      <c r="FF1972" s="40"/>
      <c r="FG1972" s="40"/>
      <c r="FH1972" s="40"/>
      <c r="FI1972" s="40"/>
      <c r="FJ1972" s="40"/>
      <c r="FK1972" s="40"/>
      <c r="FL1972" s="40"/>
      <c r="FM1972" s="40"/>
      <c r="FN1972" s="40"/>
      <c r="FO1972" s="40"/>
      <c r="FP1972" s="40"/>
      <c r="FQ1972" s="40"/>
      <c r="FR1972" s="40"/>
      <c r="FS1972" s="40"/>
      <c r="FT1972" s="40"/>
      <c r="FU1972" s="40"/>
      <c r="FV1972" s="40"/>
      <c r="FW1972" s="40"/>
      <c r="FX1972" s="40"/>
      <c r="FY1972" s="40"/>
      <c r="FZ1972" s="40"/>
      <c r="GA1972" s="40"/>
      <c r="GB1972" s="40"/>
      <c r="GC1972" s="40"/>
      <c r="GD1972" s="40"/>
      <c r="GE1972" s="40"/>
      <c r="GF1972" s="40"/>
      <c r="GG1972" s="40"/>
      <c r="GH1972" s="40"/>
      <c r="GI1972" s="40"/>
      <c r="GJ1972" s="40"/>
      <c r="GK1972" s="40"/>
      <c r="GL1972" s="40"/>
      <c r="GM1972" s="40"/>
      <c r="GN1972" s="40"/>
      <c r="GO1972" s="40"/>
      <c r="GP1972" s="40"/>
      <c r="GQ1972" s="40"/>
      <c r="GR1972" s="40"/>
      <c r="GS1972" s="40"/>
    </row>
    <row r="1973" spans="1:201" x14ac:dyDescent="0.2">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40"/>
      <c r="CY1973" s="40"/>
      <c r="CZ1973" s="40"/>
      <c r="DA1973" s="40"/>
      <c r="DB1973" s="40"/>
      <c r="DC1973" s="40"/>
      <c r="DD1973" s="40"/>
      <c r="DE1973" s="40"/>
      <c r="DF1973" s="40"/>
      <c r="DG1973" s="40"/>
      <c r="DH1973" s="40"/>
      <c r="DI1973" s="40"/>
      <c r="DJ1973" s="40"/>
      <c r="DK1973" s="40"/>
      <c r="DL1973" s="40"/>
      <c r="DM1973" s="40"/>
      <c r="DN1973" s="40"/>
      <c r="DO1973" s="40"/>
      <c r="DP1973" s="40"/>
      <c r="DQ1973" s="40"/>
      <c r="DR1973" s="40"/>
      <c r="DS1973" s="40"/>
      <c r="DT1973" s="40"/>
      <c r="DU1973" s="40"/>
      <c r="DV1973" s="40"/>
      <c r="DW1973" s="40"/>
      <c r="DX1973" s="40"/>
      <c r="DY1973" s="40"/>
      <c r="DZ1973" s="40"/>
      <c r="EA1973" s="40"/>
      <c r="EB1973" s="40"/>
      <c r="EC1973" s="40"/>
      <c r="ED1973" s="40"/>
      <c r="EE1973" s="40"/>
      <c r="EF1973" s="40"/>
      <c r="EG1973" s="40"/>
      <c r="EH1973" s="40"/>
      <c r="EI1973" s="40"/>
      <c r="EJ1973" s="40"/>
      <c r="EK1973" s="40"/>
      <c r="EL1973" s="40"/>
      <c r="EM1973" s="40"/>
      <c r="EN1973" s="40"/>
      <c r="EO1973" s="40"/>
      <c r="EP1973" s="40"/>
      <c r="EQ1973" s="40"/>
      <c r="ER1973" s="40"/>
      <c r="ES1973" s="40"/>
      <c r="ET1973" s="40"/>
      <c r="EU1973" s="40"/>
      <c r="EV1973" s="40"/>
      <c r="EW1973" s="40"/>
      <c r="EX1973" s="40"/>
      <c r="EY1973" s="40"/>
      <c r="EZ1973" s="40"/>
      <c r="FA1973" s="40"/>
      <c r="FB1973" s="40"/>
      <c r="FC1973" s="40"/>
      <c r="FD1973" s="40"/>
      <c r="FE1973" s="40"/>
      <c r="FF1973" s="40"/>
      <c r="FG1973" s="40"/>
      <c r="FH1973" s="40"/>
      <c r="FI1973" s="40"/>
      <c r="FJ1973" s="40"/>
      <c r="FK1973" s="40"/>
      <c r="FL1973" s="40"/>
      <c r="FM1973" s="40"/>
      <c r="FN1973" s="40"/>
      <c r="FO1973" s="40"/>
      <c r="FP1973" s="40"/>
      <c r="FQ1973" s="40"/>
      <c r="FR1973" s="40"/>
      <c r="FS1973" s="40"/>
      <c r="FT1973" s="40"/>
      <c r="FU1973" s="40"/>
      <c r="FV1973" s="40"/>
      <c r="FW1973" s="40"/>
      <c r="FX1973" s="40"/>
      <c r="FY1973" s="40"/>
      <c r="FZ1973" s="40"/>
      <c r="GA1973" s="40"/>
      <c r="GB1973" s="40"/>
      <c r="GC1973" s="40"/>
      <c r="GD1973" s="40"/>
      <c r="GE1973" s="40"/>
      <c r="GF1973" s="40"/>
      <c r="GG1973" s="40"/>
      <c r="GH1973" s="40"/>
      <c r="GI1973" s="40"/>
      <c r="GJ1973" s="40"/>
      <c r="GK1973" s="40"/>
      <c r="GL1973" s="40"/>
      <c r="GM1973" s="40"/>
      <c r="GN1973" s="40"/>
      <c r="GO1973" s="40"/>
      <c r="GP1973" s="40"/>
      <c r="GQ1973" s="40"/>
      <c r="GR1973" s="40"/>
      <c r="GS1973" s="40"/>
    </row>
    <row r="1974" spans="1:201" x14ac:dyDescent="0.2">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40"/>
      <c r="CY1974" s="40"/>
      <c r="CZ1974" s="40"/>
      <c r="DA1974" s="40"/>
      <c r="DB1974" s="40"/>
      <c r="DC1974" s="40"/>
      <c r="DD1974" s="40"/>
      <c r="DE1974" s="40"/>
      <c r="DF1974" s="40"/>
      <c r="DG1974" s="40"/>
      <c r="DH1974" s="40"/>
      <c r="DI1974" s="40"/>
      <c r="DJ1974" s="40"/>
      <c r="DK1974" s="40"/>
      <c r="DL1974" s="40"/>
      <c r="DM1974" s="40"/>
      <c r="DN1974" s="40"/>
      <c r="DO1974" s="40"/>
      <c r="DP1974" s="40"/>
      <c r="DQ1974" s="40"/>
      <c r="DR1974" s="40"/>
      <c r="DS1974" s="40"/>
      <c r="DT1974" s="40"/>
      <c r="DU1974" s="40"/>
      <c r="DV1974" s="40"/>
      <c r="DW1974" s="40"/>
      <c r="DX1974" s="40"/>
      <c r="DY1974" s="40"/>
      <c r="DZ1974" s="40"/>
      <c r="EA1974" s="40"/>
      <c r="EB1974" s="40"/>
      <c r="EC1974" s="40"/>
      <c r="ED1974" s="40"/>
      <c r="EE1974" s="40"/>
      <c r="EF1974" s="40"/>
      <c r="EG1974" s="40"/>
      <c r="EH1974" s="40"/>
      <c r="EI1974" s="40"/>
      <c r="EJ1974" s="40"/>
      <c r="EK1974" s="40"/>
      <c r="EL1974" s="40"/>
      <c r="EM1974" s="40"/>
      <c r="EN1974" s="40"/>
      <c r="EO1974" s="40"/>
      <c r="EP1974" s="40"/>
      <c r="EQ1974" s="40"/>
      <c r="ER1974" s="40"/>
      <c r="ES1974" s="40"/>
      <c r="ET1974" s="40"/>
      <c r="EU1974" s="40"/>
      <c r="EV1974" s="40"/>
      <c r="EW1974" s="40"/>
      <c r="EX1974" s="40"/>
      <c r="EY1974" s="40"/>
      <c r="EZ1974" s="40"/>
      <c r="FA1974" s="40"/>
      <c r="FB1974" s="40"/>
      <c r="FC1974" s="40"/>
      <c r="FD1974" s="40"/>
      <c r="FE1974" s="40"/>
      <c r="FF1974" s="40"/>
      <c r="FG1974" s="40"/>
      <c r="FH1974" s="40"/>
      <c r="FI1974" s="40"/>
      <c r="FJ1974" s="40"/>
      <c r="FK1974" s="40"/>
      <c r="FL1974" s="40"/>
      <c r="FM1974" s="40"/>
      <c r="FN1974" s="40"/>
      <c r="FO1974" s="40"/>
      <c r="FP1974" s="40"/>
      <c r="FQ1974" s="40"/>
      <c r="FR1974" s="40"/>
      <c r="FS1974" s="40"/>
      <c r="FT1974" s="40"/>
      <c r="FU1974" s="40"/>
      <c r="FV1974" s="40"/>
      <c r="FW1974" s="40"/>
      <c r="FX1974" s="40"/>
      <c r="FY1974" s="40"/>
      <c r="FZ1974" s="40"/>
      <c r="GA1974" s="40"/>
      <c r="GB1974" s="40"/>
      <c r="GC1974" s="40"/>
      <c r="GD1974" s="40"/>
      <c r="GE1974" s="40"/>
      <c r="GF1974" s="40"/>
      <c r="GG1974" s="40"/>
      <c r="GH1974" s="40"/>
      <c r="GI1974" s="40"/>
      <c r="GJ1974" s="40"/>
      <c r="GK1974" s="40"/>
      <c r="GL1974" s="40"/>
      <c r="GM1974" s="40"/>
      <c r="GN1974" s="40"/>
      <c r="GO1974" s="40"/>
      <c r="GP1974" s="40"/>
      <c r="GQ1974" s="40"/>
      <c r="GR1974" s="40"/>
      <c r="GS1974" s="40"/>
    </row>
    <row r="1975" spans="1:201" x14ac:dyDescent="0.2">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40"/>
      <c r="CY1975" s="40"/>
      <c r="CZ1975" s="40"/>
      <c r="DA1975" s="40"/>
      <c r="DB1975" s="40"/>
      <c r="DC1975" s="40"/>
      <c r="DD1975" s="40"/>
      <c r="DE1975" s="40"/>
      <c r="DF1975" s="40"/>
      <c r="DG1975" s="40"/>
      <c r="DH1975" s="40"/>
      <c r="DI1975" s="40"/>
      <c r="DJ1975" s="40"/>
      <c r="DK1975" s="40"/>
      <c r="DL1975" s="40"/>
      <c r="DM1975" s="40"/>
      <c r="DN1975" s="40"/>
      <c r="DO1975" s="40"/>
      <c r="DP1975" s="40"/>
      <c r="DQ1975" s="40"/>
      <c r="DR1975" s="40"/>
      <c r="DS1975" s="40"/>
      <c r="DT1975" s="40"/>
      <c r="DU1975" s="40"/>
      <c r="DV1975" s="40"/>
      <c r="DW1975" s="40"/>
      <c r="DX1975" s="40"/>
      <c r="DY1975" s="40"/>
      <c r="DZ1975" s="40"/>
      <c r="EA1975" s="40"/>
      <c r="EB1975" s="40"/>
      <c r="EC1975" s="40"/>
      <c r="ED1975" s="40"/>
      <c r="EE1975" s="40"/>
      <c r="EF1975" s="40"/>
      <c r="EG1975" s="40"/>
      <c r="EH1975" s="40"/>
      <c r="EI1975" s="40"/>
      <c r="EJ1975" s="40"/>
      <c r="EK1975" s="40"/>
      <c r="EL1975" s="40"/>
      <c r="EM1975" s="40"/>
      <c r="EN1975" s="40"/>
      <c r="EO1975" s="40"/>
      <c r="EP1975" s="40"/>
      <c r="EQ1975" s="40"/>
      <c r="ER1975" s="40"/>
      <c r="ES1975" s="40"/>
      <c r="ET1975" s="40"/>
      <c r="EU1975" s="40"/>
      <c r="EV1975" s="40"/>
      <c r="EW1975" s="40"/>
      <c r="EX1975" s="40"/>
      <c r="EY1975" s="40"/>
      <c r="EZ1975" s="40"/>
      <c r="FA1975" s="40"/>
      <c r="FB1975" s="40"/>
      <c r="FC1975" s="40"/>
      <c r="FD1975" s="40"/>
      <c r="FE1975" s="40"/>
      <c r="FF1975" s="40"/>
      <c r="FG1975" s="40"/>
      <c r="FH1975" s="40"/>
      <c r="FI1975" s="40"/>
      <c r="FJ1975" s="40"/>
      <c r="FK1975" s="40"/>
      <c r="FL1975" s="40"/>
      <c r="FM1975" s="40"/>
      <c r="FN1975" s="40"/>
      <c r="FO1975" s="40"/>
      <c r="FP1975" s="40"/>
      <c r="FQ1975" s="40"/>
      <c r="FR1975" s="40"/>
      <c r="FS1975" s="40"/>
      <c r="FT1975" s="40"/>
      <c r="FU1975" s="40"/>
      <c r="FV1975" s="40"/>
      <c r="FW1975" s="40"/>
      <c r="FX1975" s="40"/>
      <c r="FY1975" s="40"/>
      <c r="FZ1975" s="40"/>
      <c r="GA1975" s="40"/>
      <c r="GB1975" s="40"/>
      <c r="GC1975" s="40"/>
      <c r="GD1975" s="40"/>
      <c r="GE1975" s="40"/>
      <c r="GF1975" s="40"/>
      <c r="GG1975" s="40"/>
      <c r="GH1975" s="40"/>
      <c r="GI1975" s="40"/>
      <c r="GJ1975" s="40"/>
      <c r="GK1975" s="40"/>
      <c r="GL1975" s="40"/>
      <c r="GM1975" s="40"/>
      <c r="GN1975" s="40"/>
      <c r="GO1975" s="40"/>
      <c r="GP1975" s="40"/>
      <c r="GQ1975" s="40"/>
      <c r="GR1975" s="40"/>
      <c r="GS1975" s="40"/>
    </row>
    <row r="1976" spans="1:201" x14ac:dyDescent="0.2">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40"/>
      <c r="CY1976" s="40"/>
      <c r="CZ1976" s="40"/>
      <c r="DA1976" s="40"/>
      <c r="DB1976" s="40"/>
      <c r="DC1976" s="40"/>
      <c r="DD1976" s="40"/>
      <c r="DE1976" s="40"/>
      <c r="DF1976" s="40"/>
      <c r="DG1976" s="40"/>
      <c r="DH1976" s="40"/>
      <c r="DI1976" s="40"/>
      <c r="DJ1976" s="40"/>
      <c r="DK1976" s="40"/>
      <c r="DL1976" s="40"/>
      <c r="DM1976" s="40"/>
      <c r="DN1976" s="40"/>
      <c r="DO1976" s="40"/>
      <c r="DP1976" s="40"/>
      <c r="DQ1976" s="40"/>
      <c r="DR1976" s="40"/>
      <c r="DS1976" s="40"/>
      <c r="DT1976" s="40"/>
      <c r="DU1976" s="40"/>
      <c r="DV1976" s="40"/>
      <c r="DW1976" s="40"/>
      <c r="DX1976" s="40"/>
      <c r="DY1976" s="40"/>
      <c r="DZ1976" s="40"/>
      <c r="EA1976" s="40"/>
      <c r="EB1976" s="40"/>
      <c r="EC1976" s="40"/>
      <c r="ED1976" s="40"/>
      <c r="EE1976" s="40"/>
      <c r="EF1976" s="40"/>
      <c r="EG1976" s="40"/>
      <c r="EH1976" s="40"/>
      <c r="EI1976" s="40"/>
      <c r="EJ1976" s="40"/>
      <c r="EK1976" s="40"/>
      <c r="EL1976" s="40"/>
      <c r="EM1976" s="40"/>
      <c r="EN1976" s="40"/>
      <c r="EO1976" s="40"/>
      <c r="EP1976" s="40"/>
      <c r="EQ1976" s="40"/>
      <c r="ER1976" s="40"/>
      <c r="ES1976" s="40"/>
      <c r="ET1976" s="40"/>
      <c r="EU1976" s="40"/>
      <c r="EV1976" s="40"/>
      <c r="EW1976" s="40"/>
      <c r="EX1976" s="40"/>
      <c r="EY1976" s="40"/>
      <c r="EZ1976" s="40"/>
      <c r="FA1976" s="40"/>
      <c r="FB1976" s="40"/>
      <c r="FC1976" s="40"/>
      <c r="FD1976" s="40"/>
      <c r="FE1976" s="40"/>
      <c r="FF1976" s="40"/>
      <c r="FG1976" s="40"/>
      <c r="FH1976" s="40"/>
      <c r="FI1976" s="40"/>
      <c r="FJ1976" s="40"/>
      <c r="FK1976" s="40"/>
      <c r="FL1976" s="40"/>
      <c r="FM1976" s="40"/>
      <c r="FN1976" s="40"/>
      <c r="FO1976" s="40"/>
      <c r="FP1976" s="40"/>
      <c r="FQ1976" s="40"/>
      <c r="FR1976" s="40"/>
      <c r="FS1976" s="40"/>
      <c r="FT1976" s="40"/>
      <c r="FU1976" s="40"/>
      <c r="FV1976" s="40"/>
      <c r="FW1976" s="40"/>
      <c r="FX1976" s="40"/>
      <c r="FY1976" s="40"/>
      <c r="FZ1976" s="40"/>
      <c r="GA1976" s="40"/>
      <c r="GB1976" s="40"/>
      <c r="GC1976" s="40"/>
      <c r="GD1976" s="40"/>
      <c r="GE1976" s="40"/>
      <c r="GF1976" s="40"/>
      <c r="GG1976" s="40"/>
      <c r="GH1976" s="40"/>
      <c r="GI1976" s="40"/>
      <c r="GJ1976" s="40"/>
      <c r="GK1976" s="40"/>
      <c r="GL1976" s="40"/>
      <c r="GM1976" s="40"/>
      <c r="GN1976" s="40"/>
      <c r="GO1976" s="40"/>
      <c r="GP1976" s="40"/>
      <c r="GQ1976" s="40"/>
      <c r="GR1976" s="40"/>
      <c r="GS1976" s="40"/>
    </row>
    <row r="1977" spans="1:201" x14ac:dyDescent="0.2">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40"/>
      <c r="CY1977" s="40"/>
      <c r="CZ1977" s="40"/>
      <c r="DA1977" s="40"/>
      <c r="DB1977" s="40"/>
      <c r="DC1977" s="40"/>
      <c r="DD1977" s="40"/>
      <c r="DE1977" s="40"/>
      <c r="DF1977" s="40"/>
      <c r="DG1977" s="40"/>
      <c r="DH1977" s="40"/>
      <c r="DI1977" s="40"/>
      <c r="DJ1977" s="40"/>
      <c r="DK1977" s="40"/>
      <c r="DL1977" s="40"/>
      <c r="DM1977" s="40"/>
      <c r="DN1977" s="40"/>
      <c r="DO1977" s="40"/>
      <c r="DP1977" s="40"/>
      <c r="DQ1977" s="40"/>
      <c r="DR1977" s="40"/>
      <c r="DS1977" s="40"/>
      <c r="DT1977" s="40"/>
      <c r="DU1977" s="40"/>
      <c r="DV1977" s="40"/>
      <c r="DW1977" s="40"/>
      <c r="DX1977" s="40"/>
      <c r="DY1977" s="40"/>
      <c r="DZ1977" s="40"/>
      <c r="EA1977" s="40"/>
      <c r="EB1977" s="40"/>
      <c r="EC1977" s="40"/>
      <c r="ED1977" s="40"/>
      <c r="EE1977" s="40"/>
      <c r="EF1977" s="40"/>
      <c r="EG1977" s="40"/>
      <c r="EH1977" s="40"/>
      <c r="EI1977" s="40"/>
      <c r="EJ1977" s="40"/>
      <c r="EK1977" s="40"/>
      <c r="EL1977" s="40"/>
      <c r="EM1977" s="40"/>
      <c r="EN1977" s="40"/>
      <c r="EO1977" s="40"/>
      <c r="EP1977" s="40"/>
      <c r="EQ1977" s="40"/>
      <c r="ER1977" s="40"/>
      <c r="ES1977" s="40"/>
      <c r="ET1977" s="40"/>
      <c r="EU1977" s="40"/>
      <c r="EV1977" s="40"/>
      <c r="EW1977" s="40"/>
      <c r="EX1977" s="40"/>
      <c r="EY1977" s="40"/>
      <c r="EZ1977" s="40"/>
      <c r="FA1977" s="40"/>
      <c r="FB1977" s="40"/>
      <c r="FC1977" s="40"/>
      <c r="FD1977" s="40"/>
      <c r="FE1977" s="40"/>
      <c r="FF1977" s="40"/>
      <c r="FG1977" s="40"/>
      <c r="FH1977" s="40"/>
      <c r="FI1977" s="40"/>
      <c r="FJ1977" s="40"/>
      <c r="FK1977" s="40"/>
      <c r="FL1977" s="40"/>
      <c r="FM1977" s="40"/>
      <c r="FN1977" s="40"/>
      <c r="FO1977" s="40"/>
      <c r="FP1977" s="40"/>
      <c r="FQ1977" s="40"/>
      <c r="FR1977" s="40"/>
      <c r="FS1977" s="40"/>
      <c r="FT1977" s="40"/>
      <c r="FU1977" s="40"/>
      <c r="FV1977" s="40"/>
      <c r="FW1977" s="40"/>
      <c r="FX1977" s="40"/>
      <c r="FY1977" s="40"/>
      <c r="FZ1977" s="40"/>
      <c r="GA1977" s="40"/>
      <c r="GB1977" s="40"/>
      <c r="GC1977" s="40"/>
      <c r="GD1977" s="40"/>
      <c r="GE1977" s="40"/>
      <c r="GF1977" s="40"/>
      <c r="GG1977" s="40"/>
      <c r="GH1977" s="40"/>
      <c r="GI1977" s="40"/>
      <c r="GJ1977" s="40"/>
      <c r="GK1977" s="40"/>
      <c r="GL1977" s="40"/>
      <c r="GM1977" s="40"/>
      <c r="GN1977" s="40"/>
      <c r="GO1977" s="40"/>
      <c r="GP1977" s="40"/>
      <c r="GQ1977" s="40"/>
      <c r="GR1977" s="40"/>
      <c r="GS1977" s="40"/>
    </row>
    <row r="1978" spans="1:201" x14ac:dyDescent="0.2">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40"/>
      <c r="CY1978" s="40"/>
      <c r="CZ1978" s="40"/>
      <c r="DA1978" s="40"/>
      <c r="DB1978" s="40"/>
      <c r="DC1978" s="40"/>
      <c r="DD1978" s="40"/>
      <c r="DE1978" s="40"/>
      <c r="DF1978" s="40"/>
      <c r="DG1978" s="40"/>
      <c r="DH1978" s="40"/>
      <c r="DI1978" s="40"/>
      <c r="DJ1978" s="40"/>
      <c r="DK1978" s="40"/>
      <c r="DL1978" s="40"/>
      <c r="DM1978" s="40"/>
      <c r="DN1978" s="40"/>
      <c r="DO1978" s="40"/>
      <c r="DP1978" s="40"/>
      <c r="DQ1978" s="40"/>
      <c r="DR1978" s="40"/>
      <c r="DS1978" s="40"/>
      <c r="DT1978" s="40"/>
      <c r="DU1978" s="40"/>
      <c r="DV1978" s="40"/>
      <c r="DW1978" s="40"/>
      <c r="DX1978" s="40"/>
      <c r="DY1978" s="40"/>
      <c r="DZ1978" s="40"/>
      <c r="EA1978" s="40"/>
      <c r="EB1978" s="40"/>
      <c r="EC1978" s="40"/>
      <c r="ED1978" s="40"/>
      <c r="EE1978" s="40"/>
      <c r="EF1978" s="40"/>
      <c r="EG1978" s="40"/>
      <c r="EH1978" s="40"/>
      <c r="EI1978" s="40"/>
      <c r="EJ1978" s="40"/>
      <c r="EK1978" s="40"/>
      <c r="EL1978" s="40"/>
      <c r="EM1978" s="40"/>
      <c r="EN1978" s="40"/>
      <c r="EO1978" s="40"/>
      <c r="EP1978" s="40"/>
      <c r="EQ1978" s="40"/>
      <c r="ER1978" s="40"/>
      <c r="ES1978" s="40"/>
      <c r="ET1978" s="40"/>
      <c r="EU1978" s="40"/>
      <c r="EV1978" s="40"/>
      <c r="EW1978" s="40"/>
      <c r="EX1978" s="40"/>
      <c r="EY1978" s="40"/>
      <c r="EZ1978" s="40"/>
      <c r="FA1978" s="40"/>
      <c r="FB1978" s="40"/>
      <c r="FC1978" s="40"/>
      <c r="FD1978" s="40"/>
      <c r="FE1978" s="40"/>
      <c r="FF1978" s="40"/>
      <c r="FG1978" s="40"/>
      <c r="FH1978" s="40"/>
      <c r="FI1978" s="40"/>
      <c r="FJ1978" s="40"/>
      <c r="FK1978" s="40"/>
      <c r="FL1978" s="40"/>
      <c r="FM1978" s="40"/>
      <c r="FN1978" s="40"/>
      <c r="FO1978" s="40"/>
      <c r="FP1978" s="40"/>
      <c r="FQ1978" s="40"/>
      <c r="FR1978" s="40"/>
      <c r="FS1978" s="40"/>
      <c r="FT1978" s="40"/>
      <c r="FU1978" s="40"/>
      <c r="FV1978" s="40"/>
      <c r="FW1978" s="40"/>
      <c r="FX1978" s="40"/>
      <c r="FY1978" s="40"/>
      <c r="FZ1978" s="40"/>
      <c r="GA1978" s="40"/>
      <c r="GB1978" s="40"/>
      <c r="GC1978" s="40"/>
      <c r="GD1978" s="40"/>
      <c r="GE1978" s="40"/>
      <c r="GF1978" s="40"/>
      <c r="GG1978" s="40"/>
      <c r="GH1978" s="40"/>
      <c r="GI1978" s="40"/>
      <c r="GJ1978" s="40"/>
      <c r="GK1978" s="40"/>
      <c r="GL1978" s="40"/>
      <c r="GM1978" s="40"/>
      <c r="GN1978" s="40"/>
      <c r="GO1978" s="40"/>
      <c r="GP1978" s="40"/>
      <c r="GQ1978" s="40"/>
      <c r="GR1978" s="40"/>
      <c r="GS1978" s="40"/>
    </row>
    <row r="1979" spans="1:201" x14ac:dyDescent="0.2">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40"/>
      <c r="CY1979" s="40"/>
      <c r="CZ1979" s="40"/>
      <c r="DA1979" s="40"/>
      <c r="DB1979" s="40"/>
      <c r="DC1979" s="40"/>
      <c r="DD1979" s="40"/>
      <c r="DE1979" s="40"/>
      <c r="DF1979" s="40"/>
      <c r="DG1979" s="40"/>
      <c r="DH1979" s="40"/>
      <c r="DI1979" s="40"/>
      <c r="DJ1979" s="40"/>
      <c r="DK1979" s="40"/>
      <c r="DL1979" s="40"/>
      <c r="DM1979" s="40"/>
      <c r="DN1979" s="40"/>
      <c r="DO1979" s="40"/>
      <c r="DP1979" s="40"/>
      <c r="DQ1979" s="40"/>
      <c r="DR1979" s="40"/>
      <c r="DS1979" s="40"/>
      <c r="DT1979" s="40"/>
      <c r="DU1979" s="40"/>
      <c r="DV1979" s="40"/>
      <c r="DW1979" s="40"/>
      <c r="DX1979" s="40"/>
      <c r="DY1979" s="40"/>
      <c r="DZ1979" s="40"/>
      <c r="EA1979" s="40"/>
      <c r="EB1979" s="40"/>
      <c r="EC1979" s="40"/>
      <c r="ED1979" s="40"/>
      <c r="EE1979" s="40"/>
      <c r="EF1979" s="40"/>
      <c r="EG1979" s="40"/>
      <c r="EH1979" s="40"/>
      <c r="EI1979" s="40"/>
      <c r="EJ1979" s="40"/>
      <c r="EK1979" s="40"/>
      <c r="EL1979" s="40"/>
      <c r="EM1979" s="40"/>
      <c r="EN1979" s="40"/>
      <c r="EO1979" s="40"/>
      <c r="EP1979" s="40"/>
      <c r="EQ1979" s="40"/>
      <c r="ER1979" s="40"/>
      <c r="ES1979" s="40"/>
      <c r="ET1979" s="40"/>
      <c r="EU1979" s="40"/>
      <c r="EV1979" s="40"/>
      <c r="EW1979" s="40"/>
      <c r="EX1979" s="40"/>
      <c r="EY1979" s="40"/>
      <c r="EZ1979" s="40"/>
      <c r="FA1979" s="40"/>
      <c r="FB1979" s="40"/>
      <c r="FC1979" s="40"/>
      <c r="FD1979" s="40"/>
      <c r="FE1979" s="40"/>
      <c r="FF1979" s="40"/>
      <c r="FG1979" s="40"/>
      <c r="FH1979" s="40"/>
      <c r="FI1979" s="40"/>
      <c r="FJ1979" s="40"/>
      <c r="FK1979" s="40"/>
      <c r="FL1979" s="40"/>
      <c r="FM1979" s="40"/>
      <c r="FN1979" s="40"/>
      <c r="FO1979" s="40"/>
      <c r="FP1979" s="40"/>
      <c r="FQ1979" s="40"/>
      <c r="FR1979" s="40"/>
      <c r="FS1979" s="40"/>
      <c r="FT1979" s="40"/>
      <c r="FU1979" s="40"/>
      <c r="FV1979" s="40"/>
      <c r="FW1979" s="40"/>
      <c r="FX1979" s="40"/>
      <c r="FY1979" s="40"/>
      <c r="FZ1979" s="40"/>
      <c r="GA1979" s="40"/>
      <c r="GB1979" s="40"/>
      <c r="GC1979" s="40"/>
      <c r="GD1979" s="40"/>
      <c r="GE1979" s="40"/>
      <c r="GF1979" s="40"/>
      <c r="GG1979" s="40"/>
      <c r="GH1979" s="40"/>
      <c r="GI1979" s="40"/>
      <c r="GJ1979" s="40"/>
      <c r="GK1979" s="40"/>
      <c r="GL1979" s="40"/>
      <c r="GM1979" s="40"/>
      <c r="GN1979" s="40"/>
      <c r="GO1979" s="40"/>
      <c r="GP1979" s="40"/>
      <c r="GQ1979" s="40"/>
      <c r="GR1979" s="40"/>
      <c r="GS1979" s="40"/>
    </row>
    <row r="1980" spans="1:201" x14ac:dyDescent="0.2">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40"/>
      <c r="CY1980" s="40"/>
      <c r="CZ1980" s="40"/>
      <c r="DA1980" s="40"/>
      <c r="DB1980" s="40"/>
      <c r="DC1980" s="40"/>
      <c r="DD1980" s="40"/>
      <c r="DE1980" s="40"/>
      <c r="DF1980" s="40"/>
      <c r="DG1980" s="40"/>
      <c r="DH1980" s="40"/>
      <c r="DI1980" s="40"/>
      <c r="DJ1980" s="40"/>
      <c r="DK1980" s="40"/>
      <c r="DL1980" s="40"/>
      <c r="DM1980" s="40"/>
      <c r="DN1980" s="40"/>
      <c r="DO1980" s="40"/>
      <c r="DP1980" s="40"/>
      <c r="DQ1980" s="40"/>
      <c r="DR1980" s="40"/>
      <c r="DS1980" s="40"/>
      <c r="DT1980" s="40"/>
      <c r="DU1980" s="40"/>
      <c r="DV1980" s="40"/>
      <c r="DW1980" s="40"/>
      <c r="DX1980" s="40"/>
      <c r="DY1980" s="40"/>
      <c r="DZ1980" s="40"/>
      <c r="EA1980" s="40"/>
      <c r="EB1980" s="40"/>
      <c r="EC1980" s="40"/>
      <c r="ED1980" s="40"/>
      <c r="EE1980" s="40"/>
      <c r="EF1980" s="40"/>
      <c r="EG1980" s="40"/>
      <c r="EH1980" s="40"/>
      <c r="EI1980" s="40"/>
      <c r="EJ1980" s="40"/>
      <c r="EK1980" s="40"/>
      <c r="EL1980" s="40"/>
      <c r="EM1980" s="40"/>
      <c r="EN1980" s="40"/>
      <c r="EO1980" s="40"/>
      <c r="EP1980" s="40"/>
      <c r="EQ1980" s="40"/>
      <c r="ER1980" s="40"/>
      <c r="ES1980" s="40"/>
      <c r="ET1980" s="40"/>
      <c r="EU1980" s="40"/>
      <c r="EV1980" s="40"/>
      <c r="EW1980" s="40"/>
      <c r="EX1980" s="40"/>
      <c r="EY1980" s="40"/>
      <c r="EZ1980" s="40"/>
      <c r="FA1980" s="40"/>
      <c r="FB1980" s="40"/>
      <c r="FC1980" s="40"/>
      <c r="FD1980" s="40"/>
      <c r="FE1980" s="40"/>
      <c r="FF1980" s="40"/>
      <c r="FG1980" s="40"/>
      <c r="FH1980" s="40"/>
      <c r="FI1980" s="40"/>
      <c r="FJ1980" s="40"/>
      <c r="FK1980" s="40"/>
      <c r="FL1980" s="40"/>
      <c r="FM1980" s="40"/>
      <c r="FN1980" s="40"/>
      <c r="FO1980" s="40"/>
      <c r="FP1980" s="40"/>
      <c r="FQ1980" s="40"/>
      <c r="FR1980" s="40"/>
      <c r="FS1980" s="40"/>
      <c r="FT1980" s="40"/>
      <c r="FU1980" s="40"/>
      <c r="FV1980" s="40"/>
      <c r="FW1980" s="40"/>
      <c r="FX1980" s="40"/>
      <c r="FY1980" s="40"/>
      <c r="FZ1980" s="40"/>
      <c r="GA1980" s="40"/>
      <c r="GB1980" s="40"/>
      <c r="GC1980" s="40"/>
      <c r="GD1980" s="40"/>
      <c r="GE1980" s="40"/>
      <c r="GF1980" s="40"/>
      <c r="GG1980" s="40"/>
      <c r="GH1980" s="40"/>
      <c r="GI1980" s="40"/>
      <c r="GJ1980" s="40"/>
      <c r="GK1980" s="40"/>
      <c r="GL1980" s="40"/>
      <c r="GM1980" s="40"/>
      <c r="GN1980" s="40"/>
      <c r="GO1980" s="40"/>
      <c r="GP1980" s="40"/>
      <c r="GQ1980" s="40"/>
      <c r="GR1980" s="40"/>
      <c r="GS1980" s="40"/>
    </row>
    <row r="1981" spans="1:201" x14ac:dyDescent="0.2">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40"/>
      <c r="CY1981" s="40"/>
      <c r="CZ1981" s="40"/>
      <c r="DA1981" s="40"/>
      <c r="DB1981" s="40"/>
      <c r="DC1981" s="40"/>
      <c r="DD1981" s="40"/>
      <c r="DE1981" s="40"/>
      <c r="DF1981" s="40"/>
      <c r="DG1981" s="40"/>
      <c r="DH1981" s="40"/>
      <c r="DI1981" s="40"/>
      <c r="DJ1981" s="40"/>
      <c r="DK1981" s="40"/>
      <c r="DL1981" s="40"/>
      <c r="DM1981" s="40"/>
      <c r="DN1981" s="40"/>
      <c r="DO1981" s="40"/>
      <c r="DP1981" s="40"/>
      <c r="DQ1981" s="40"/>
      <c r="DR1981" s="40"/>
      <c r="DS1981" s="40"/>
      <c r="DT1981" s="40"/>
      <c r="DU1981" s="40"/>
      <c r="DV1981" s="40"/>
      <c r="DW1981" s="40"/>
      <c r="DX1981" s="40"/>
      <c r="DY1981" s="40"/>
      <c r="DZ1981" s="40"/>
      <c r="EA1981" s="40"/>
      <c r="EB1981" s="40"/>
      <c r="EC1981" s="40"/>
      <c r="ED1981" s="40"/>
      <c r="EE1981" s="40"/>
      <c r="EF1981" s="40"/>
      <c r="EG1981" s="40"/>
      <c r="EH1981" s="40"/>
      <c r="EI1981" s="40"/>
      <c r="EJ1981" s="40"/>
      <c r="EK1981" s="40"/>
      <c r="EL1981" s="40"/>
      <c r="EM1981" s="40"/>
      <c r="EN1981" s="40"/>
      <c r="EO1981" s="40"/>
      <c r="EP1981" s="40"/>
      <c r="EQ1981" s="40"/>
      <c r="ER1981" s="40"/>
      <c r="ES1981" s="40"/>
      <c r="ET1981" s="40"/>
      <c r="EU1981" s="40"/>
      <c r="EV1981" s="40"/>
      <c r="EW1981" s="40"/>
      <c r="EX1981" s="40"/>
      <c r="EY1981" s="40"/>
      <c r="EZ1981" s="40"/>
      <c r="FA1981" s="40"/>
      <c r="FB1981" s="40"/>
      <c r="FC1981" s="40"/>
      <c r="FD1981" s="40"/>
      <c r="FE1981" s="40"/>
      <c r="FF1981" s="40"/>
      <c r="FG1981" s="40"/>
      <c r="FH1981" s="40"/>
      <c r="FI1981" s="40"/>
      <c r="FJ1981" s="40"/>
      <c r="FK1981" s="40"/>
      <c r="FL1981" s="40"/>
      <c r="FM1981" s="40"/>
      <c r="FN1981" s="40"/>
      <c r="FO1981" s="40"/>
      <c r="FP1981" s="40"/>
      <c r="FQ1981" s="40"/>
      <c r="FR1981" s="40"/>
      <c r="FS1981" s="40"/>
      <c r="FT1981" s="40"/>
      <c r="FU1981" s="40"/>
      <c r="FV1981" s="40"/>
      <c r="FW1981" s="40"/>
      <c r="FX1981" s="40"/>
      <c r="FY1981" s="40"/>
      <c r="FZ1981" s="40"/>
      <c r="GA1981" s="40"/>
      <c r="GB1981" s="40"/>
      <c r="GC1981" s="40"/>
      <c r="GD1981" s="40"/>
      <c r="GE1981" s="40"/>
      <c r="GF1981" s="40"/>
      <c r="GG1981" s="40"/>
      <c r="GH1981" s="40"/>
      <c r="GI1981" s="40"/>
      <c r="GJ1981" s="40"/>
      <c r="GK1981" s="40"/>
      <c r="GL1981" s="40"/>
      <c r="GM1981" s="40"/>
      <c r="GN1981" s="40"/>
      <c r="GO1981" s="40"/>
      <c r="GP1981" s="40"/>
      <c r="GQ1981" s="40"/>
      <c r="GR1981" s="40"/>
      <c r="GS1981" s="40"/>
    </row>
    <row r="1982" spans="1:201" x14ac:dyDescent="0.2">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40"/>
      <c r="CY1982" s="40"/>
      <c r="CZ1982" s="40"/>
      <c r="DA1982" s="40"/>
      <c r="DB1982" s="40"/>
      <c r="DC1982" s="40"/>
      <c r="DD1982" s="40"/>
      <c r="DE1982" s="40"/>
      <c r="DF1982" s="40"/>
      <c r="DG1982" s="40"/>
      <c r="DH1982" s="40"/>
      <c r="DI1982" s="40"/>
      <c r="DJ1982" s="40"/>
      <c r="DK1982" s="40"/>
      <c r="DL1982" s="40"/>
      <c r="DM1982" s="40"/>
      <c r="DN1982" s="40"/>
      <c r="DO1982" s="40"/>
      <c r="DP1982" s="40"/>
      <c r="DQ1982" s="40"/>
      <c r="DR1982" s="40"/>
      <c r="DS1982" s="40"/>
      <c r="DT1982" s="40"/>
      <c r="DU1982" s="40"/>
      <c r="DV1982" s="40"/>
      <c r="DW1982" s="40"/>
      <c r="DX1982" s="40"/>
      <c r="DY1982" s="40"/>
      <c r="DZ1982" s="40"/>
      <c r="EA1982" s="40"/>
      <c r="EB1982" s="40"/>
      <c r="EC1982" s="40"/>
      <c r="ED1982" s="40"/>
      <c r="EE1982" s="40"/>
      <c r="EF1982" s="40"/>
      <c r="EG1982" s="40"/>
      <c r="EH1982" s="40"/>
      <c r="EI1982" s="40"/>
      <c r="EJ1982" s="40"/>
      <c r="EK1982" s="40"/>
      <c r="EL1982" s="40"/>
      <c r="EM1982" s="40"/>
      <c r="EN1982" s="40"/>
      <c r="EO1982" s="40"/>
      <c r="EP1982" s="40"/>
      <c r="EQ1982" s="40"/>
      <c r="ER1982" s="40"/>
      <c r="ES1982" s="40"/>
      <c r="ET1982" s="40"/>
      <c r="EU1982" s="40"/>
      <c r="EV1982" s="40"/>
      <c r="EW1982" s="40"/>
      <c r="EX1982" s="40"/>
      <c r="EY1982" s="40"/>
      <c r="EZ1982" s="40"/>
      <c r="FA1982" s="40"/>
      <c r="FB1982" s="40"/>
      <c r="FC1982" s="40"/>
      <c r="FD1982" s="40"/>
      <c r="FE1982" s="40"/>
      <c r="FF1982" s="40"/>
      <c r="FG1982" s="40"/>
      <c r="FH1982" s="40"/>
      <c r="FI1982" s="40"/>
      <c r="FJ1982" s="40"/>
      <c r="FK1982" s="40"/>
      <c r="FL1982" s="40"/>
      <c r="FM1982" s="40"/>
      <c r="FN1982" s="40"/>
      <c r="FO1982" s="40"/>
      <c r="FP1982" s="40"/>
      <c r="FQ1982" s="40"/>
      <c r="FR1982" s="40"/>
      <c r="FS1982" s="40"/>
      <c r="FT1982" s="40"/>
      <c r="FU1982" s="40"/>
      <c r="FV1982" s="40"/>
      <c r="FW1982" s="40"/>
      <c r="FX1982" s="40"/>
      <c r="FY1982" s="40"/>
      <c r="FZ1982" s="40"/>
      <c r="GA1982" s="40"/>
      <c r="GB1982" s="40"/>
      <c r="GC1982" s="40"/>
      <c r="GD1982" s="40"/>
      <c r="GE1982" s="40"/>
      <c r="GF1982" s="40"/>
      <c r="GG1982" s="40"/>
      <c r="GH1982" s="40"/>
      <c r="GI1982" s="40"/>
      <c r="GJ1982" s="40"/>
      <c r="GK1982" s="40"/>
      <c r="GL1982" s="40"/>
      <c r="GM1982" s="40"/>
      <c r="GN1982" s="40"/>
      <c r="GO1982" s="40"/>
      <c r="GP1982" s="40"/>
      <c r="GQ1982" s="40"/>
      <c r="GR1982" s="40"/>
      <c r="GS1982" s="40"/>
    </row>
    <row r="1983" spans="1:201" x14ac:dyDescent="0.2">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40"/>
      <c r="CY1983" s="40"/>
      <c r="CZ1983" s="40"/>
      <c r="DA1983" s="40"/>
      <c r="DB1983" s="40"/>
      <c r="DC1983" s="40"/>
      <c r="DD1983" s="40"/>
      <c r="DE1983" s="40"/>
      <c r="DF1983" s="40"/>
      <c r="DG1983" s="40"/>
      <c r="DH1983" s="40"/>
      <c r="DI1983" s="40"/>
      <c r="DJ1983" s="40"/>
      <c r="DK1983" s="40"/>
      <c r="DL1983" s="40"/>
      <c r="DM1983" s="40"/>
      <c r="DN1983" s="40"/>
      <c r="DO1983" s="40"/>
      <c r="DP1983" s="40"/>
      <c r="DQ1983" s="40"/>
      <c r="DR1983" s="40"/>
      <c r="DS1983" s="40"/>
      <c r="DT1983" s="40"/>
      <c r="DU1983" s="40"/>
      <c r="DV1983" s="40"/>
      <c r="DW1983" s="40"/>
      <c r="DX1983" s="40"/>
      <c r="DY1983" s="40"/>
      <c r="DZ1983" s="40"/>
      <c r="EA1983" s="40"/>
      <c r="EB1983" s="40"/>
      <c r="EC1983" s="40"/>
      <c r="ED1983" s="40"/>
      <c r="EE1983" s="40"/>
      <c r="EF1983" s="40"/>
      <c r="EG1983" s="40"/>
      <c r="EH1983" s="40"/>
      <c r="EI1983" s="40"/>
      <c r="EJ1983" s="40"/>
      <c r="EK1983" s="40"/>
      <c r="EL1983" s="40"/>
      <c r="EM1983" s="40"/>
      <c r="EN1983" s="40"/>
      <c r="EO1983" s="40"/>
      <c r="EP1983" s="40"/>
      <c r="EQ1983" s="40"/>
      <c r="ER1983" s="40"/>
      <c r="ES1983" s="40"/>
      <c r="ET1983" s="40"/>
      <c r="EU1983" s="40"/>
      <c r="EV1983" s="40"/>
      <c r="EW1983" s="40"/>
      <c r="EX1983" s="40"/>
      <c r="EY1983" s="40"/>
      <c r="EZ1983" s="40"/>
      <c r="FA1983" s="40"/>
      <c r="FB1983" s="40"/>
      <c r="FC1983" s="40"/>
      <c r="FD1983" s="40"/>
      <c r="FE1983" s="40"/>
      <c r="FF1983" s="40"/>
      <c r="FG1983" s="40"/>
      <c r="FH1983" s="40"/>
      <c r="FI1983" s="40"/>
      <c r="FJ1983" s="40"/>
      <c r="FK1983" s="40"/>
      <c r="FL1983" s="40"/>
      <c r="FM1983" s="40"/>
      <c r="FN1983" s="40"/>
      <c r="FO1983" s="40"/>
      <c r="FP1983" s="40"/>
      <c r="FQ1983" s="40"/>
      <c r="FR1983" s="40"/>
      <c r="FS1983" s="40"/>
      <c r="FT1983" s="40"/>
      <c r="FU1983" s="40"/>
      <c r="FV1983" s="40"/>
      <c r="FW1983" s="40"/>
      <c r="FX1983" s="40"/>
      <c r="FY1983" s="40"/>
      <c r="FZ1983" s="40"/>
      <c r="GA1983" s="40"/>
      <c r="GB1983" s="40"/>
      <c r="GC1983" s="40"/>
      <c r="GD1983" s="40"/>
      <c r="GE1983" s="40"/>
      <c r="GF1983" s="40"/>
      <c r="GG1983" s="40"/>
      <c r="GH1983" s="40"/>
      <c r="GI1983" s="40"/>
      <c r="GJ1983" s="40"/>
      <c r="GK1983" s="40"/>
      <c r="GL1983" s="40"/>
      <c r="GM1983" s="40"/>
      <c r="GN1983" s="40"/>
      <c r="GO1983" s="40"/>
      <c r="GP1983" s="40"/>
      <c r="GQ1983" s="40"/>
      <c r="GR1983" s="40"/>
      <c r="GS1983" s="40"/>
    </row>
    <row r="1984" spans="1:201" x14ac:dyDescent="0.2">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40"/>
      <c r="CY1984" s="40"/>
      <c r="CZ1984" s="40"/>
      <c r="DA1984" s="40"/>
      <c r="DB1984" s="40"/>
      <c r="DC1984" s="40"/>
      <c r="DD1984" s="40"/>
      <c r="DE1984" s="40"/>
      <c r="DF1984" s="40"/>
      <c r="DG1984" s="40"/>
      <c r="DH1984" s="40"/>
      <c r="DI1984" s="40"/>
      <c r="DJ1984" s="40"/>
      <c r="DK1984" s="40"/>
      <c r="DL1984" s="40"/>
      <c r="DM1984" s="40"/>
      <c r="DN1984" s="40"/>
      <c r="DO1984" s="40"/>
      <c r="DP1984" s="40"/>
      <c r="DQ1984" s="40"/>
      <c r="DR1984" s="40"/>
      <c r="DS1984" s="40"/>
      <c r="DT1984" s="40"/>
      <c r="DU1984" s="40"/>
      <c r="DV1984" s="40"/>
      <c r="DW1984" s="40"/>
      <c r="DX1984" s="40"/>
      <c r="DY1984" s="40"/>
      <c r="DZ1984" s="40"/>
      <c r="EA1984" s="40"/>
      <c r="EB1984" s="40"/>
      <c r="EC1984" s="40"/>
      <c r="ED1984" s="40"/>
      <c r="EE1984" s="40"/>
      <c r="EF1984" s="40"/>
      <c r="EG1984" s="40"/>
      <c r="EH1984" s="40"/>
      <c r="EI1984" s="40"/>
      <c r="EJ1984" s="40"/>
      <c r="EK1984" s="40"/>
      <c r="EL1984" s="40"/>
      <c r="EM1984" s="40"/>
      <c r="EN1984" s="40"/>
      <c r="EO1984" s="40"/>
      <c r="EP1984" s="40"/>
      <c r="EQ1984" s="40"/>
      <c r="ER1984" s="40"/>
      <c r="ES1984" s="40"/>
      <c r="ET1984" s="40"/>
      <c r="EU1984" s="40"/>
      <c r="EV1984" s="40"/>
      <c r="EW1984" s="40"/>
      <c r="EX1984" s="40"/>
      <c r="EY1984" s="40"/>
      <c r="EZ1984" s="40"/>
      <c r="FA1984" s="40"/>
      <c r="FB1984" s="40"/>
      <c r="FC1984" s="40"/>
      <c r="FD1984" s="40"/>
      <c r="FE1984" s="40"/>
      <c r="FF1984" s="40"/>
      <c r="FG1984" s="40"/>
      <c r="FH1984" s="40"/>
      <c r="FI1984" s="40"/>
      <c r="FJ1984" s="40"/>
      <c r="FK1984" s="40"/>
      <c r="FL1984" s="40"/>
      <c r="FM1984" s="40"/>
      <c r="FN1984" s="40"/>
      <c r="FO1984" s="40"/>
      <c r="FP1984" s="40"/>
      <c r="FQ1984" s="40"/>
      <c r="FR1984" s="40"/>
      <c r="FS1984" s="40"/>
      <c r="FT1984" s="40"/>
      <c r="FU1984" s="40"/>
      <c r="FV1984" s="40"/>
      <c r="FW1984" s="40"/>
      <c r="FX1984" s="40"/>
      <c r="FY1984" s="40"/>
      <c r="FZ1984" s="40"/>
      <c r="GA1984" s="40"/>
      <c r="GB1984" s="40"/>
      <c r="GC1984" s="40"/>
      <c r="GD1984" s="40"/>
      <c r="GE1984" s="40"/>
      <c r="GF1984" s="40"/>
      <c r="GG1984" s="40"/>
      <c r="GH1984" s="40"/>
      <c r="GI1984" s="40"/>
      <c r="GJ1984" s="40"/>
      <c r="GK1984" s="40"/>
      <c r="GL1984" s="40"/>
      <c r="GM1984" s="40"/>
      <c r="GN1984" s="40"/>
      <c r="GO1984" s="40"/>
      <c r="GP1984" s="40"/>
      <c r="GQ1984" s="40"/>
      <c r="GR1984" s="40"/>
      <c r="GS1984" s="40"/>
    </row>
    <row r="1985" spans="1:201" x14ac:dyDescent="0.2">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40"/>
      <c r="CY1985" s="40"/>
      <c r="CZ1985" s="40"/>
      <c r="DA1985" s="40"/>
      <c r="DB1985" s="40"/>
      <c r="DC1985" s="40"/>
      <c r="DD1985" s="40"/>
      <c r="DE1985" s="40"/>
      <c r="DF1985" s="40"/>
      <c r="DG1985" s="40"/>
      <c r="DH1985" s="40"/>
      <c r="DI1985" s="40"/>
      <c r="DJ1985" s="40"/>
      <c r="DK1985" s="40"/>
      <c r="DL1985" s="40"/>
      <c r="DM1985" s="40"/>
      <c r="DN1985" s="40"/>
      <c r="DO1985" s="40"/>
      <c r="DP1985" s="40"/>
      <c r="DQ1985" s="40"/>
      <c r="DR1985" s="40"/>
      <c r="DS1985" s="40"/>
      <c r="DT1985" s="40"/>
      <c r="DU1985" s="40"/>
      <c r="DV1985" s="40"/>
      <c r="DW1985" s="40"/>
      <c r="DX1985" s="40"/>
      <c r="DY1985" s="40"/>
      <c r="DZ1985" s="40"/>
      <c r="EA1985" s="40"/>
      <c r="EB1985" s="40"/>
      <c r="EC1985" s="40"/>
      <c r="ED1985" s="40"/>
      <c r="EE1985" s="40"/>
      <c r="EF1985" s="40"/>
      <c r="EG1985" s="40"/>
      <c r="EH1985" s="40"/>
      <c r="EI1985" s="40"/>
      <c r="EJ1985" s="40"/>
      <c r="EK1985" s="40"/>
      <c r="EL1985" s="40"/>
      <c r="EM1985" s="40"/>
      <c r="EN1985" s="40"/>
      <c r="EO1985" s="40"/>
      <c r="EP1985" s="40"/>
      <c r="EQ1985" s="40"/>
      <c r="ER1985" s="40"/>
      <c r="ES1985" s="40"/>
      <c r="ET1985" s="40"/>
      <c r="EU1985" s="40"/>
      <c r="EV1985" s="40"/>
      <c r="EW1985" s="40"/>
      <c r="EX1985" s="40"/>
      <c r="EY1985" s="40"/>
      <c r="EZ1985" s="40"/>
      <c r="FA1985" s="40"/>
      <c r="FB1985" s="40"/>
      <c r="FC1985" s="40"/>
      <c r="FD1985" s="40"/>
      <c r="FE1985" s="40"/>
      <c r="FF1985" s="40"/>
      <c r="FG1985" s="40"/>
      <c r="FH1985" s="40"/>
      <c r="FI1985" s="40"/>
      <c r="FJ1985" s="40"/>
      <c r="FK1985" s="40"/>
      <c r="FL1985" s="40"/>
      <c r="FM1985" s="40"/>
      <c r="FN1985" s="40"/>
      <c r="FO1985" s="40"/>
      <c r="FP1985" s="40"/>
      <c r="FQ1985" s="40"/>
      <c r="FR1985" s="40"/>
      <c r="FS1985" s="40"/>
      <c r="FT1985" s="40"/>
      <c r="FU1985" s="40"/>
      <c r="FV1985" s="40"/>
      <c r="FW1985" s="40"/>
      <c r="FX1985" s="40"/>
      <c r="FY1985" s="40"/>
      <c r="FZ1985" s="40"/>
      <c r="GA1985" s="40"/>
      <c r="GB1985" s="40"/>
      <c r="GC1985" s="40"/>
      <c r="GD1985" s="40"/>
      <c r="GE1985" s="40"/>
      <c r="GF1985" s="40"/>
      <c r="GG1985" s="40"/>
      <c r="GH1985" s="40"/>
      <c r="GI1985" s="40"/>
      <c r="GJ1985" s="40"/>
      <c r="GK1985" s="40"/>
      <c r="GL1985" s="40"/>
      <c r="GM1985" s="40"/>
      <c r="GN1985" s="40"/>
      <c r="GO1985" s="40"/>
      <c r="GP1985" s="40"/>
      <c r="GQ1985" s="40"/>
      <c r="GR1985" s="40"/>
      <c r="GS1985" s="40"/>
    </row>
    <row r="1986" spans="1:201" x14ac:dyDescent="0.2">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40"/>
      <c r="CY1986" s="40"/>
      <c r="CZ1986" s="40"/>
      <c r="DA1986" s="40"/>
      <c r="DB1986" s="40"/>
      <c r="DC1986" s="40"/>
      <c r="DD1986" s="40"/>
      <c r="DE1986" s="40"/>
      <c r="DF1986" s="40"/>
      <c r="DG1986" s="40"/>
      <c r="DH1986" s="40"/>
      <c r="DI1986" s="40"/>
      <c r="DJ1986" s="40"/>
      <c r="DK1986" s="40"/>
      <c r="DL1986" s="40"/>
      <c r="DM1986" s="40"/>
      <c r="DN1986" s="40"/>
      <c r="DO1986" s="40"/>
      <c r="DP1986" s="40"/>
      <c r="DQ1986" s="40"/>
      <c r="DR1986" s="40"/>
      <c r="DS1986" s="40"/>
      <c r="DT1986" s="40"/>
      <c r="DU1986" s="40"/>
      <c r="DV1986" s="40"/>
      <c r="DW1986" s="40"/>
      <c r="DX1986" s="40"/>
      <c r="DY1986" s="40"/>
      <c r="DZ1986" s="40"/>
      <c r="EA1986" s="40"/>
      <c r="EB1986" s="40"/>
      <c r="EC1986" s="40"/>
      <c r="ED1986" s="40"/>
      <c r="EE1986" s="40"/>
      <c r="EF1986" s="40"/>
      <c r="EG1986" s="40"/>
      <c r="EH1986" s="40"/>
      <c r="EI1986" s="40"/>
      <c r="EJ1986" s="40"/>
      <c r="EK1986" s="40"/>
      <c r="EL1986" s="40"/>
      <c r="EM1986" s="40"/>
      <c r="EN1986" s="40"/>
      <c r="EO1986" s="40"/>
      <c r="EP1986" s="40"/>
      <c r="EQ1986" s="40"/>
      <c r="ER1986" s="40"/>
      <c r="ES1986" s="40"/>
      <c r="ET1986" s="40"/>
      <c r="EU1986" s="40"/>
      <c r="EV1986" s="40"/>
      <c r="EW1986" s="40"/>
      <c r="EX1986" s="40"/>
      <c r="EY1986" s="40"/>
      <c r="EZ1986" s="40"/>
      <c r="FA1986" s="40"/>
      <c r="FB1986" s="40"/>
      <c r="FC1986" s="40"/>
      <c r="FD1986" s="40"/>
      <c r="FE1986" s="40"/>
      <c r="FF1986" s="40"/>
      <c r="FG1986" s="40"/>
      <c r="FH1986" s="40"/>
      <c r="FI1986" s="40"/>
      <c r="FJ1986" s="40"/>
      <c r="FK1986" s="40"/>
      <c r="FL1986" s="40"/>
      <c r="FM1986" s="40"/>
      <c r="FN1986" s="40"/>
      <c r="FO1986" s="40"/>
      <c r="FP1986" s="40"/>
      <c r="FQ1986" s="40"/>
      <c r="FR1986" s="40"/>
      <c r="FS1986" s="40"/>
      <c r="FT1986" s="40"/>
      <c r="FU1986" s="40"/>
      <c r="FV1986" s="40"/>
      <c r="FW1986" s="40"/>
      <c r="FX1986" s="40"/>
      <c r="FY1986" s="40"/>
      <c r="FZ1986" s="40"/>
      <c r="GA1986" s="40"/>
      <c r="GB1986" s="40"/>
      <c r="GC1986" s="40"/>
      <c r="GD1986" s="40"/>
      <c r="GE1986" s="40"/>
      <c r="GF1986" s="40"/>
      <c r="GG1986" s="40"/>
      <c r="GH1986" s="40"/>
      <c r="GI1986" s="40"/>
      <c r="GJ1986" s="40"/>
      <c r="GK1986" s="40"/>
      <c r="GL1986" s="40"/>
      <c r="GM1986" s="40"/>
      <c r="GN1986" s="40"/>
      <c r="GO1986" s="40"/>
      <c r="GP1986" s="40"/>
      <c r="GQ1986" s="40"/>
      <c r="GR1986" s="40"/>
      <c r="GS1986" s="40"/>
    </row>
    <row r="1987" spans="1:201" x14ac:dyDescent="0.2">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40"/>
      <c r="CY1987" s="40"/>
      <c r="CZ1987" s="40"/>
      <c r="DA1987" s="40"/>
      <c r="DB1987" s="40"/>
      <c r="DC1987" s="40"/>
      <c r="DD1987" s="40"/>
      <c r="DE1987" s="40"/>
      <c r="DF1987" s="40"/>
      <c r="DG1987" s="40"/>
      <c r="DH1987" s="40"/>
      <c r="DI1987" s="40"/>
      <c r="DJ1987" s="40"/>
      <c r="DK1987" s="40"/>
      <c r="DL1987" s="40"/>
      <c r="DM1987" s="40"/>
      <c r="DN1987" s="40"/>
      <c r="DO1987" s="40"/>
      <c r="DP1987" s="40"/>
      <c r="DQ1987" s="40"/>
      <c r="DR1987" s="40"/>
      <c r="DS1987" s="40"/>
      <c r="DT1987" s="40"/>
      <c r="DU1987" s="40"/>
      <c r="DV1987" s="40"/>
      <c r="DW1987" s="40"/>
      <c r="DX1987" s="40"/>
      <c r="DY1987" s="40"/>
      <c r="DZ1987" s="40"/>
      <c r="EA1987" s="40"/>
      <c r="EB1987" s="40"/>
      <c r="EC1987" s="40"/>
      <c r="ED1987" s="40"/>
      <c r="EE1987" s="40"/>
      <c r="EF1987" s="40"/>
      <c r="EG1987" s="40"/>
      <c r="EH1987" s="40"/>
      <c r="EI1987" s="40"/>
      <c r="EJ1987" s="40"/>
      <c r="EK1987" s="40"/>
      <c r="EL1987" s="40"/>
      <c r="EM1987" s="40"/>
      <c r="EN1987" s="40"/>
      <c r="EO1987" s="40"/>
      <c r="EP1987" s="40"/>
      <c r="EQ1987" s="40"/>
      <c r="ER1987" s="40"/>
      <c r="ES1987" s="40"/>
      <c r="ET1987" s="40"/>
      <c r="EU1987" s="40"/>
      <c r="EV1987" s="40"/>
      <c r="EW1987" s="40"/>
      <c r="EX1987" s="40"/>
      <c r="EY1987" s="40"/>
      <c r="EZ1987" s="40"/>
      <c r="FA1987" s="40"/>
      <c r="FB1987" s="40"/>
      <c r="FC1987" s="40"/>
      <c r="FD1987" s="40"/>
      <c r="FE1987" s="40"/>
      <c r="FF1987" s="40"/>
      <c r="FG1987" s="40"/>
      <c r="FH1987" s="40"/>
      <c r="FI1987" s="40"/>
      <c r="FJ1987" s="40"/>
      <c r="FK1987" s="40"/>
      <c r="FL1987" s="40"/>
      <c r="FM1987" s="40"/>
      <c r="FN1987" s="40"/>
      <c r="FO1987" s="40"/>
      <c r="FP1987" s="40"/>
      <c r="FQ1987" s="40"/>
      <c r="FR1987" s="40"/>
      <c r="FS1987" s="40"/>
      <c r="FT1987" s="40"/>
      <c r="FU1987" s="40"/>
      <c r="FV1987" s="40"/>
      <c r="FW1987" s="40"/>
      <c r="FX1987" s="40"/>
      <c r="FY1987" s="40"/>
      <c r="FZ1987" s="40"/>
      <c r="GA1987" s="40"/>
      <c r="GB1987" s="40"/>
      <c r="GC1987" s="40"/>
      <c r="GD1987" s="40"/>
      <c r="GE1987" s="40"/>
      <c r="GF1987" s="40"/>
      <c r="GG1987" s="40"/>
      <c r="GH1987" s="40"/>
      <c r="GI1987" s="40"/>
      <c r="GJ1987" s="40"/>
      <c r="GK1987" s="40"/>
      <c r="GL1987" s="40"/>
      <c r="GM1987" s="40"/>
      <c r="GN1987" s="40"/>
      <c r="GO1987" s="40"/>
      <c r="GP1987" s="40"/>
      <c r="GQ1987" s="40"/>
      <c r="GR1987" s="40"/>
      <c r="GS1987" s="40"/>
    </row>
    <row r="1988" spans="1:201" x14ac:dyDescent="0.2">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40"/>
      <c r="CY1988" s="40"/>
      <c r="CZ1988" s="40"/>
      <c r="DA1988" s="40"/>
      <c r="DB1988" s="40"/>
      <c r="DC1988" s="40"/>
      <c r="DD1988" s="40"/>
      <c r="DE1988" s="40"/>
      <c r="DF1988" s="40"/>
      <c r="DG1988" s="40"/>
      <c r="DH1988" s="40"/>
      <c r="DI1988" s="40"/>
      <c r="DJ1988" s="40"/>
      <c r="DK1988" s="40"/>
      <c r="DL1988" s="40"/>
      <c r="DM1988" s="40"/>
      <c r="DN1988" s="40"/>
      <c r="DO1988" s="40"/>
      <c r="DP1988" s="40"/>
      <c r="DQ1988" s="40"/>
      <c r="DR1988" s="40"/>
      <c r="DS1988" s="40"/>
      <c r="DT1988" s="40"/>
      <c r="DU1988" s="40"/>
      <c r="DV1988" s="40"/>
      <c r="DW1988" s="40"/>
      <c r="DX1988" s="40"/>
      <c r="DY1988" s="40"/>
      <c r="DZ1988" s="40"/>
      <c r="EA1988" s="40"/>
      <c r="EB1988" s="40"/>
      <c r="EC1988" s="40"/>
      <c r="ED1988" s="40"/>
      <c r="EE1988" s="40"/>
      <c r="EF1988" s="40"/>
      <c r="EG1988" s="40"/>
      <c r="EH1988" s="40"/>
      <c r="EI1988" s="40"/>
      <c r="EJ1988" s="40"/>
      <c r="EK1988" s="40"/>
      <c r="EL1988" s="40"/>
      <c r="EM1988" s="40"/>
      <c r="EN1988" s="40"/>
      <c r="EO1988" s="40"/>
      <c r="EP1988" s="40"/>
      <c r="EQ1988" s="40"/>
      <c r="ER1988" s="40"/>
      <c r="ES1988" s="40"/>
      <c r="ET1988" s="40"/>
      <c r="EU1988" s="40"/>
      <c r="EV1988" s="40"/>
      <c r="EW1988" s="40"/>
      <c r="EX1988" s="40"/>
      <c r="EY1988" s="40"/>
      <c r="EZ1988" s="40"/>
      <c r="FA1988" s="40"/>
      <c r="FB1988" s="40"/>
      <c r="FC1988" s="40"/>
      <c r="FD1988" s="40"/>
      <c r="FE1988" s="40"/>
      <c r="FF1988" s="40"/>
      <c r="FG1988" s="40"/>
      <c r="FH1988" s="40"/>
      <c r="FI1988" s="40"/>
      <c r="FJ1988" s="40"/>
      <c r="FK1988" s="40"/>
      <c r="FL1988" s="40"/>
      <c r="FM1988" s="40"/>
      <c r="FN1988" s="40"/>
      <c r="FO1988" s="40"/>
      <c r="FP1988" s="40"/>
      <c r="FQ1988" s="40"/>
      <c r="FR1988" s="40"/>
      <c r="FS1988" s="40"/>
      <c r="FT1988" s="40"/>
      <c r="FU1988" s="40"/>
      <c r="FV1988" s="40"/>
      <c r="FW1988" s="40"/>
      <c r="FX1988" s="40"/>
      <c r="FY1988" s="40"/>
      <c r="FZ1988" s="40"/>
      <c r="GA1988" s="40"/>
      <c r="GB1988" s="40"/>
      <c r="GC1988" s="40"/>
      <c r="GD1988" s="40"/>
      <c r="GE1988" s="40"/>
      <c r="GF1988" s="40"/>
      <c r="GG1988" s="40"/>
      <c r="GH1988" s="40"/>
      <c r="GI1988" s="40"/>
      <c r="GJ1988" s="40"/>
      <c r="GK1988" s="40"/>
      <c r="GL1988" s="40"/>
      <c r="GM1988" s="40"/>
      <c r="GN1988" s="40"/>
      <c r="GO1988" s="40"/>
      <c r="GP1988" s="40"/>
      <c r="GQ1988" s="40"/>
      <c r="GR1988" s="40"/>
      <c r="GS1988" s="40"/>
    </row>
    <row r="1989" spans="1:201" x14ac:dyDescent="0.2">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40"/>
      <c r="CY1989" s="40"/>
      <c r="CZ1989" s="40"/>
      <c r="DA1989" s="40"/>
      <c r="DB1989" s="40"/>
      <c r="DC1989" s="40"/>
      <c r="DD1989" s="40"/>
      <c r="DE1989" s="40"/>
      <c r="DF1989" s="40"/>
      <c r="DG1989" s="40"/>
      <c r="DH1989" s="40"/>
      <c r="DI1989" s="40"/>
      <c r="DJ1989" s="40"/>
      <c r="DK1989" s="40"/>
      <c r="DL1989" s="40"/>
      <c r="DM1989" s="40"/>
      <c r="DN1989" s="40"/>
      <c r="DO1989" s="40"/>
      <c r="DP1989" s="40"/>
      <c r="DQ1989" s="40"/>
      <c r="DR1989" s="40"/>
      <c r="DS1989" s="40"/>
      <c r="DT1989" s="40"/>
      <c r="DU1989" s="40"/>
      <c r="DV1989" s="40"/>
      <c r="DW1989" s="40"/>
      <c r="DX1989" s="40"/>
      <c r="DY1989" s="40"/>
      <c r="DZ1989" s="40"/>
      <c r="EA1989" s="40"/>
      <c r="EB1989" s="40"/>
      <c r="EC1989" s="40"/>
      <c r="ED1989" s="40"/>
      <c r="EE1989" s="40"/>
      <c r="EF1989" s="40"/>
      <c r="EG1989" s="40"/>
      <c r="EH1989" s="40"/>
      <c r="EI1989" s="40"/>
      <c r="EJ1989" s="40"/>
      <c r="EK1989" s="40"/>
      <c r="EL1989" s="40"/>
      <c r="EM1989" s="40"/>
      <c r="EN1989" s="40"/>
      <c r="EO1989" s="40"/>
      <c r="EP1989" s="40"/>
      <c r="EQ1989" s="40"/>
      <c r="ER1989" s="40"/>
      <c r="ES1989" s="40"/>
      <c r="ET1989" s="40"/>
      <c r="EU1989" s="40"/>
      <c r="EV1989" s="40"/>
      <c r="EW1989" s="40"/>
      <c r="EX1989" s="40"/>
      <c r="EY1989" s="40"/>
      <c r="EZ1989" s="40"/>
      <c r="FA1989" s="40"/>
      <c r="FB1989" s="40"/>
      <c r="FC1989" s="40"/>
      <c r="FD1989" s="40"/>
      <c r="FE1989" s="40"/>
      <c r="FF1989" s="40"/>
      <c r="FG1989" s="40"/>
      <c r="FH1989" s="40"/>
      <c r="FI1989" s="40"/>
      <c r="FJ1989" s="40"/>
      <c r="FK1989" s="40"/>
      <c r="FL1989" s="40"/>
      <c r="FM1989" s="40"/>
      <c r="FN1989" s="40"/>
      <c r="FO1989" s="40"/>
      <c r="FP1989" s="40"/>
      <c r="FQ1989" s="40"/>
      <c r="FR1989" s="40"/>
      <c r="FS1989" s="40"/>
      <c r="FT1989" s="40"/>
      <c r="FU1989" s="40"/>
      <c r="FV1989" s="40"/>
      <c r="FW1989" s="40"/>
      <c r="FX1989" s="40"/>
      <c r="FY1989" s="40"/>
      <c r="FZ1989" s="40"/>
      <c r="GA1989" s="40"/>
      <c r="GB1989" s="40"/>
      <c r="GC1989" s="40"/>
      <c r="GD1989" s="40"/>
      <c r="GE1989" s="40"/>
      <c r="GF1989" s="40"/>
      <c r="GG1989" s="40"/>
      <c r="GH1989" s="40"/>
      <c r="GI1989" s="40"/>
      <c r="GJ1989" s="40"/>
      <c r="GK1989" s="40"/>
      <c r="GL1989" s="40"/>
      <c r="GM1989" s="40"/>
      <c r="GN1989" s="40"/>
      <c r="GO1989" s="40"/>
      <c r="GP1989" s="40"/>
      <c r="GQ1989" s="40"/>
      <c r="GR1989" s="40"/>
      <c r="GS1989" s="40"/>
    </row>
    <row r="1990" spans="1:201" x14ac:dyDescent="0.2">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40"/>
      <c r="CY1990" s="40"/>
      <c r="CZ1990" s="40"/>
      <c r="DA1990" s="40"/>
      <c r="DB1990" s="40"/>
      <c r="DC1990" s="40"/>
      <c r="DD1990" s="40"/>
      <c r="DE1990" s="40"/>
      <c r="DF1990" s="40"/>
      <c r="DG1990" s="40"/>
      <c r="DH1990" s="40"/>
      <c r="DI1990" s="40"/>
      <c r="DJ1990" s="40"/>
      <c r="DK1990" s="40"/>
      <c r="DL1990" s="40"/>
      <c r="DM1990" s="40"/>
      <c r="DN1990" s="40"/>
      <c r="DO1990" s="40"/>
      <c r="DP1990" s="40"/>
      <c r="DQ1990" s="40"/>
      <c r="DR1990" s="40"/>
      <c r="DS1990" s="40"/>
      <c r="DT1990" s="40"/>
      <c r="DU1990" s="40"/>
      <c r="DV1990" s="40"/>
      <c r="DW1990" s="40"/>
      <c r="DX1990" s="40"/>
      <c r="DY1990" s="40"/>
      <c r="DZ1990" s="40"/>
      <c r="EA1990" s="40"/>
      <c r="EB1990" s="40"/>
      <c r="EC1990" s="40"/>
      <c r="ED1990" s="40"/>
      <c r="EE1990" s="40"/>
      <c r="EF1990" s="40"/>
      <c r="EG1990" s="40"/>
      <c r="EH1990" s="40"/>
      <c r="EI1990" s="40"/>
      <c r="EJ1990" s="40"/>
      <c r="EK1990" s="40"/>
      <c r="EL1990" s="40"/>
      <c r="EM1990" s="40"/>
      <c r="EN1990" s="40"/>
      <c r="EO1990" s="40"/>
      <c r="EP1990" s="40"/>
      <c r="EQ1990" s="40"/>
      <c r="ER1990" s="40"/>
      <c r="ES1990" s="40"/>
      <c r="ET1990" s="40"/>
      <c r="EU1990" s="40"/>
      <c r="EV1990" s="40"/>
      <c r="EW1990" s="40"/>
      <c r="EX1990" s="40"/>
      <c r="EY1990" s="40"/>
      <c r="EZ1990" s="40"/>
      <c r="FA1990" s="40"/>
      <c r="FB1990" s="40"/>
      <c r="FC1990" s="40"/>
      <c r="FD1990" s="40"/>
      <c r="FE1990" s="40"/>
      <c r="FF1990" s="40"/>
      <c r="FG1990" s="40"/>
      <c r="FH1990" s="40"/>
      <c r="FI1990" s="40"/>
      <c r="FJ1990" s="40"/>
      <c r="FK1990" s="40"/>
      <c r="FL1990" s="40"/>
      <c r="FM1990" s="40"/>
      <c r="FN1990" s="40"/>
      <c r="FO1990" s="40"/>
      <c r="FP1990" s="40"/>
      <c r="FQ1990" s="40"/>
      <c r="FR1990" s="40"/>
      <c r="FS1990" s="40"/>
      <c r="FT1990" s="40"/>
      <c r="FU1990" s="40"/>
      <c r="FV1990" s="40"/>
      <c r="FW1990" s="40"/>
      <c r="FX1990" s="40"/>
      <c r="FY1990" s="40"/>
      <c r="FZ1990" s="40"/>
      <c r="GA1990" s="40"/>
      <c r="GB1990" s="40"/>
      <c r="GC1990" s="40"/>
      <c r="GD1990" s="40"/>
      <c r="GE1990" s="40"/>
      <c r="GF1990" s="40"/>
      <c r="GG1990" s="40"/>
      <c r="GH1990" s="40"/>
      <c r="GI1990" s="40"/>
      <c r="GJ1990" s="40"/>
      <c r="GK1990" s="40"/>
      <c r="GL1990" s="40"/>
      <c r="GM1990" s="40"/>
      <c r="GN1990" s="40"/>
      <c r="GO1990" s="40"/>
      <c r="GP1990" s="40"/>
      <c r="GQ1990" s="40"/>
      <c r="GR1990" s="40"/>
      <c r="GS1990" s="40"/>
    </row>
    <row r="1991" spans="1:201" x14ac:dyDescent="0.2">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40"/>
      <c r="CY1991" s="40"/>
      <c r="CZ1991" s="40"/>
      <c r="DA1991" s="40"/>
      <c r="DB1991" s="40"/>
      <c r="DC1991" s="40"/>
      <c r="DD1991" s="40"/>
      <c r="DE1991" s="40"/>
      <c r="DF1991" s="40"/>
      <c r="DG1991" s="40"/>
      <c r="DH1991" s="40"/>
      <c r="DI1991" s="40"/>
      <c r="DJ1991" s="40"/>
      <c r="DK1991" s="40"/>
      <c r="DL1991" s="40"/>
      <c r="DM1991" s="40"/>
      <c r="DN1991" s="40"/>
      <c r="DO1991" s="40"/>
      <c r="DP1991" s="40"/>
      <c r="DQ1991" s="40"/>
      <c r="DR1991" s="40"/>
      <c r="DS1991" s="40"/>
      <c r="DT1991" s="40"/>
      <c r="DU1991" s="40"/>
      <c r="DV1991" s="40"/>
      <c r="DW1991" s="40"/>
      <c r="DX1991" s="40"/>
      <c r="DY1991" s="40"/>
      <c r="DZ1991" s="40"/>
      <c r="EA1991" s="40"/>
      <c r="EB1991" s="40"/>
      <c r="EC1991" s="40"/>
      <c r="ED1991" s="40"/>
      <c r="EE1991" s="40"/>
      <c r="EF1991" s="40"/>
      <c r="EG1991" s="40"/>
      <c r="EH1991" s="40"/>
      <c r="EI1991" s="40"/>
      <c r="EJ1991" s="40"/>
      <c r="EK1991" s="40"/>
      <c r="EL1991" s="40"/>
      <c r="EM1991" s="40"/>
      <c r="EN1991" s="40"/>
      <c r="EO1991" s="40"/>
      <c r="EP1991" s="40"/>
      <c r="EQ1991" s="40"/>
      <c r="ER1991" s="40"/>
      <c r="ES1991" s="40"/>
      <c r="ET1991" s="40"/>
      <c r="EU1991" s="40"/>
      <c r="EV1991" s="40"/>
      <c r="EW1991" s="40"/>
      <c r="EX1991" s="40"/>
      <c r="EY1991" s="40"/>
      <c r="EZ1991" s="40"/>
      <c r="FA1991" s="40"/>
      <c r="FB1991" s="40"/>
      <c r="FC1991" s="40"/>
      <c r="FD1991" s="40"/>
      <c r="FE1991" s="40"/>
      <c r="FF1991" s="40"/>
      <c r="FG1991" s="40"/>
      <c r="FH1991" s="40"/>
      <c r="FI1991" s="40"/>
      <c r="FJ1991" s="40"/>
      <c r="FK1991" s="40"/>
      <c r="FL1991" s="40"/>
      <c r="FM1991" s="40"/>
      <c r="FN1991" s="40"/>
      <c r="FO1991" s="40"/>
      <c r="FP1991" s="40"/>
      <c r="FQ1991" s="40"/>
      <c r="FR1991" s="40"/>
      <c r="FS1991" s="40"/>
      <c r="FT1991" s="40"/>
      <c r="FU1991" s="40"/>
      <c r="FV1991" s="40"/>
      <c r="FW1991" s="40"/>
      <c r="FX1991" s="40"/>
      <c r="FY1991" s="40"/>
      <c r="FZ1991" s="40"/>
      <c r="GA1991" s="40"/>
      <c r="GB1991" s="40"/>
      <c r="GC1991" s="40"/>
      <c r="GD1991" s="40"/>
      <c r="GE1991" s="40"/>
      <c r="GF1991" s="40"/>
      <c r="GG1991" s="40"/>
      <c r="GH1991" s="40"/>
      <c r="GI1991" s="40"/>
      <c r="GJ1991" s="40"/>
      <c r="GK1991" s="40"/>
      <c r="GL1991" s="40"/>
      <c r="GM1991" s="40"/>
      <c r="GN1991" s="40"/>
      <c r="GO1991" s="40"/>
      <c r="GP1991" s="40"/>
      <c r="GQ1991" s="40"/>
      <c r="GR1991" s="40"/>
      <c r="GS1991" s="40"/>
    </row>
    <row r="1992" spans="1:201" x14ac:dyDescent="0.2">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40"/>
      <c r="CY1992" s="40"/>
      <c r="CZ1992" s="40"/>
      <c r="DA1992" s="40"/>
      <c r="DB1992" s="40"/>
      <c r="DC1992" s="40"/>
      <c r="DD1992" s="40"/>
      <c r="DE1992" s="40"/>
      <c r="DF1992" s="40"/>
      <c r="DG1992" s="40"/>
      <c r="DH1992" s="40"/>
      <c r="DI1992" s="40"/>
      <c r="DJ1992" s="40"/>
      <c r="DK1992" s="40"/>
      <c r="DL1992" s="40"/>
      <c r="DM1992" s="40"/>
      <c r="DN1992" s="40"/>
      <c r="DO1992" s="40"/>
      <c r="DP1992" s="40"/>
      <c r="DQ1992" s="40"/>
      <c r="DR1992" s="40"/>
      <c r="DS1992" s="40"/>
      <c r="DT1992" s="40"/>
      <c r="DU1992" s="40"/>
      <c r="DV1992" s="40"/>
      <c r="DW1992" s="40"/>
      <c r="DX1992" s="40"/>
      <c r="DY1992" s="40"/>
      <c r="DZ1992" s="40"/>
      <c r="EA1992" s="40"/>
      <c r="EB1992" s="40"/>
      <c r="EC1992" s="40"/>
      <c r="ED1992" s="40"/>
      <c r="EE1992" s="40"/>
      <c r="EF1992" s="40"/>
      <c r="EG1992" s="40"/>
      <c r="EH1992" s="40"/>
      <c r="EI1992" s="40"/>
      <c r="EJ1992" s="40"/>
      <c r="EK1992" s="40"/>
      <c r="EL1992" s="40"/>
      <c r="EM1992" s="40"/>
      <c r="EN1992" s="40"/>
      <c r="EO1992" s="40"/>
      <c r="EP1992" s="40"/>
      <c r="EQ1992" s="40"/>
      <c r="ER1992" s="40"/>
      <c r="ES1992" s="40"/>
      <c r="ET1992" s="40"/>
      <c r="EU1992" s="40"/>
      <c r="EV1992" s="40"/>
      <c r="EW1992" s="40"/>
      <c r="EX1992" s="40"/>
      <c r="EY1992" s="40"/>
      <c r="EZ1992" s="40"/>
      <c r="FA1992" s="40"/>
      <c r="FB1992" s="40"/>
      <c r="FC1992" s="40"/>
      <c r="FD1992" s="40"/>
      <c r="FE1992" s="40"/>
      <c r="FF1992" s="40"/>
      <c r="FG1992" s="40"/>
      <c r="FH1992" s="40"/>
      <c r="FI1992" s="40"/>
      <c r="FJ1992" s="40"/>
      <c r="FK1992" s="40"/>
      <c r="FL1992" s="40"/>
      <c r="FM1992" s="40"/>
      <c r="FN1992" s="40"/>
      <c r="FO1992" s="40"/>
      <c r="FP1992" s="40"/>
      <c r="FQ1992" s="40"/>
      <c r="FR1992" s="40"/>
      <c r="FS1992" s="40"/>
      <c r="FT1992" s="40"/>
      <c r="FU1992" s="40"/>
      <c r="FV1992" s="40"/>
      <c r="FW1992" s="40"/>
      <c r="FX1992" s="40"/>
      <c r="FY1992" s="40"/>
      <c r="FZ1992" s="40"/>
      <c r="GA1992" s="40"/>
      <c r="GB1992" s="40"/>
      <c r="GC1992" s="40"/>
      <c r="GD1992" s="40"/>
      <c r="GE1992" s="40"/>
      <c r="GF1992" s="40"/>
      <c r="GG1992" s="40"/>
      <c r="GH1992" s="40"/>
      <c r="GI1992" s="40"/>
      <c r="GJ1992" s="40"/>
      <c r="GK1992" s="40"/>
      <c r="GL1992" s="40"/>
      <c r="GM1992" s="40"/>
      <c r="GN1992" s="40"/>
      <c r="GO1992" s="40"/>
      <c r="GP1992" s="40"/>
      <c r="GQ1992" s="40"/>
      <c r="GR1992" s="40"/>
      <c r="GS1992" s="40"/>
    </row>
    <row r="1993" spans="1:201" x14ac:dyDescent="0.2">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40"/>
      <c r="CY1993" s="40"/>
      <c r="CZ1993" s="40"/>
      <c r="DA1993" s="40"/>
      <c r="DB1993" s="40"/>
      <c r="DC1993" s="40"/>
      <c r="DD1993" s="40"/>
      <c r="DE1993" s="40"/>
      <c r="DF1993" s="40"/>
      <c r="DG1993" s="40"/>
      <c r="DH1993" s="40"/>
      <c r="DI1993" s="40"/>
      <c r="DJ1993" s="40"/>
      <c r="DK1993" s="40"/>
      <c r="DL1993" s="40"/>
      <c r="DM1993" s="40"/>
      <c r="DN1993" s="40"/>
      <c r="DO1993" s="40"/>
      <c r="DP1993" s="40"/>
      <c r="DQ1993" s="40"/>
      <c r="DR1993" s="40"/>
      <c r="DS1993" s="40"/>
      <c r="DT1993" s="40"/>
      <c r="DU1993" s="40"/>
      <c r="DV1993" s="40"/>
      <c r="DW1993" s="40"/>
      <c r="DX1993" s="40"/>
      <c r="DY1993" s="40"/>
      <c r="DZ1993" s="40"/>
      <c r="EA1993" s="40"/>
      <c r="EB1993" s="40"/>
      <c r="EC1993" s="40"/>
      <c r="ED1993" s="40"/>
      <c r="EE1993" s="40"/>
      <c r="EF1993" s="40"/>
      <c r="EG1993" s="40"/>
      <c r="EH1993" s="40"/>
      <c r="EI1993" s="40"/>
      <c r="EJ1993" s="40"/>
      <c r="EK1993" s="40"/>
      <c r="EL1993" s="40"/>
      <c r="EM1993" s="40"/>
      <c r="EN1993" s="40"/>
      <c r="EO1993" s="40"/>
      <c r="EP1993" s="40"/>
      <c r="EQ1993" s="40"/>
      <c r="ER1993" s="40"/>
      <c r="ES1993" s="40"/>
      <c r="ET1993" s="40"/>
      <c r="EU1993" s="40"/>
      <c r="EV1993" s="40"/>
      <c r="EW1993" s="40"/>
      <c r="EX1993" s="40"/>
      <c r="EY1993" s="40"/>
      <c r="EZ1993" s="40"/>
      <c r="FA1993" s="40"/>
      <c r="FB1993" s="40"/>
      <c r="FC1993" s="40"/>
      <c r="FD1993" s="40"/>
      <c r="FE1993" s="40"/>
      <c r="FF1993" s="40"/>
      <c r="FG1993" s="40"/>
      <c r="FH1993" s="40"/>
      <c r="FI1993" s="40"/>
      <c r="FJ1993" s="40"/>
      <c r="FK1993" s="40"/>
      <c r="FL1993" s="40"/>
      <c r="FM1993" s="40"/>
      <c r="FN1993" s="40"/>
      <c r="FO1993" s="40"/>
      <c r="FP1993" s="40"/>
      <c r="FQ1993" s="40"/>
      <c r="FR1993" s="40"/>
      <c r="FS1993" s="40"/>
      <c r="FT1993" s="40"/>
      <c r="FU1993" s="40"/>
      <c r="FV1993" s="40"/>
      <c r="FW1993" s="40"/>
      <c r="FX1993" s="40"/>
      <c r="FY1993" s="40"/>
      <c r="FZ1993" s="40"/>
      <c r="GA1993" s="40"/>
      <c r="GB1993" s="40"/>
      <c r="GC1993" s="40"/>
      <c r="GD1993" s="40"/>
      <c r="GE1993" s="40"/>
      <c r="GF1993" s="40"/>
      <c r="GG1993" s="40"/>
      <c r="GH1993" s="40"/>
      <c r="GI1993" s="40"/>
      <c r="GJ1993" s="40"/>
      <c r="GK1993" s="40"/>
      <c r="GL1993" s="40"/>
      <c r="GM1993" s="40"/>
      <c r="GN1993" s="40"/>
      <c r="GO1993" s="40"/>
      <c r="GP1993" s="40"/>
      <c r="GQ1993" s="40"/>
      <c r="GR1993" s="40"/>
      <c r="GS1993" s="40"/>
    </row>
    <row r="1994" spans="1:201" x14ac:dyDescent="0.2">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40"/>
      <c r="CY1994" s="40"/>
      <c r="CZ1994" s="40"/>
      <c r="DA1994" s="40"/>
      <c r="DB1994" s="40"/>
      <c r="DC1994" s="40"/>
      <c r="DD1994" s="40"/>
      <c r="DE1994" s="40"/>
      <c r="DF1994" s="40"/>
      <c r="DG1994" s="40"/>
      <c r="DH1994" s="40"/>
      <c r="DI1994" s="40"/>
      <c r="DJ1994" s="40"/>
      <c r="DK1994" s="40"/>
      <c r="DL1994" s="40"/>
      <c r="DM1994" s="40"/>
      <c r="DN1994" s="40"/>
      <c r="DO1994" s="40"/>
      <c r="DP1994" s="40"/>
      <c r="DQ1994" s="40"/>
      <c r="DR1994" s="40"/>
      <c r="DS1994" s="40"/>
      <c r="DT1994" s="40"/>
      <c r="DU1994" s="40"/>
      <c r="DV1994" s="40"/>
      <c r="DW1994" s="40"/>
      <c r="DX1994" s="40"/>
      <c r="DY1994" s="40"/>
      <c r="DZ1994" s="40"/>
      <c r="EA1994" s="40"/>
      <c r="EB1994" s="40"/>
      <c r="EC1994" s="40"/>
      <c r="ED1994" s="40"/>
      <c r="EE1994" s="40"/>
      <c r="EF1994" s="40"/>
      <c r="EG1994" s="40"/>
      <c r="EH1994" s="40"/>
      <c r="EI1994" s="40"/>
      <c r="EJ1994" s="40"/>
      <c r="EK1994" s="40"/>
      <c r="EL1994" s="40"/>
      <c r="EM1994" s="40"/>
      <c r="EN1994" s="40"/>
      <c r="EO1994" s="40"/>
      <c r="EP1994" s="40"/>
      <c r="EQ1994" s="40"/>
      <c r="ER1994" s="40"/>
      <c r="ES1994" s="40"/>
      <c r="ET1994" s="40"/>
      <c r="EU1994" s="40"/>
      <c r="EV1994" s="40"/>
      <c r="EW1994" s="40"/>
      <c r="EX1994" s="40"/>
      <c r="EY1994" s="40"/>
      <c r="EZ1994" s="40"/>
      <c r="FA1994" s="40"/>
      <c r="FB1994" s="40"/>
      <c r="FC1994" s="40"/>
      <c r="FD1994" s="40"/>
      <c r="FE1994" s="40"/>
      <c r="FF1994" s="40"/>
      <c r="FG1994" s="40"/>
      <c r="FH1994" s="40"/>
      <c r="FI1994" s="40"/>
      <c r="FJ1994" s="40"/>
      <c r="FK1994" s="40"/>
      <c r="FL1994" s="40"/>
      <c r="FM1994" s="40"/>
      <c r="FN1994" s="40"/>
      <c r="FO1994" s="40"/>
      <c r="FP1994" s="40"/>
      <c r="FQ1994" s="40"/>
      <c r="FR1994" s="40"/>
      <c r="FS1994" s="40"/>
      <c r="FT1994" s="40"/>
      <c r="FU1994" s="40"/>
      <c r="FV1994" s="40"/>
      <c r="FW1994" s="40"/>
      <c r="FX1994" s="40"/>
      <c r="FY1994" s="40"/>
      <c r="FZ1994" s="40"/>
      <c r="GA1994" s="40"/>
      <c r="GB1994" s="40"/>
      <c r="GC1994" s="40"/>
      <c r="GD1994" s="40"/>
      <c r="GE1994" s="40"/>
      <c r="GF1994" s="40"/>
      <c r="GG1994" s="40"/>
      <c r="GH1994" s="40"/>
      <c r="GI1994" s="40"/>
      <c r="GJ1994" s="40"/>
      <c r="GK1994" s="40"/>
      <c r="GL1994" s="40"/>
      <c r="GM1994" s="40"/>
      <c r="GN1994" s="40"/>
      <c r="GO1994" s="40"/>
      <c r="GP1994" s="40"/>
      <c r="GQ1994" s="40"/>
      <c r="GR1994" s="40"/>
      <c r="GS1994" s="40"/>
    </row>
    <row r="1995" spans="1:201" x14ac:dyDescent="0.2">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40"/>
      <c r="CY1995" s="40"/>
      <c r="CZ1995" s="40"/>
      <c r="DA1995" s="40"/>
      <c r="DB1995" s="40"/>
      <c r="DC1995" s="40"/>
      <c r="DD1995" s="40"/>
      <c r="DE1995" s="40"/>
      <c r="DF1995" s="40"/>
      <c r="DG1995" s="40"/>
      <c r="DH1995" s="40"/>
      <c r="DI1995" s="40"/>
      <c r="DJ1995" s="40"/>
      <c r="DK1995" s="40"/>
      <c r="DL1995" s="40"/>
      <c r="DM1995" s="40"/>
      <c r="DN1995" s="40"/>
      <c r="DO1995" s="40"/>
      <c r="DP1995" s="40"/>
      <c r="DQ1995" s="40"/>
      <c r="DR1995" s="40"/>
      <c r="DS1995" s="40"/>
      <c r="DT1995" s="40"/>
      <c r="DU1995" s="40"/>
      <c r="DV1995" s="40"/>
      <c r="DW1995" s="40"/>
      <c r="DX1995" s="40"/>
      <c r="DY1995" s="40"/>
      <c r="DZ1995" s="40"/>
      <c r="EA1995" s="40"/>
      <c r="EB1995" s="40"/>
      <c r="EC1995" s="40"/>
      <c r="ED1995" s="40"/>
      <c r="EE1995" s="40"/>
      <c r="EF1995" s="40"/>
      <c r="EG1995" s="40"/>
      <c r="EH1995" s="40"/>
      <c r="EI1995" s="40"/>
      <c r="EJ1995" s="40"/>
      <c r="EK1995" s="40"/>
      <c r="EL1995" s="40"/>
      <c r="EM1995" s="40"/>
      <c r="EN1995" s="40"/>
      <c r="EO1995" s="40"/>
      <c r="EP1995" s="40"/>
      <c r="EQ1995" s="40"/>
      <c r="ER1995" s="40"/>
      <c r="ES1995" s="40"/>
      <c r="ET1995" s="40"/>
      <c r="EU1995" s="40"/>
      <c r="EV1995" s="40"/>
      <c r="EW1995" s="40"/>
      <c r="EX1995" s="40"/>
      <c r="EY1995" s="40"/>
      <c r="EZ1995" s="40"/>
      <c r="FA1995" s="40"/>
      <c r="FB1995" s="40"/>
      <c r="FC1995" s="40"/>
      <c r="FD1995" s="40"/>
      <c r="FE1995" s="40"/>
      <c r="FF1995" s="40"/>
      <c r="FG1995" s="40"/>
      <c r="FH1995" s="40"/>
      <c r="FI1995" s="40"/>
      <c r="FJ1995" s="40"/>
      <c r="FK1995" s="40"/>
      <c r="FL1995" s="40"/>
      <c r="FM1995" s="40"/>
      <c r="FN1995" s="40"/>
      <c r="FO1995" s="40"/>
      <c r="FP1995" s="40"/>
      <c r="FQ1995" s="40"/>
      <c r="FR1995" s="40"/>
      <c r="FS1995" s="40"/>
      <c r="FT1995" s="40"/>
      <c r="FU1995" s="40"/>
      <c r="FV1995" s="40"/>
      <c r="FW1995" s="40"/>
      <c r="FX1995" s="40"/>
      <c r="FY1995" s="40"/>
      <c r="FZ1995" s="40"/>
      <c r="GA1995" s="40"/>
      <c r="GB1995" s="40"/>
      <c r="GC1995" s="40"/>
      <c r="GD1995" s="40"/>
      <c r="GE1995" s="40"/>
      <c r="GF1995" s="40"/>
      <c r="GG1995" s="40"/>
      <c r="GH1995" s="40"/>
      <c r="GI1995" s="40"/>
      <c r="GJ1995" s="40"/>
      <c r="GK1995" s="40"/>
      <c r="GL1995" s="40"/>
      <c r="GM1995" s="40"/>
      <c r="GN1995" s="40"/>
      <c r="GO1995" s="40"/>
      <c r="GP1995" s="40"/>
      <c r="GQ1995" s="40"/>
      <c r="GR1995" s="40"/>
      <c r="GS1995" s="40"/>
    </row>
    <row r="1996" spans="1:201" x14ac:dyDescent="0.2">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40"/>
      <c r="CY1996" s="40"/>
      <c r="CZ1996" s="40"/>
      <c r="DA1996" s="40"/>
      <c r="DB1996" s="40"/>
      <c r="DC1996" s="40"/>
      <c r="DD1996" s="40"/>
      <c r="DE1996" s="40"/>
      <c r="DF1996" s="40"/>
      <c r="DG1996" s="40"/>
      <c r="DH1996" s="40"/>
      <c r="DI1996" s="40"/>
      <c r="DJ1996" s="40"/>
      <c r="DK1996" s="40"/>
      <c r="DL1996" s="40"/>
      <c r="DM1996" s="40"/>
      <c r="DN1996" s="40"/>
      <c r="DO1996" s="40"/>
      <c r="DP1996" s="40"/>
      <c r="DQ1996" s="40"/>
      <c r="DR1996" s="40"/>
      <c r="DS1996" s="40"/>
      <c r="DT1996" s="40"/>
      <c r="DU1996" s="40"/>
      <c r="DV1996" s="40"/>
      <c r="DW1996" s="40"/>
      <c r="DX1996" s="40"/>
      <c r="DY1996" s="40"/>
      <c r="DZ1996" s="40"/>
      <c r="EA1996" s="40"/>
      <c r="EB1996" s="40"/>
      <c r="EC1996" s="40"/>
      <c r="ED1996" s="40"/>
      <c r="EE1996" s="40"/>
      <c r="EF1996" s="40"/>
      <c r="EG1996" s="40"/>
      <c r="EH1996" s="40"/>
      <c r="EI1996" s="40"/>
      <c r="EJ1996" s="40"/>
      <c r="EK1996" s="40"/>
      <c r="EL1996" s="40"/>
      <c r="EM1996" s="40"/>
      <c r="EN1996" s="40"/>
      <c r="EO1996" s="40"/>
      <c r="EP1996" s="40"/>
      <c r="EQ1996" s="40"/>
      <c r="ER1996" s="40"/>
      <c r="ES1996" s="40"/>
      <c r="ET1996" s="40"/>
      <c r="EU1996" s="40"/>
      <c r="EV1996" s="40"/>
      <c r="EW1996" s="40"/>
      <c r="EX1996" s="40"/>
      <c r="EY1996" s="40"/>
      <c r="EZ1996" s="40"/>
      <c r="FA1996" s="40"/>
      <c r="FB1996" s="40"/>
      <c r="FC1996" s="40"/>
      <c r="FD1996" s="40"/>
      <c r="FE1996" s="40"/>
      <c r="FF1996" s="40"/>
      <c r="FG1996" s="40"/>
      <c r="FH1996" s="40"/>
      <c r="FI1996" s="40"/>
      <c r="FJ1996" s="40"/>
      <c r="FK1996" s="40"/>
      <c r="FL1996" s="40"/>
      <c r="FM1996" s="40"/>
      <c r="FN1996" s="40"/>
      <c r="FO1996" s="40"/>
      <c r="FP1996" s="40"/>
      <c r="FQ1996" s="40"/>
      <c r="FR1996" s="40"/>
      <c r="FS1996" s="40"/>
      <c r="FT1996" s="40"/>
      <c r="FU1996" s="40"/>
      <c r="FV1996" s="40"/>
      <c r="FW1996" s="40"/>
      <c r="FX1996" s="40"/>
      <c r="FY1996" s="40"/>
      <c r="FZ1996" s="40"/>
      <c r="GA1996" s="40"/>
      <c r="GB1996" s="40"/>
      <c r="GC1996" s="40"/>
      <c r="GD1996" s="40"/>
      <c r="GE1996" s="40"/>
      <c r="GF1996" s="40"/>
      <c r="GG1996" s="40"/>
      <c r="GH1996" s="40"/>
      <c r="GI1996" s="40"/>
      <c r="GJ1996" s="40"/>
      <c r="GK1996" s="40"/>
      <c r="GL1996" s="40"/>
      <c r="GM1996" s="40"/>
      <c r="GN1996" s="40"/>
      <c r="GO1996" s="40"/>
      <c r="GP1996" s="40"/>
      <c r="GQ1996" s="40"/>
      <c r="GR1996" s="40"/>
      <c r="GS1996" s="40"/>
    </row>
    <row r="1997" spans="1:201" x14ac:dyDescent="0.2">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40"/>
      <c r="CY1997" s="40"/>
      <c r="CZ1997" s="40"/>
      <c r="DA1997" s="40"/>
      <c r="DB1997" s="40"/>
      <c r="DC1997" s="40"/>
      <c r="DD1997" s="40"/>
      <c r="DE1997" s="40"/>
      <c r="DF1997" s="40"/>
      <c r="DG1997" s="40"/>
      <c r="DH1997" s="40"/>
      <c r="DI1997" s="40"/>
      <c r="DJ1997" s="40"/>
      <c r="DK1997" s="40"/>
      <c r="DL1997" s="40"/>
      <c r="DM1997" s="40"/>
      <c r="DN1997" s="40"/>
      <c r="DO1997" s="40"/>
      <c r="DP1997" s="40"/>
      <c r="DQ1997" s="40"/>
      <c r="DR1997" s="40"/>
      <c r="DS1997" s="40"/>
      <c r="DT1997" s="40"/>
      <c r="DU1997" s="40"/>
      <c r="DV1997" s="40"/>
      <c r="DW1997" s="40"/>
      <c r="DX1997" s="40"/>
      <c r="DY1997" s="40"/>
      <c r="DZ1997" s="40"/>
      <c r="EA1997" s="40"/>
      <c r="EB1997" s="40"/>
      <c r="EC1997" s="40"/>
      <c r="ED1997" s="40"/>
      <c r="EE1997" s="40"/>
      <c r="EF1997" s="40"/>
      <c r="EG1997" s="40"/>
      <c r="EH1997" s="40"/>
      <c r="EI1997" s="40"/>
      <c r="EJ1997" s="40"/>
      <c r="EK1997" s="40"/>
      <c r="EL1997" s="40"/>
      <c r="EM1997" s="40"/>
      <c r="EN1997" s="40"/>
      <c r="EO1997" s="40"/>
      <c r="EP1997" s="40"/>
      <c r="EQ1997" s="40"/>
      <c r="ER1997" s="40"/>
      <c r="ES1997" s="40"/>
      <c r="ET1997" s="40"/>
      <c r="EU1997" s="40"/>
      <c r="EV1997" s="40"/>
      <c r="EW1997" s="40"/>
      <c r="EX1997" s="40"/>
      <c r="EY1997" s="40"/>
      <c r="EZ1997" s="40"/>
      <c r="FA1997" s="40"/>
      <c r="FB1997" s="40"/>
      <c r="FC1997" s="40"/>
      <c r="FD1997" s="40"/>
      <c r="FE1997" s="40"/>
      <c r="FF1997" s="40"/>
      <c r="FG1997" s="40"/>
      <c r="FH1997" s="40"/>
      <c r="FI1997" s="40"/>
      <c r="FJ1997" s="40"/>
      <c r="FK1997" s="40"/>
      <c r="FL1997" s="40"/>
      <c r="FM1997" s="40"/>
      <c r="FN1997" s="40"/>
      <c r="FO1997" s="40"/>
      <c r="FP1997" s="40"/>
      <c r="FQ1997" s="40"/>
      <c r="FR1997" s="40"/>
      <c r="FS1997" s="40"/>
      <c r="FT1997" s="40"/>
      <c r="FU1997" s="40"/>
      <c r="FV1997" s="40"/>
      <c r="FW1997" s="40"/>
      <c r="FX1997" s="40"/>
      <c r="FY1997" s="40"/>
      <c r="FZ1997" s="40"/>
      <c r="GA1997" s="40"/>
      <c r="GB1997" s="40"/>
      <c r="GC1997" s="40"/>
      <c r="GD1997" s="40"/>
      <c r="GE1997" s="40"/>
      <c r="GF1997" s="40"/>
      <c r="GG1997" s="40"/>
      <c r="GH1997" s="40"/>
      <c r="GI1997" s="40"/>
      <c r="GJ1997" s="40"/>
      <c r="GK1997" s="40"/>
      <c r="GL1997" s="40"/>
      <c r="GM1997" s="40"/>
      <c r="GN1997" s="40"/>
      <c r="GO1997" s="40"/>
      <c r="GP1997" s="40"/>
      <c r="GQ1997" s="40"/>
      <c r="GR1997" s="40"/>
      <c r="GS1997" s="40"/>
    </row>
    <row r="1998" spans="1:201" x14ac:dyDescent="0.2">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40"/>
      <c r="CY1998" s="40"/>
      <c r="CZ1998" s="40"/>
      <c r="DA1998" s="40"/>
      <c r="DB1998" s="40"/>
      <c r="DC1998" s="40"/>
      <c r="DD1998" s="40"/>
      <c r="DE1998" s="40"/>
      <c r="DF1998" s="40"/>
      <c r="DG1998" s="40"/>
      <c r="DH1998" s="40"/>
      <c r="DI1998" s="40"/>
      <c r="DJ1998" s="40"/>
      <c r="DK1998" s="40"/>
      <c r="DL1998" s="40"/>
      <c r="DM1998" s="40"/>
      <c r="DN1998" s="40"/>
      <c r="DO1998" s="40"/>
      <c r="DP1998" s="40"/>
      <c r="DQ1998" s="40"/>
      <c r="DR1998" s="40"/>
      <c r="DS1998" s="40"/>
      <c r="DT1998" s="40"/>
      <c r="DU1998" s="40"/>
      <c r="DV1998" s="40"/>
      <c r="DW1998" s="40"/>
      <c r="DX1998" s="40"/>
      <c r="DY1998" s="40"/>
      <c r="DZ1998" s="40"/>
      <c r="EA1998" s="40"/>
      <c r="EB1998" s="40"/>
      <c r="EC1998" s="40"/>
      <c r="ED1998" s="40"/>
      <c r="EE1998" s="40"/>
      <c r="EF1998" s="40"/>
      <c r="EG1998" s="40"/>
      <c r="EH1998" s="40"/>
      <c r="EI1998" s="40"/>
      <c r="EJ1998" s="40"/>
      <c r="EK1998" s="40"/>
      <c r="EL1998" s="40"/>
      <c r="EM1998" s="40"/>
      <c r="EN1998" s="40"/>
      <c r="EO1998" s="40"/>
      <c r="EP1998" s="40"/>
      <c r="EQ1998" s="40"/>
      <c r="ER1998" s="40"/>
      <c r="ES1998" s="40"/>
      <c r="ET1998" s="40"/>
      <c r="EU1998" s="40"/>
      <c r="EV1998" s="40"/>
      <c r="EW1998" s="40"/>
      <c r="EX1998" s="40"/>
      <c r="EY1998" s="40"/>
      <c r="EZ1998" s="40"/>
      <c r="FA1998" s="40"/>
      <c r="FB1998" s="40"/>
      <c r="FC1998" s="40"/>
      <c r="FD1998" s="40"/>
      <c r="FE1998" s="40"/>
      <c r="FF1998" s="40"/>
      <c r="FG1998" s="40"/>
      <c r="FH1998" s="40"/>
      <c r="FI1998" s="40"/>
      <c r="FJ1998" s="40"/>
      <c r="FK1998" s="40"/>
      <c r="FL1998" s="40"/>
      <c r="FM1998" s="40"/>
      <c r="FN1998" s="40"/>
      <c r="FO1998" s="40"/>
      <c r="FP1998" s="40"/>
      <c r="FQ1998" s="40"/>
      <c r="FR1998" s="40"/>
      <c r="FS1998" s="40"/>
      <c r="FT1998" s="40"/>
      <c r="FU1998" s="40"/>
      <c r="FV1998" s="40"/>
      <c r="FW1998" s="40"/>
      <c r="FX1998" s="40"/>
      <c r="FY1998" s="40"/>
      <c r="FZ1998" s="40"/>
      <c r="GA1998" s="40"/>
      <c r="GB1998" s="40"/>
      <c r="GC1998" s="40"/>
      <c r="GD1998" s="40"/>
      <c r="GE1998" s="40"/>
      <c r="GF1998" s="40"/>
      <c r="GG1998" s="40"/>
      <c r="GH1998" s="40"/>
      <c r="GI1998" s="40"/>
      <c r="GJ1998" s="40"/>
      <c r="GK1998" s="40"/>
      <c r="GL1998" s="40"/>
      <c r="GM1998" s="40"/>
      <c r="GN1998" s="40"/>
      <c r="GO1998" s="40"/>
      <c r="GP1998" s="40"/>
      <c r="GQ1998" s="40"/>
      <c r="GR1998" s="40"/>
      <c r="GS1998" s="40"/>
    </row>
    <row r="1999" spans="1:201" x14ac:dyDescent="0.2">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40"/>
      <c r="CY1999" s="40"/>
      <c r="CZ1999" s="40"/>
      <c r="DA1999" s="40"/>
      <c r="DB1999" s="40"/>
      <c r="DC1999" s="40"/>
      <c r="DD1999" s="40"/>
      <c r="DE1999" s="40"/>
      <c r="DF1999" s="40"/>
      <c r="DG1999" s="40"/>
      <c r="DH1999" s="40"/>
      <c r="DI1999" s="40"/>
      <c r="DJ1999" s="40"/>
      <c r="DK1999" s="40"/>
      <c r="DL1999" s="40"/>
      <c r="DM1999" s="40"/>
      <c r="DN1999" s="40"/>
      <c r="DO1999" s="40"/>
      <c r="DP1999" s="40"/>
      <c r="DQ1999" s="40"/>
      <c r="DR1999" s="40"/>
      <c r="DS1999" s="40"/>
      <c r="DT1999" s="40"/>
      <c r="DU1999" s="40"/>
      <c r="DV1999" s="40"/>
      <c r="DW1999" s="40"/>
      <c r="DX1999" s="40"/>
      <c r="DY1999" s="40"/>
      <c r="DZ1999" s="40"/>
      <c r="EA1999" s="40"/>
      <c r="EB1999" s="40"/>
      <c r="EC1999" s="40"/>
      <c r="ED1999" s="40"/>
      <c r="EE1999" s="40"/>
      <c r="EF1999" s="40"/>
      <c r="EG1999" s="40"/>
      <c r="EH1999" s="40"/>
      <c r="EI1999" s="40"/>
      <c r="EJ1999" s="40"/>
      <c r="EK1999" s="40"/>
      <c r="EL1999" s="40"/>
      <c r="EM1999" s="40"/>
      <c r="EN1999" s="40"/>
      <c r="EO1999" s="40"/>
      <c r="EP1999" s="40"/>
      <c r="EQ1999" s="40"/>
      <c r="ER1999" s="40"/>
      <c r="ES1999" s="40"/>
      <c r="ET1999" s="40"/>
      <c r="EU1999" s="40"/>
      <c r="EV1999" s="40"/>
      <c r="EW1999" s="40"/>
      <c r="EX1999" s="40"/>
      <c r="EY1999" s="40"/>
      <c r="EZ1999" s="40"/>
      <c r="FA1999" s="40"/>
      <c r="FB1999" s="40"/>
      <c r="FC1999" s="40"/>
      <c r="FD1999" s="40"/>
      <c r="FE1999" s="40"/>
      <c r="FF1999" s="40"/>
      <c r="FG1999" s="40"/>
      <c r="FH1999" s="40"/>
      <c r="FI1999" s="40"/>
      <c r="FJ1999" s="40"/>
      <c r="FK1999" s="40"/>
      <c r="FL1999" s="40"/>
      <c r="FM1999" s="40"/>
      <c r="FN1999" s="40"/>
      <c r="FO1999" s="40"/>
      <c r="FP1999" s="40"/>
      <c r="FQ1999" s="40"/>
      <c r="FR1999" s="40"/>
      <c r="FS1999" s="40"/>
      <c r="FT1999" s="40"/>
      <c r="FU1999" s="40"/>
      <c r="FV1999" s="40"/>
      <c r="FW1999" s="40"/>
      <c r="FX1999" s="40"/>
      <c r="FY1999" s="40"/>
      <c r="FZ1999" s="40"/>
      <c r="GA1999" s="40"/>
      <c r="GB1999" s="40"/>
      <c r="GC1999" s="40"/>
      <c r="GD1999" s="40"/>
      <c r="GE1999" s="40"/>
      <c r="GF1999" s="40"/>
      <c r="GG1999" s="40"/>
      <c r="GH1999" s="40"/>
      <c r="GI1999" s="40"/>
      <c r="GJ1999" s="40"/>
      <c r="GK1999" s="40"/>
      <c r="GL1999" s="40"/>
      <c r="GM1999" s="40"/>
      <c r="GN1999" s="40"/>
      <c r="GO1999" s="40"/>
      <c r="GP1999" s="40"/>
      <c r="GQ1999" s="40"/>
      <c r="GR1999" s="40"/>
      <c r="GS1999" s="40"/>
    </row>
    <row r="2000" spans="1:201" x14ac:dyDescent="0.2">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40"/>
      <c r="CY2000" s="40"/>
      <c r="CZ2000" s="40"/>
      <c r="DA2000" s="40"/>
      <c r="DB2000" s="40"/>
      <c r="DC2000" s="40"/>
      <c r="DD2000" s="40"/>
      <c r="DE2000" s="40"/>
      <c r="DF2000" s="40"/>
      <c r="DG2000" s="40"/>
      <c r="DH2000" s="40"/>
      <c r="DI2000" s="40"/>
      <c r="DJ2000" s="40"/>
      <c r="DK2000" s="40"/>
      <c r="DL2000" s="40"/>
      <c r="DM2000" s="40"/>
      <c r="DN2000" s="40"/>
      <c r="DO2000" s="40"/>
      <c r="DP2000" s="40"/>
      <c r="DQ2000" s="40"/>
      <c r="DR2000" s="40"/>
      <c r="DS2000" s="40"/>
      <c r="DT2000" s="40"/>
      <c r="DU2000" s="40"/>
      <c r="DV2000" s="40"/>
      <c r="DW2000" s="40"/>
      <c r="DX2000" s="40"/>
      <c r="DY2000" s="40"/>
      <c r="DZ2000" s="40"/>
      <c r="EA2000" s="40"/>
      <c r="EB2000" s="40"/>
      <c r="EC2000" s="40"/>
      <c r="ED2000" s="40"/>
      <c r="EE2000" s="40"/>
      <c r="EF2000" s="40"/>
      <c r="EG2000" s="40"/>
      <c r="EH2000" s="40"/>
      <c r="EI2000" s="40"/>
      <c r="EJ2000" s="40"/>
      <c r="EK2000" s="40"/>
      <c r="EL2000" s="40"/>
      <c r="EM2000" s="40"/>
      <c r="EN2000" s="40"/>
      <c r="EO2000" s="40"/>
      <c r="EP2000" s="40"/>
      <c r="EQ2000" s="40"/>
      <c r="ER2000" s="40"/>
      <c r="ES2000" s="40"/>
      <c r="ET2000" s="40"/>
      <c r="EU2000" s="40"/>
      <c r="EV2000" s="40"/>
      <c r="EW2000" s="40"/>
      <c r="EX2000" s="40"/>
      <c r="EY2000" s="40"/>
      <c r="EZ2000" s="40"/>
      <c r="FA2000" s="40"/>
      <c r="FB2000" s="40"/>
      <c r="FC2000" s="40"/>
      <c r="FD2000" s="40"/>
      <c r="FE2000" s="40"/>
      <c r="FF2000" s="40"/>
      <c r="FG2000" s="40"/>
      <c r="FH2000" s="40"/>
      <c r="FI2000" s="40"/>
      <c r="FJ2000" s="40"/>
      <c r="FK2000" s="40"/>
      <c r="FL2000" s="40"/>
      <c r="FM2000" s="40"/>
      <c r="FN2000" s="40"/>
      <c r="FO2000" s="40"/>
      <c r="FP2000" s="40"/>
      <c r="FQ2000" s="40"/>
      <c r="FR2000" s="40"/>
      <c r="FS2000" s="40"/>
      <c r="FT2000" s="40"/>
      <c r="FU2000" s="40"/>
      <c r="FV2000" s="40"/>
      <c r="FW2000" s="40"/>
      <c r="FX2000" s="40"/>
      <c r="FY2000" s="40"/>
      <c r="FZ2000" s="40"/>
      <c r="GA2000" s="40"/>
      <c r="GB2000" s="40"/>
      <c r="GC2000" s="40"/>
      <c r="GD2000" s="40"/>
      <c r="GE2000" s="40"/>
      <c r="GF2000" s="40"/>
      <c r="GG2000" s="40"/>
      <c r="GH2000" s="40"/>
      <c r="GI2000" s="40"/>
      <c r="GJ2000" s="40"/>
      <c r="GK2000" s="40"/>
      <c r="GL2000" s="40"/>
      <c r="GM2000" s="40"/>
      <c r="GN2000" s="40"/>
      <c r="GO2000" s="40"/>
      <c r="GP2000" s="40"/>
      <c r="GQ2000" s="40"/>
      <c r="GR2000" s="40"/>
      <c r="GS2000" s="40"/>
    </row>
    <row r="2001" spans="1:201" x14ac:dyDescent="0.2">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40"/>
      <c r="CY2001" s="40"/>
      <c r="CZ2001" s="40"/>
      <c r="DA2001" s="40"/>
      <c r="DB2001" s="40"/>
      <c r="DC2001" s="40"/>
      <c r="DD2001" s="40"/>
      <c r="DE2001" s="40"/>
      <c r="DF2001" s="40"/>
      <c r="DG2001" s="40"/>
      <c r="DH2001" s="40"/>
      <c r="DI2001" s="40"/>
      <c r="DJ2001" s="40"/>
      <c r="DK2001" s="40"/>
      <c r="DL2001" s="40"/>
      <c r="DM2001" s="40"/>
      <c r="DN2001" s="40"/>
      <c r="DO2001" s="40"/>
      <c r="DP2001" s="40"/>
      <c r="DQ2001" s="40"/>
      <c r="DR2001" s="40"/>
      <c r="DS2001" s="40"/>
      <c r="DT2001" s="40"/>
      <c r="DU2001" s="40"/>
      <c r="DV2001" s="40"/>
      <c r="DW2001" s="40"/>
      <c r="DX2001" s="40"/>
      <c r="DY2001" s="40"/>
      <c r="DZ2001" s="40"/>
      <c r="EA2001" s="40"/>
      <c r="EB2001" s="40"/>
      <c r="EC2001" s="40"/>
      <c r="ED2001" s="40"/>
      <c r="EE2001" s="40"/>
      <c r="EF2001" s="40"/>
      <c r="EG2001" s="40"/>
      <c r="EH2001" s="40"/>
      <c r="EI2001" s="40"/>
      <c r="EJ2001" s="40"/>
      <c r="EK2001" s="40"/>
      <c r="EL2001" s="40"/>
      <c r="EM2001" s="40"/>
      <c r="EN2001" s="40"/>
      <c r="EO2001" s="40"/>
      <c r="EP2001" s="40"/>
      <c r="EQ2001" s="40"/>
      <c r="ER2001" s="40"/>
      <c r="ES2001" s="40"/>
      <c r="ET2001" s="40"/>
      <c r="EU2001" s="40"/>
      <c r="EV2001" s="40"/>
      <c r="EW2001" s="40"/>
      <c r="EX2001" s="40"/>
      <c r="EY2001" s="40"/>
      <c r="EZ2001" s="40"/>
      <c r="FA2001" s="40"/>
      <c r="FB2001" s="40"/>
      <c r="FC2001" s="40"/>
      <c r="FD2001" s="40"/>
      <c r="FE2001" s="40"/>
      <c r="FF2001" s="40"/>
      <c r="FG2001" s="40"/>
      <c r="FH2001" s="40"/>
      <c r="FI2001" s="40"/>
      <c r="FJ2001" s="40"/>
      <c r="FK2001" s="40"/>
      <c r="FL2001" s="40"/>
      <c r="FM2001" s="40"/>
      <c r="FN2001" s="40"/>
      <c r="FO2001" s="40"/>
      <c r="FP2001" s="40"/>
      <c r="FQ2001" s="40"/>
      <c r="FR2001" s="40"/>
      <c r="FS2001" s="40"/>
      <c r="FT2001" s="40"/>
      <c r="FU2001" s="40"/>
      <c r="FV2001" s="40"/>
      <c r="FW2001" s="40"/>
      <c r="FX2001" s="40"/>
      <c r="FY2001" s="40"/>
      <c r="FZ2001" s="40"/>
      <c r="GA2001" s="40"/>
      <c r="GB2001" s="40"/>
      <c r="GC2001" s="40"/>
      <c r="GD2001" s="40"/>
      <c r="GE2001" s="40"/>
      <c r="GF2001" s="40"/>
      <c r="GG2001" s="40"/>
      <c r="GH2001" s="40"/>
      <c r="GI2001" s="40"/>
      <c r="GJ2001" s="40"/>
      <c r="GK2001" s="40"/>
      <c r="GL2001" s="40"/>
      <c r="GM2001" s="40"/>
      <c r="GN2001" s="40"/>
      <c r="GO2001" s="40"/>
      <c r="GP2001" s="40"/>
      <c r="GQ2001" s="40"/>
      <c r="GR2001" s="40"/>
      <c r="GS2001" s="40"/>
    </row>
    <row r="2002" spans="1:201" x14ac:dyDescent="0.2">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40"/>
      <c r="CY2002" s="40"/>
      <c r="CZ2002" s="40"/>
      <c r="DA2002" s="40"/>
      <c r="DB2002" s="40"/>
      <c r="DC2002" s="40"/>
      <c r="DD2002" s="40"/>
      <c r="DE2002" s="40"/>
      <c r="DF2002" s="40"/>
      <c r="DG2002" s="40"/>
      <c r="DH2002" s="40"/>
      <c r="DI2002" s="40"/>
      <c r="DJ2002" s="40"/>
      <c r="DK2002" s="40"/>
      <c r="DL2002" s="40"/>
      <c r="DM2002" s="40"/>
      <c r="DN2002" s="40"/>
      <c r="DO2002" s="40"/>
      <c r="DP2002" s="40"/>
      <c r="DQ2002" s="40"/>
      <c r="DR2002" s="40"/>
      <c r="DS2002" s="40"/>
      <c r="DT2002" s="40"/>
      <c r="DU2002" s="40"/>
      <c r="DV2002" s="40"/>
      <c r="DW2002" s="40"/>
      <c r="DX2002" s="40"/>
      <c r="DY2002" s="40"/>
      <c r="DZ2002" s="40"/>
      <c r="EA2002" s="40"/>
      <c r="EB2002" s="40"/>
      <c r="EC2002" s="40"/>
      <c r="ED2002" s="40"/>
      <c r="EE2002" s="40"/>
      <c r="EF2002" s="40"/>
      <c r="EG2002" s="40"/>
      <c r="EH2002" s="40"/>
      <c r="EI2002" s="40"/>
      <c r="EJ2002" s="40"/>
      <c r="EK2002" s="40"/>
      <c r="EL2002" s="40"/>
      <c r="EM2002" s="40"/>
      <c r="EN2002" s="40"/>
      <c r="EO2002" s="40"/>
      <c r="EP2002" s="40"/>
      <c r="EQ2002" s="40"/>
      <c r="ER2002" s="40"/>
      <c r="ES2002" s="40"/>
      <c r="ET2002" s="40"/>
      <c r="EU2002" s="40"/>
      <c r="EV2002" s="40"/>
      <c r="EW2002" s="40"/>
      <c r="EX2002" s="40"/>
      <c r="EY2002" s="40"/>
      <c r="EZ2002" s="40"/>
      <c r="FA2002" s="40"/>
      <c r="FB2002" s="40"/>
      <c r="FC2002" s="40"/>
      <c r="FD2002" s="40"/>
      <c r="FE2002" s="40"/>
      <c r="FF2002" s="40"/>
      <c r="FG2002" s="40"/>
      <c r="FH2002" s="40"/>
      <c r="FI2002" s="40"/>
      <c r="FJ2002" s="40"/>
      <c r="FK2002" s="40"/>
      <c r="FL2002" s="40"/>
      <c r="FM2002" s="40"/>
      <c r="FN2002" s="40"/>
      <c r="FO2002" s="40"/>
      <c r="FP2002" s="40"/>
      <c r="FQ2002" s="40"/>
      <c r="FR2002" s="40"/>
      <c r="FS2002" s="40"/>
      <c r="FT2002" s="40"/>
      <c r="FU2002" s="40"/>
      <c r="FV2002" s="40"/>
      <c r="FW2002" s="40"/>
      <c r="FX2002" s="40"/>
      <c r="FY2002" s="40"/>
      <c r="FZ2002" s="40"/>
      <c r="GA2002" s="40"/>
      <c r="GB2002" s="40"/>
      <c r="GC2002" s="40"/>
      <c r="GD2002" s="40"/>
      <c r="GE2002" s="40"/>
      <c r="GF2002" s="40"/>
      <c r="GG2002" s="40"/>
      <c r="GH2002" s="40"/>
      <c r="GI2002" s="40"/>
      <c r="GJ2002" s="40"/>
      <c r="GK2002" s="40"/>
      <c r="GL2002" s="40"/>
      <c r="GM2002" s="40"/>
      <c r="GN2002" s="40"/>
      <c r="GO2002" s="40"/>
      <c r="GP2002" s="40"/>
      <c r="GQ2002" s="40"/>
      <c r="GR2002" s="40"/>
      <c r="GS2002" s="40"/>
    </row>
    <row r="2003" spans="1:201" x14ac:dyDescent="0.2">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40"/>
      <c r="CY2003" s="40"/>
      <c r="CZ2003" s="40"/>
      <c r="DA2003" s="40"/>
      <c r="DB2003" s="40"/>
      <c r="DC2003" s="40"/>
      <c r="DD2003" s="40"/>
      <c r="DE2003" s="40"/>
      <c r="DF2003" s="40"/>
      <c r="DG2003" s="40"/>
      <c r="DH2003" s="40"/>
      <c r="DI2003" s="40"/>
      <c r="DJ2003" s="40"/>
      <c r="DK2003" s="40"/>
      <c r="DL2003" s="40"/>
      <c r="DM2003" s="40"/>
      <c r="DN2003" s="40"/>
      <c r="DO2003" s="40"/>
      <c r="DP2003" s="40"/>
      <c r="DQ2003" s="40"/>
      <c r="DR2003" s="40"/>
      <c r="DS2003" s="40"/>
      <c r="DT2003" s="40"/>
      <c r="DU2003" s="40"/>
      <c r="DV2003" s="40"/>
      <c r="DW2003" s="40"/>
      <c r="DX2003" s="40"/>
      <c r="DY2003" s="40"/>
      <c r="DZ2003" s="40"/>
      <c r="EA2003" s="40"/>
      <c r="EB2003" s="40"/>
      <c r="EC2003" s="40"/>
      <c r="ED2003" s="40"/>
      <c r="EE2003" s="40"/>
      <c r="EF2003" s="40"/>
      <c r="EG2003" s="40"/>
      <c r="EH2003" s="40"/>
      <c r="EI2003" s="40"/>
      <c r="EJ2003" s="40"/>
      <c r="EK2003" s="40"/>
      <c r="EL2003" s="40"/>
      <c r="EM2003" s="40"/>
      <c r="EN2003" s="40"/>
      <c r="EO2003" s="40"/>
      <c r="EP2003" s="40"/>
      <c r="EQ2003" s="40"/>
      <c r="ER2003" s="40"/>
      <c r="ES2003" s="40"/>
      <c r="ET2003" s="40"/>
      <c r="EU2003" s="40"/>
      <c r="EV2003" s="40"/>
      <c r="EW2003" s="40"/>
      <c r="EX2003" s="40"/>
      <c r="EY2003" s="40"/>
      <c r="EZ2003" s="40"/>
      <c r="FA2003" s="40"/>
      <c r="FB2003" s="40"/>
      <c r="FC2003" s="40"/>
      <c r="FD2003" s="40"/>
      <c r="FE2003" s="40"/>
      <c r="FF2003" s="40"/>
      <c r="FG2003" s="40"/>
      <c r="FH2003" s="40"/>
      <c r="FI2003" s="40"/>
      <c r="FJ2003" s="40"/>
      <c r="FK2003" s="40"/>
      <c r="FL2003" s="40"/>
      <c r="FM2003" s="40"/>
      <c r="FN2003" s="40"/>
      <c r="FO2003" s="40"/>
      <c r="FP2003" s="40"/>
      <c r="FQ2003" s="40"/>
      <c r="FR2003" s="40"/>
      <c r="FS2003" s="40"/>
      <c r="FT2003" s="40"/>
      <c r="FU2003" s="40"/>
      <c r="FV2003" s="40"/>
      <c r="FW2003" s="40"/>
      <c r="FX2003" s="40"/>
      <c r="FY2003" s="40"/>
      <c r="FZ2003" s="40"/>
      <c r="GA2003" s="40"/>
      <c r="GB2003" s="40"/>
      <c r="GC2003" s="40"/>
      <c r="GD2003" s="40"/>
      <c r="GE2003" s="40"/>
      <c r="GF2003" s="40"/>
      <c r="GG2003" s="40"/>
      <c r="GH2003" s="40"/>
      <c r="GI2003" s="40"/>
      <c r="GJ2003" s="40"/>
      <c r="GK2003" s="40"/>
      <c r="GL2003" s="40"/>
      <c r="GM2003" s="40"/>
      <c r="GN2003" s="40"/>
      <c r="GO2003" s="40"/>
      <c r="GP2003" s="40"/>
      <c r="GQ2003" s="40"/>
      <c r="GR2003" s="40"/>
      <c r="GS2003" s="40"/>
    </row>
    <row r="2004" spans="1:201" x14ac:dyDescent="0.2">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40"/>
      <c r="CY2004" s="40"/>
      <c r="CZ2004" s="40"/>
      <c r="DA2004" s="40"/>
      <c r="DB2004" s="40"/>
      <c r="DC2004" s="40"/>
      <c r="DD2004" s="40"/>
      <c r="DE2004" s="40"/>
      <c r="DF2004" s="40"/>
      <c r="DG2004" s="40"/>
      <c r="DH2004" s="40"/>
      <c r="DI2004" s="40"/>
      <c r="DJ2004" s="40"/>
      <c r="DK2004" s="40"/>
      <c r="DL2004" s="40"/>
      <c r="DM2004" s="40"/>
      <c r="DN2004" s="40"/>
      <c r="DO2004" s="40"/>
      <c r="DP2004" s="40"/>
      <c r="DQ2004" s="40"/>
      <c r="DR2004" s="40"/>
      <c r="DS2004" s="40"/>
      <c r="DT2004" s="40"/>
      <c r="DU2004" s="40"/>
      <c r="DV2004" s="40"/>
      <c r="DW2004" s="40"/>
      <c r="DX2004" s="40"/>
      <c r="DY2004" s="40"/>
      <c r="DZ2004" s="40"/>
      <c r="EA2004" s="40"/>
      <c r="EB2004" s="40"/>
      <c r="EC2004" s="40"/>
      <c r="ED2004" s="40"/>
      <c r="EE2004" s="40"/>
      <c r="EF2004" s="40"/>
      <c r="EG2004" s="40"/>
      <c r="EH2004" s="40"/>
      <c r="EI2004" s="40"/>
      <c r="EJ2004" s="40"/>
      <c r="EK2004" s="40"/>
      <c r="EL2004" s="40"/>
      <c r="EM2004" s="40"/>
      <c r="EN2004" s="40"/>
      <c r="EO2004" s="40"/>
      <c r="EP2004" s="40"/>
      <c r="EQ2004" s="40"/>
      <c r="ER2004" s="40"/>
      <c r="ES2004" s="40"/>
      <c r="ET2004" s="40"/>
      <c r="EU2004" s="40"/>
      <c r="EV2004" s="40"/>
      <c r="EW2004" s="40"/>
      <c r="EX2004" s="40"/>
      <c r="EY2004" s="40"/>
      <c r="EZ2004" s="40"/>
      <c r="FA2004" s="40"/>
      <c r="FB2004" s="40"/>
      <c r="FC2004" s="40"/>
      <c r="FD2004" s="40"/>
      <c r="FE2004" s="40"/>
      <c r="FF2004" s="40"/>
      <c r="FG2004" s="40"/>
      <c r="FH2004" s="40"/>
      <c r="FI2004" s="40"/>
      <c r="FJ2004" s="40"/>
      <c r="FK2004" s="40"/>
      <c r="FL2004" s="40"/>
      <c r="FM2004" s="40"/>
      <c r="FN2004" s="40"/>
      <c r="FO2004" s="40"/>
      <c r="FP2004" s="40"/>
      <c r="FQ2004" s="40"/>
      <c r="FR2004" s="40"/>
      <c r="FS2004" s="40"/>
      <c r="FT2004" s="40"/>
      <c r="FU2004" s="40"/>
      <c r="FV2004" s="40"/>
      <c r="FW2004" s="40"/>
      <c r="FX2004" s="40"/>
      <c r="FY2004" s="40"/>
      <c r="FZ2004" s="40"/>
      <c r="GA2004" s="40"/>
      <c r="GB2004" s="40"/>
      <c r="GC2004" s="40"/>
      <c r="GD2004" s="40"/>
      <c r="GE2004" s="40"/>
      <c r="GF2004" s="40"/>
      <c r="GG2004" s="40"/>
      <c r="GH2004" s="40"/>
      <c r="GI2004" s="40"/>
      <c r="GJ2004" s="40"/>
      <c r="GK2004" s="40"/>
      <c r="GL2004" s="40"/>
      <c r="GM2004" s="40"/>
      <c r="GN2004" s="40"/>
      <c r="GO2004" s="40"/>
      <c r="GP2004" s="40"/>
      <c r="GQ2004" s="40"/>
      <c r="GR2004" s="40"/>
      <c r="GS2004" s="40"/>
    </row>
    <row r="2005" spans="1:201" x14ac:dyDescent="0.2">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40"/>
      <c r="CY2005" s="40"/>
      <c r="CZ2005" s="40"/>
      <c r="DA2005" s="40"/>
      <c r="DB2005" s="40"/>
      <c r="DC2005" s="40"/>
      <c r="DD2005" s="40"/>
      <c r="DE2005" s="40"/>
      <c r="DF2005" s="40"/>
      <c r="DG2005" s="40"/>
      <c r="DH2005" s="40"/>
      <c r="DI2005" s="40"/>
      <c r="DJ2005" s="40"/>
      <c r="DK2005" s="40"/>
      <c r="DL2005" s="40"/>
      <c r="DM2005" s="40"/>
      <c r="DN2005" s="40"/>
      <c r="DO2005" s="40"/>
      <c r="DP2005" s="40"/>
      <c r="DQ2005" s="40"/>
      <c r="DR2005" s="40"/>
      <c r="DS2005" s="40"/>
      <c r="DT2005" s="40"/>
      <c r="DU2005" s="40"/>
      <c r="DV2005" s="40"/>
      <c r="DW2005" s="40"/>
      <c r="DX2005" s="40"/>
      <c r="DY2005" s="40"/>
      <c r="DZ2005" s="40"/>
      <c r="EA2005" s="40"/>
      <c r="EB2005" s="40"/>
      <c r="EC2005" s="40"/>
      <c r="ED2005" s="40"/>
      <c r="EE2005" s="40"/>
      <c r="EF2005" s="40"/>
      <c r="EG2005" s="40"/>
      <c r="EH2005" s="40"/>
      <c r="EI2005" s="40"/>
      <c r="EJ2005" s="40"/>
      <c r="EK2005" s="40"/>
      <c r="EL2005" s="40"/>
      <c r="EM2005" s="40"/>
      <c r="EN2005" s="40"/>
      <c r="EO2005" s="40"/>
      <c r="EP2005" s="40"/>
      <c r="EQ2005" s="40"/>
      <c r="ER2005" s="40"/>
      <c r="ES2005" s="40"/>
      <c r="ET2005" s="40"/>
      <c r="EU2005" s="40"/>
      <c r="EV2005" s="40"/>
      <c r="EW2005" s="40"/>
      <c r="EX2005" s="40"/>
      <c r="EY2005" s="40"/>
      <c r="EZ2005" s="40"/>
      <c r="FA2005" s="40"/>
      <c r="FB2005" s="40"/>
      <c r="FC2005" s="40"/>
      <c r="FD2005" s="40"/>
      <c r="FE2005" s="40"/>
      <c r="FF2005" s="40"/>
      <c r="FG2005" s="40"/>
      <c r="FH2005" s="40"/>
      <c r="FI2005" s="40"/>
      <c r="FJ2005" s="40"/>
      <c r="FK2005" s="40"/>
      <c r="FL2005" s="40"/>
      <c r="FM2005" s="40"/>
      <c r="FN2005" s="40"/>
      <c r="FO2005" s="40"/>
      <c r="FP2005" s="40"/>
      <c r="FQ2005" s="40"/>
      <c r="FR2005" s="40"/>
      <c r="FS2005" s="40"/>
      <c r="FT2005" s="40"/>
      <c r="FU2005" s="40"/>
      <c r="FV2005" s="40"/>
      <c r="FW2005" s="40"/>
      <c r="FX2005" s="40"/>
      <c r="FY2005" s="40"/>
      <c r="FZ2005" s="40"/>
      <c r="GA2005" s="40"/>
      <c r="GB2005" s="40"/>
      <c r="GC2005" s="40"/>
      <c r="GD2005" s="40"/>
      <c r="GE2005" s="40"/>
      <c r="GF2005" s="40"/>
      <c r="GG2005" s="40"/>
      <c r="GH2005" s="40"/>
      <c r="GI2005" s="40"/>
      <c r="GJ2005" s="40"/>
      <c r="GK2005" s="40"/>
      <c r="GL2005" s="40"/>
      <c r="GM2005" s="40"/>
      <c r="GN2005" s="40"/>
      <c r="GO2005" s="40"/>
      <c r="GP2005" s="40"/>
      <c r="GQ2005" s="40"/>
      <c r="GR2005" s="40"/>
      <c r="GS2005" s="40"/>
    </row>
    <row r="2006" spans="1:201" x14ac:dyDescent="0.2">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40"/>
      <c r="CY2006" s="40"/>
      <c r="CZ2006" s="40"/>
      <c r="DA2006" s="40"/>
      <c r="DB2006" s="40"/>
      <c r="DC2006" s="40"/>
      <c r="DD2006" s="40"/>
      <c r="DE2006" s="40"/>
      <c r="DF2006" s="40"/>
      <c r="DG2006" s="40"/>
      <c r="DH2006" s="40"/>
      <c r="DI2006" s="40"/>
      <c r="DJ2006" s="40"/>
      <c r="DK2006" s="40"/>
      <c r="DL2006" s="40"/>
      <c r="DM2006" s="40"/>
      <c r="DN2006" s="40"/>
      <c r="DO2006" s="40"/>
      <c r="DP2006" s="40"/>
      <c r="DQ2006" s="40"/>
      <c r="DR2006" s="40"/>
      <c r="DS2006" s="40"/>
      <c r="DT2006" s="40"/>
      <c r="DU2006" s="40"/>
      <c r="DV2006" s="40"/>
      <c r="DW2006" s="40"/>
      <c r="DX2006" s="40"/>
      <c r="DY2006" s="40"/>
      <c r="DZ2006" s="40"/>
      <c r="EA2006" s="40"/>
      <c r="EB2006" s="40"/>
      <c r="EC2006" s="40"/>
      <c r="ED2006" s="40"/>
      <c r="EE2006" s="40"/>
      <c r="EF2006" s="40"/>
      <c r="EG2006" s="40"/>
      <c r="EH2006" s="40"/>
      <c r="EI2006" s="40"/>
      <c r="EJ2006" s="40"/>
      <c r="EK2006" s="40"/>
      <c r="EL2006" s="40"/>
      <c r="EM2006" s="40"/>
      <c r="EN2006" s="40"/>
      <c r="EO2006" s="40"/>
      <c r="EP2006" s="40"/>
      <c r="EQ2006" s="40"/>
      <c r="ER2006" s="40"/>
      <c r="ES2006" s="40"/>
      <c r="ET2006" s="40"/>
      <c r="EU2006" s="40"/>
      <c r="EV2006" s="40"/>
      <c r="EW2006" s="40"/>
      <c r="EX2006" s="40"/>
      <c r="EY2006" s="40"/>
      <c r="EZ2006" s="40"/>
      <c r="FA2006" s="40"/>
      <c r="FB2006" s="40"/>
      <c r="FC2006" s="40"/>
      <c r="FD2006" s="40"/>
      <c r="FE2006" s="40"/>
      <c r="FF2006" s="40"/>
      <c r="FG2006" s="40"/>
      <c r="FH2006" s="40"/>
      <c r="FI2006" s="40"/>
      <c r="FJ2006" s="40"/>
      <c r="FK2006" s="40"/>
      <c r="FL2006" s="40"/>
      <c r="FM2006" s="40"/>
      <c r="FN2006" s="40"/>
      <c r="FO2006" s="40"/>
      <c r="FP2006" s="40"/>
      <c r="FQ2006" s="40"/>
      <c r="FR2006" s="40"/>
      <c r="FS2006" s="40"/>
      <c r="FT2006" s="40"/>
      <c r="FU2006" s="40"/>
      <c r="FV2006" s="40"/>
      <c r="FW2006" s="40"/>
      <c r="FX2006" s="40"/>
      <c r="FY2006" s="40"/>
      <c r="FZ2006" s="40"/>
      <c r="GA2006" s="40"/>
      <c r="GB2006" s="40"/>
      <c r="GC2006" s="40"/>
      <c r="GD2006" s="40"/>
      <c r="GE2006" s="40"/>
      <c r="GF2006" s="40"/>
      <c r="GG2006" s="40"/>
      <c r="GH2006" s="40"/>
      <c r="GI2006" s="40"/>
      <c r="GJ2006" s="40"/>
      <c r="GK2006" s="40"/>
      <c r="GL2006" s="40"/>
      <c r="GM2006" s="40"/>
      <c r="GN2006" s="40"/>
      <c r="GO2006" s="40"/>
      <c r="GP2006" s="40"/>
      <c r="GQ2006" s="40"/>
      <c r="GR2006" s="40"/>
      <c r="GS2006" s="40"/>
    </row>
    <row r="2007" spans="1:201" x14ac:dyDescent="0.2">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40"/>
      <c r="CY2007" s="40"/>
      <c r="CZ2007" s="40"/>
      <c r="DA2007" s="40"/>
      <c r="DB2007" s="40"/>
      <c r="DC2007" s="40"/>
      <c r="DD2007" s="40"/>
      <c r="DE2007" s="40"/>
      <c r="DF2007" s="40"/>
      <c r="DG2007" s="40"/>
      <c r="DH2007" s="40"/>
      <c r="DI2007" s="40"/>
      <c r="DJ2007" s="40"/>
      <c r="DK2007" s="40"/>
      <c r="DL2007" s="40"/>
      <c r="DM2007" s="40"/>
      <c r="DN2007" s="40"/>
      <c r="DO2007" s="40"/>
      <c r="DP2007" s="40"/>
      <c r="DQ2007" s="40"/>
      <c r="DR2007" s="40"/>
      <c r="DS2007" s="40"/>
      <c r="DT2007" s="40"/>
      <c r="DU2007" s="40"/>
      <c r="DV2007" s="40"/>
      <c r="DW2007" s="40"/>
      <c r="DX2007" s="40"/>
      <c r="DY2007" s="40"/>
      <c r="DZ2007" s="40"/>
      <c r="EA2007" s="40"/>
      <c r="EB2007" s="40"/>
      <c r="EC2007" s="40"/>
      <c r="ED2007" s="40"/>
      <c r="EE2007" s="40"/>
      <c r="EF2007" s="40"/>
      <c r="EG2007" s="40"/>
      <c r="EH2007" s="40"/>
      <c r="EI2007" s="40"/>
      <c r="EJ2007" s="40"/>
      <c r="EK2007" s="40"/>
      <c r="EL2007" s="40"/>
      <c r="EM2007" s="40"/>
      <c r="EN2007" s="40"/>
      <c r="EO2007" s="40"/>
      <c r="EP2007" s="40"/>
      <c r="EQ2007" s="40"/>
      <c r="ER2007" s="40"/>
      <c r="ES2007" s="40"/>
      <c r="ET2007" s="40"/>
      <c r="EU2007" s="40"/>
      <c r="EV2007" s="40"/>
      <c r="EW2007" s="40"/>
      <c r="EX2007" s="40"/>
      <c r="EY2007" s="40"/>
      <c r="EZ2007" s="40"/>
      <c r="FA2007" s="40"/>
      <c r="FB2007" s="40"/>
      <c r="FC2007" s="40"/>
      <c r="FD2007" s="40"/>
      <c r="FE2007" s="40"/>
      <c r="FF2007" s="40"/>
      <c r="FG2007" s="40"/>
      <c r="FH2007" s="40"/>
      <c r="FI2007" s="40"/>
      <c r="FJ2007" s="40"/>
      <c r="FK2007" s="40"/>
      <c r="FL2007" s="40"/>
      <c r="FM2007" s="40"/>
      <c r="FN2007" s="40"/>
      <c r="FO2007" s="40"/>
      <c r="FP2007" s="40"/>
      <c r="FQ2007" s="40"/>
      <c r="FR2007" s="40"/>
      <c r="FS2007" s="40"/>
      <c r="FT2007" s="40"/>
      <c r="FU2007" s="40"/>
      <c r="FV2007" s="40"/>
      <c r="FW2007" s="40"/>
      <c r="FX2007" s="40"/>
      <c r="FY2007" s="40"/>
      <c r="FZ2007" s="40"/>
      <c r="GA2007" s="40"/>
      <c r="GB2007" s="40"/>
      <c r="GC2007" s="40"/>
      <c r="GD2007" s="40"/>
      <c r="GE2007" s="40"/>
      <c r="GF2007" s="40"/>
      <c r="GG2007" s="40"/>
      <c r="GH2007" s="40"/>
      <c r="GI2007" s="40"/>
      <c r="GJ2007" s="40"/>
      <c r="GK2007" s="40"/>
      <c r="GL2007" s="40"/>
      <c r="GM2007" s="40"/>
      <c r="GN2007" s="40"/>
      <c r="GO2007" s="40"/>
      <c r="GP2007" s="40"/>
      <c r="GQ2007" s="40"/>
      <c r="GR2007" s="40"/>
      <c r="GS2007" s="40"/>
    </row>
    <row r="2008" spans="1:201" x14ac:dyDescent="0.2">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40"/>
      <c r="CY2008" s="40"/>
      <c r="CZ2008" s="40"/>
      <c r="DA2008" s="40"/>
      <c r="DB2008" s="40"/>
      <c r="DC2008" s="40"/>
      <c r="DD2008" s="40"/>
      <c r="DE2008" s="40"/>
      <c r="DF2008" s="40"/>
      <c r="DG2008" s="40"/>
      <c r="DH2008" s="40"/>
      <c r="DI2008" s="40"/>
      <c r="DJ2008" s="40"/>
      <c r="DK2008" s="40"/>
      <c r="DL2008" s="40"/>
      <c r="DM2008" s="40"/>
      <c r="DN2008" s="40"/>
      <c r="DO2008" s="40"/>
      <c r="DP2008" s="40"/>
      <c r="DQ2008" s="40"/>
      <c r="DR2008" s="40"/>
      <c r="DS2008" s="40"/>
      <c r="DT2008" s="40"/>
      <c r="DU2008" s="40"/>
      <c r="DV2008" s="40"/>
      <c r="DW2008" s="40"/>
      <c r="DX2008" s="40"/>
      <c r="DY2008" s="40"/>
      <c r="DZ2008" s="40"/>
      <c r="EA2008" s="40"/>
      <c r="EB2008" s="40"/>
      <c r="EC2008" s="40"/>
      <c r="ED2008" s="40"/>
      <c r="EE2008" s="40"/>
      <c r="EF2008" s="40"/>
      <c r="EG2008" s="40"/>
      <c r="EH2008" s="40"/>
      <c r="EI2008" s="40"/>
      <c r="EJ2008" s="40"/>
      <c r="EK2008" s="40"/>
      <c r="EL2008" s="40"/>
      <c r="EM2008" s="40"/>
      <c r="EN2008" s="40"/>
      <c r="EO2008" s="40"/>
      <c r="EP2008" s="40"/>
      <c r="EQ2008" s="40"/>
      <c r="ER2008" s="40"/>
      <c r="ES2008" s="40"/>
      <c r="ET2008" s="40"/>
      <c r="EU2008" s="40"/>
      <c r="EV2008" s="40"/>
      <c r="EW2008" s="40"/>
      <c r="EX2008" s="40"/>
      <c r="EY2008" s="40"/>
      <c r="EZ2008" s="40"/>
      <c r="FA2008" s="40"/>
      <c r="FB2008" s="40"/>
      <c r="FC2008" s="40"/>
      <c r="FD2008" s="40"/>
      <c r="FE2008" s="40"/>
      <c r="FF2008" s="40"/>
      <c r="FG2008" s="40"/>
      <c r="FH2008" s="40"/>
      <c r="FI2008" s="40"/>
      <c r="FJ2008" s="40"/>
      <c r="FK2008" s="40"/>
      <c r="FL2008" s="40"/>
      <c r="FM2008" s="40"/>
      <c r="FN2008" s="40"/>
      <c r="FO2008" s="40"/>
      <c r="FP2008" s="40"/>
      <c r="FQ2008" s="40"/>
      <c r="FR2008" s="40"/>
      <c r="FS2008" s="40"/>
      <c r="FT2008" s="40"/>
      <c r="FU2008" s="40"/>
      <c r="FV2008" s="40"/>
      <c r="FW2008" s="40"/>
      <c r="FX2008" s="40"/>
      <c r="FY2008" s="40"/>
      <c r="FZ2008" s="40"/>
      <c r="GA2008" s="40"/>
      <c r="GB2008" s="40"/>
      <c r="GC2008" s="40"/>
      <c r="GD2008" s="40"/>
      <c r="GE2008" s="40"/>
      <c r="GF2008" s="40"/>
      <c r="GG2008" s="40"/>
      <c r="GH2008" s="40"/>
      <c r="GI2008" s="40"/>
      <c r="GJ2008" s="40"/>
      <c r="GK2008" s="40"/>
      <c r="GL2008" s="40"/>
      <c r="GM2008" s="40"/>
      <c r="GN2008" s="40"/>
      <c r="GO2008" s="40"/>
      <c r="GP2008" s="40"/>
      <c r="GQ2008" s="40"/>
      <c r="GR2008" s="40"/>
      <c r="GS2008" s="40"/>
    </row>
    <row r="2009" spans="1:201" x14ac:dyDescent="0.2">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40"/>
      <c r="CY2009" s="40"/>
      <c r="CZ2009" s="40"/>
      <c r="DA2009" s="40"/>
      <c r="DB2009" s="40"/>
      <c r="DC2009" s="40"/>
      <c r="DD2009" s="40"/>
      <c r="DE2009" s="40"/>
      <c r="DF2009" s="40"/>
      <c r="DG2009" s="40"/>
      <c r="DH2009" s="40"/>
      <c r="DI2009" s="40"/>
      <c r="DJ2009" s="40"/>
      <c r="DK2009" s="40"/>
      <c r="DL2009" s="40"/>
      <c r="DM2009" s="40"/>
      <c r="DN2009" s="40"/>
      <c r="DO2009" s="40"/>
      <c r="DP2009" s="40"/>
      <c r="DQ2009" s="40"/>
      <c r="DR2009" s="40"/>
      <c r="DS2009" s="40"/>
      <c r="DT2009" s="40"/>
      <c r="DU2009" s="40"/>
      <c r="DV2009" s="40"/>
      <c r="DW2009" s="40"/>
      <c r="DX2009" s="40"/>
      <c r="DY2009" s="40"/>
      <c r="DZ2009" s="40"/>
      <c r="EA2009" s="40"/>
      <c r="EB2009" s="40"/>
      <c r="EC2009" s="40"/>
      <c r="ED2009" s="40"/>
      <c r="EE2009" s="40"/>
      <c r="EF2009" s="40"/>
      <c r="EG2009" s="40"/>
      <c r="EH2009" s="40"/>
      <c r="EI2009" s="40"/>
      <c r="EJ2009" s="40"/>
      <c r="EK2009" s="40"/>
      <c r="EL2009" s="40"/>
      <c r="EM2009" s="40"/>
      <c r="EN2009" s="40"/>
      <c r="EO2009" s="40"/>
      <c r="EP2009" s="40"/>
      <c r="EQ2009" s="40"/>
      <c r="ER2009" s="40"/>
      <c r="ES2009" s="40"/>
      <c r="ET2009" s="40"/>
      <c r="EU2009" s="40"/>
      <c r="EV2009" s="40"/>
      <c r="EW2009" s="40"/>
      <c r="EX2009" s="40"/>
      <c r="EY2009" s="40"/>
      <c r="EZ2009" s="40"/>
      <c r="FA2009" s="40"/>
      <c r="FB2009" s="40"/>
      <c r="FC2009" s="40"/>
      <c r="FD2009" s="40"/>
      <c r="FE2009" s="40"/>
      <c r="FF2009" s="40"/>
      <c r="FG2009" s="40"/>
      <c r="FH2009" s="40"/>
      <c r="FI2009" s="40"/>
      <c r="FJ2009" s="40"/>
      <c r="FK2009" s="40"/>
      <c r="FL2009" s="40"/>
      <c r="FM2009" s="40"/>
      <c r="FN2009" s="40"/>
      <c r="FO2009" s="40"/>
      <c r="FP2009" s="40"/>
      <c r="FQ2009" s="40"/>
      <c r="FR2009" s="40"/>
      <c r="FS2009" s="40"/>
      <c r="FT2009" s="40"/>
      <c r="FU2009" s="40"/>
      <c r="FV2009" s="40"/>
      <c r="FW2009" s="40"/>
      <c r="FX2009" s="40"/>
      <c r="FY2009" s="40"/>
      <c r="FZ2009" s="40"/>
      <c r="GA2009" s="40"/>
      <c r="GB2009" s="40"/>
      <c r="GC2009" s="40"/>
      <c r="GD2009" s="40"/>
      <c r="GE2009" s="40"/>
      <c r="GF2009" s="40"/>
      <c r="GG2009" s="40"/>
      <c r="GH2009" s="40"/>
      <c r="GI2009" s="40"/>
      <c r="GJ2009" s="40"/>
      <c r="GK2009" s="40"/>
      <c r="GL2009" s="40"/>
      <c r="GM2009" s="40"/>
      <c r="GN2009" s="40"/>
      <c r="GO2009" s="40"/>
      <c r="GP2009" s="40"/>
      <c r="GQ2009" s="40"/>
      <c r="GR2009" s="40"/>
      <c r="GS2009" s="40"/>
    </row>
    <row r="2010" spans="1:201" x14ac:dyDescent="0.2">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40"/>
      <c r="CY2010" s="40"/>
      <c r="CZ2010" s="40"/>
      <c r="DA2010" s="40"/>
      <c r="DB2010" s="40"/>
      <c r="DC2010" s="40"/>
      <c r="DD2010" s="40"/>
      <c r="DE2010" s="40"/>
      <c r="DF2010" s="40"/>
      <c r="DG2010" s="40"/>
      <c r="DH2010" s="40"/>
      <c r="DI2010" s="40"/>
      <c r="DJ2010" s="40"/>
      <c r="DK2010" s="40"/>
      <c r="DL2010" s="40"/>
      <c r="DM2010" s="40"/>
      <c r="DN2010" s="40"/>
      <c r="DO2010" s="40"/>
      <c r="DP2010" s="40"/>
      <c r="DQ2010" s="40"/>
      <c r="DR2010" s="40"/>
      <c r="DS2010" s="40"/>
      <c r="DT2010" s="40"/>
      <c r="DU2010" s="40"/>
      <c r="DV2010" s="40"/>
      <c r="DW2010" s="40"/>
      <c r="DX2010" s="40"/>
      <c r="DY2010" s="40"/>
      <c r="DZ2010" s="40"/>
      <c r="EA2010" s="40"/>
      <c r="EB2010" s="40"/>
      <c r="EC2010" s="40"/>
      <c r="ED2010" s="40"/>
      <c r="EE2010" s="40"/>
      <c r="EF2010" s="40"/>
      <c r="EG2010" s="40"/>
      <c r="EH2010" s="40"/>
      <c r="EI2010" s="40"/>
      <c r="EJ2010" s="40"/>
      <c r="EK2010" s="40"/>
      <c r="EL2010" s="40"/>
      <c r="EM2010" s="40"/>
      <c r="EN2010" s="40"/>
      <c r="EO2010" s="40"/>
      <c r="EP2010" s="40"/>
      <c r="EQ2010" s="40"/>
      <c r="ER2010" s="40"/>
      <c r="ES2010" s="40"/>
      <c r="ET2010" s="40"/>
      <c r="EU2010" s="40"/>
      <c r="EV2010" s="40"/>
      <c r="EW2010" s="40"/>
      <c r="EX2010" s="40"/>
      <c r="EY2010" s="40"/>
      <c r="EZ2010" s="40"/>
      <c r="FA2010" s="40"/>
      <c r="FB2010" s="40"/>
      <c r="FC2010" s="40"/>
      <c r="FD2010" s="40"/>
      <c r="FE2010" s="40"/>
      <c r="FF2010" s="40"/>
      <c r="FG2010" s="40"/>
      <c r="FH2010" s="40"/>
      <c r="FI2010" s="40"/>
      <c r="FJ2010" s="40"/>
      <c r="FK2010" s="40"/>
      <c r="FL2010" s="40"/>
      <c r="FM2010" s="40"/>
      <c r="FN2010" s="40"/>
      <c r="FO2010" s="40"/>
      <c r="FP2010" s="40"/>
      <c r="FQ2010" s="40"/>
      <c r="FR2010" s="40"/>
      <c r="FS2010" s="40"/>
      <c r="FT2010" s="40"/>
      <c r="FU2010" s="40"/>
      <c r="FV2010" s="40"/>
      <c r="FW2010" s="40"/>
      <c r="FX2010" s="40"/>
      <c r="FY2010" s="40"/>
      <c r="FZ2010" s="40"/>
      <c r="GA2010" s="40"/>
      <c r="GB2010" s="40"/>
      <c r="GC2010" s="40"/>
      <c r="GD2010" s="40"/>
      <c r="GE2010" s="40"/>
      <c r="GF2010" s="40"/>
      <c r="GG2010" s="40"/>
      <c r="GH2010" s="40"/>
      <c r="GI2010" s="40"/>
      <c r="GJ2010" s="40"/>
      <c r="GK2010" s="40"/>
      <c r="GL2010" s="40"/>
      <c r="GM2010" s="40"/>
      <c r="GN2010" s="40"/>
      <c r="GO2010" s="40"/>
      <c r="GP2010" s="40"/>
      <c r="GQ2010" s="40"/>
      <c r="GR2010" s="40"/>
      <c r="GS2010" s="40"/>
    </row>
    <row r="2011" spans="1:201" x14ac:dyDescent="0.2">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40"/>
      <c r="CY2011" s="40"/>
      <c r="CZ2011" s="40"/>
      <c r="DA2011" s="40"/>
      <c r="DB2011" s="40"/>
      <c r="DC2011" s="40"/>
      <c r="DD2011" s="40"/>
      <c r="DE2011" s="40"/>
      <c r="DF2011" s="40"/>
      <c r="DG2011" s="40"/>
      <c r="DH2011" s="40"/>
      <c r="DI2011" s="40"/>
      <c r="DJ2011" s="40"/>
      <c r="DK2011" s="40"/>
      <c r="DL2011" s="40"/>
      <c r="DM2011" s="40"/>
      <c r="DN2011" s="40"/>
      <c r="DO2011" s="40"/>
      <c r="DP2011" s="40"/>
      <c r="DQ2011" s="40"/>
      <c r="DR2011" s="40"/>
      <c r="DS2011" s="40"/>
      <c r="DT2011" s="40"/>
      <c r="DU2011" s="40"/>
      <c r="DV2011" s="40"/>
      <c r="DW2011" s="40"/>
      <c r="DX2011" s="40"/>
      <c r="DY2011" s="40"/>
      <c r="DZ2011" s="40"/>
      <c r="EA2011" s="40"/>
      <c r="EB2011" s="40"/>
      <c r="EC2011" s="40"/>
      <c r="ED2011" s="40"/>
      <c r="EE2011" s="40"/>
      <c r="EF2011" s="40"/>
      <c r="EG2011" s="40"/>
      <c r="EH2011" s="40"/>
      <c r="EI2011" s="40"/>
      <c r="EJ2011" s="40"/>
      <c r="EK2011" s="40"/>
      <c r="EL2011" s="40"/>
      <c r="EM2011" s="40"/>
      <c r="EN2011" s="40"/>
      <c r="EO2011" s="40"/>
      <c r="EP2011" s="40"/>
      <c r="EQ2011" s="40"/>
      <c r="ER2011" s="40"/>
      <c r="ES2011" s="40"/>
      <c r="ET2011" s="40"/>
      <c r="EU2011" s="40"/>
      <c r="EV2011" s="40"/>
      <c r="EW2011" s="40"/>
      <c r="EX2011" s="40"/>
      <c r="EY2011" s="40"/>
      <c r="EZ2011" s="40"/>
      <c r="FA2011" s="40"/>
      <c r="FB2011" s="40"/>
      <c r="FC2011" s="40"/>
      <c r="FD2011" s="40"/>
      <c r="FE2011" s="40"/>
      <c r="FF2011" s="40"/>
      <c r="FG2011" s="40"/>
      <c r="FH2011" s="40"/>
      <c r="FI2011" s="40"/>
      <c r="FJ2011" s="40"/>
      <c r="FK2011" s="40"/>
      <c r="FL2011" s="40"/>
      <c r="FM2011" s="40"/>
      <c r="FN2011" s="40"/>
      <c r="FO2011" s="40"/>
      <c r="FP2011" s="40"/>
      <c r="FQ2011" s="40"/>
      <c r="FR2011" s="40"/>
      <c r="FS2011" s="40"/>
      <c r="FT2011" s="40"/>
      <c r="FU2011" s="40"/>
      <c r="FV2011" s="40"/>
      <c r="FW2011" s="40"/>
      <c r="FX2011" s="40"/>
      <c r="FY2011" s="40"/>
      <c r="FZ2011" s="40"/>
      <c r="GA2011" s="40"/>
      <c r="GB2011" s="40"/>
      <c r="GC2011" s="40"/>
      <c r="GD2011" s="40"/>
      <c r="GE2011" s="40"/>
      <c r="GF2011" s="40"/>
      <c r="GG2011" s="40"/>
      <c r="GH2011" s="40"/>
      <c r="GI2011" s="40"/>
      <c r="GJ2011" s="40"/>
      <c r="GK2011" s="40"/>
      <c r="GL2011" s="40"/>
      <c r="GM2011" s="40"/>
      <c r="GN2011" s="40"/>
      <c r="GO2011" s="40"/>
      <c r="GP2011" s="40"/>
      <c r="GQ2011" s="40"/>
      <c r="GR2011" s="40"/>
      <c r="GS2011" s="40"/>
    </row>
    <row r="2012" spans="1:201" x14ac:dyDescent="0.2">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40"/>
      <c r="CY2012" s="40"/>
      <c r="CZ2012" s="40"/>
      <c r="DA2012" s="40"/>
      <c r="DB2012" s="40"/>
      <c r="DC2012" s="40"/>
      <c r="DD2012" s="40"/>
      <c r="DE2012" s="40"/>
      <c r="DF2012" s="40"/>
      <c r="DG2012" s="40"/>
      <c r="DH2012" s="40"/>
      <c r="DI2012" s="40"/>
      <c r="DJ2012" s="40"/>
      <c r="DK2012" s="40"/>
      <c r="DL2012" s="40"/>
      <c r="DM2012" s="40"/>
      <c r="DN2012" s="40"/>
      <c r="DO2012" s="40"/>
      <c r="DP2012" s="40"/>
      <c r="DQ2012" s="40"/>
      <c r="DR2012" s="40"/>
      <c r="DS2012" s="40"/>
      <c r="DT2012" s="40"/>
      <c r="DU2012" s="40"/>
      <c r="DV2012" s="40"/>
      <c r="DW2012" s="40"/>
      <c r="DX2012" s="40"/>
      <c r="DY2012" s="40"/>
      <c r="DZ2012" s="40"/>
      <c r="EA2012" s="40"/>
      <c r="EB2012" s="40"/>
      <c r="EC2012" s="40"/>
      <c r="ED2012" s="40"/>
      <c r="EE2012" s="40"/>
      <c r="EF2012" s="40"/>
      <c r="EG2012" s="40"/>
      <c r="EH2012" s="40"/>
      <c r="EI2012" s="40"/>
      <c r="EJ2012" s="40"/>
      <c r="EK2012" s="40"/>
      <c r="EL2012" s="40"/>
      <c r="EM2012" s="40"/>
      <c r="EN2012" s="40"/>
      <c r="EO2012" s="40"/>
      <c r="EP2012" s="40"/>
      <c r="EQ2012" s="40"/>
      <c r="ER2012" s="40"/>
      <c r="ES2012" s="40"/>
      <c r="ET2012" s="40"/>
      <c r="EU2012" s="40"/>
      <c r="EV2012" s="40"/>
      <c r="EW2012" s="40"/>
      <c r="EX2012" s="40"/>
      <c r="EY2012" s="40"/>
      <c r="EZ2012" s="40"/>
      <c r="FA2012" s="40"/>
      <c r="FB2012" s="40"/>
      <c r="FC2012" s="40"/>
      <c r="FD2012" s="40"/>
      <c r="FE2012" s="40"/>
      <c r="FF2012" s="40"/>
      <c r="FG2012" s="40"/>
      <c r="FH2012" s="40"/>
      <c r="FI2012" s="40"/>
      <c r="FJ2012" s="40"/>
      <c r="FK2012" s="40"/>
      <c r="FL2012" s="40"/>
      <c r="FM2012" s="40"/>
      <c r="FN2012" s="40"/>
      <c r="FO2012" s="40"/>
      <c r="FP2012" s="40"/>
      <c r="FQ2012" s="40"/>
      <c r="FR2012" s="40"/>
      <c r="FS2012" s="40"/>
      <c r="FT2012" s="40"/>
      <c r="FU2012" s="40"/>
      <c r="FV2012" s="40"/>
      <c r="FW2012" s="40"/>
      <c r="FX2012" s="40"/>
      <c r="FY2012" s="40"/>
      <c r="FZ2012" s="40"/>
      <c r="GA2012" s="40"/>
      <c r="GB2012" s="40"/>
      <c r="GC2012" s="40"/>
      <c r="GD2012" s="40"/>
      <c r="GE2012" s="40"/>
      <c r="GF2012" s="40"/>
      <c r="GG2012" s="40"/>
      <c r="GH2012" s="40"/>
      <c r="GI2012" s="40"/>
      <c r="GJ2012" s="40"/>
      <c r="GK2012" s="40"/>
      <c r="GL2012" s="40"/>
      <c r="GM2012" s="40"/>
      <c r="GN2012" s="40"/>
      <c r="GO2012" s="40"/>
      <c r="GP2012" s="40"/>
      <c r="GQ2012" s="40"/>
      <c r="GR2012" s="40"/>
      <c r="GS2012" s="40"/>
    </row>
    <row r="2013" spans="1:201" x14ac:dyDescent="0.2">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40"/>
      <c r="CY2013" s="40"/>
      <c r="CZ2013" s="40"/>
      <c r="DA2013" s="40"/>
      <c r="DB2013" s="40"/>
      <c r="DC2013" s="40"/>
      <c r="DD2013" s="40"/>
      <c r="DE2013" s="40"/>
      <c r="DF2013" s="40"/>
      <c r="DG2013" s="40"/>
      <c r="DH2013" s="40"/>
      <c r="DI2013" s="40"/>
      <c r="DJ2013" s="40"/>
      <c r="DK2013" s="40"/>
      <c r="DL2013" s="40"/>
      <c r="DM2013" s="40"/>
      <c r="DN2013" s="40"/>
      <c r="DO2013" s="40"/>
      <c r="DP2013" s="40"/>
      <c r="DQ2013" s="40"/>
      <c r="DR2013" s="40"/>
      <c r="DS2013" s="40"/>
      <c r="DT2013" s="40"/>
      <c r="DU2013" s="40"/>
      <c r="DV2013" s="40"/>
      <c r="DW2013" s="40"/>
      <c r="DX2013" s="40"/>
      <c r="DY2013" s="40"/>
      <c r="DZ2013" s="40"/>
      <c r="EA2013" s="40"/>
      <c r="EB2013" s="40"/>
      <c r="EC2013" s="40"/>
      <c r="ED2013" s="40"/>
      <c r="EE2013" s="40"/>
      <c r="EF2013" s="40"/>
      <c r="EG2013" s="40"/>
      <c r="EH2013" s="40"/>
      <c r="EI2013" s="40"/>
      <c r="EJ2013" s="40"/>
      <c r="EK2013" s="40"/>
      <c r="EL2013" s="40"/>
      <c r="EM2013" s="40"/>
      <c r="EN2013" s="40"/>
      <c r="EO2013" s="40"/>
      <c r="EP2013" s="40"/>
      <c r="EQ2013" s="40"/>
      <c r="ER2013" s="40"/>
      <c r="ES2013" s="40"/>
      <c r="ET2013" s="40"/>
      <c r="EU2013" s="40"/>
      <c r="EV2013" s="40"/>
      <c r="EW2013" s="40"/>
      <c r="EX2013" s="40"/>
      <c r="EY2013" s="40"/>
      <c r="EZ2013" s="40"/>
      <c r="FA2013" s="40"/>
      <c r="FB2013" s="40"/>
      <c r="FC2013" s="40"/>
      <c r="FD2013" s="40"/>
      <c r="FE2013" s="40"/>
      <c r="FF2013" s="40"/>
      <c r="FG2013" s="40"/>
      <c r="FH2013" s="40"/>
      <c r="FI2013" s="40"/>
      <c r="FJ2013" s="40"/>
      <c r="FK2013" s="40"/>
      <c r="FL2013" s="40"/>
      <c r="FM2013" s="40"/>
      <c r="FN2013" s="40"/>
      <c r="FO2013" s="40"/>
      <c r="FP2013" s="40"/>
      <c r="FQ2013" s="40"/>
      <c r="FR2013" s="40"/>
      <c r="FS2013" s="40"/>
      <c r="FT2013" s="40"/>
      <c r="FU2013" s="40"/>
      <c r="FV2013" s="40"/>
      <c r="FW2013" s="40"/>
      <c r="FX2013" s="40"/>
      <c r="FY2013" s="40"/>
      <c r="FZ2013" s="40"/>
      <c r="GA2013" s="40"/>
      <c r="GB2013" s="40"/>
      <c r="GC2013" s="40"/>
      <c r="GD2013" s="40"/>
      <c r="GE2013" s="40"/>
      <c r="GF2013" s="40"/>
      <c r="GG2013" s="40"/>
      <c r="GH2013" s="40"/>
      <c r="GI2013" s="40"/>
      <c r="GJ2013" s="40"/>
      <c r="GK2013" s="40"/>
      <c r="GL2013" s="40"/>
      <c r="GM2013" s="40"/>
      <c r="GN2013" s="40"/>
      <c r="GO2013" s="40"/>
      <c r="GP2013" s="40"/>
      <c r="GQ2013" s="40"/>
      <c r="GR2013" s="40"/>
      <c r="GS2013" s="40"/>
    </row>
    <row r="2014" spans="1:201" x14ac:dyDescent="0.2">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40"/>
      <c r="CY2014" s="40"/>
      <c r="CZ2014" s="40"/>
      <c r="DA2014" s="40"/>
      <c r="DB2014" s="40"/>
      <c r="DC2014" s="40"/>
      <c r="DD2014" s="40"/>
      <c r="DE2014" s="40"/>
      <c r="DF2014" s="40"/>
      <c r="DG2014" s="40"/>
      <c r="DH2014" s="40"/>
      <c r="DI2014" s="40"/>
      <c r="DJ2014" s="40"/>
      <c r="DK2014" s="40"/>
      <c r="DL2014" s="40"/>
      <c r="DM2014" s="40"/>
      <c r="DN2014" s="40"/>
      <c r="DO2014" s="40"/>
      <c r="DP2014" s="40"/>
      <c r="DQ2014" s="40"/>
      <c r="DR2014" s="40"/>
      <c r="DS2014" s="40"/>
      <c r="DT2014" s="40"/>
      <c r="DU2014" s="40"/>
      <c r="DV2014" s="40"/>
      <c r="DW2014" s="40"/>
      <c r="DX2014" s="40"/>
      <c r="DY2014" s="40"/>
      <c r="DZ2014" s="40"/>
      <c r="EA2014" s="40"/>
      <c r="EB2014" s="40"/>
      <c r="EC2014" s="40"/>
      <c r="ED2014" s="40"/>
      <c r="EE2014" s="40"/>
      <c r="EF2014" s="40"/>
      <c r="EG2014" s="40"/>
      <c r="EH2014" s="40"/>
      <c r="EI2014" s="40"/>
      <c r="EJ2014" s="40"/>
      <c r="EK2014" s="40"/>
      <c r="EL2014" s="40"/>
      <c r="EM2014" s="40"/>
      <c r="EN2014" s="40"/>
      <c r="EO2014" s="40"/>
      <c r="EP2014" s="40"/>
      <c r="EQ2014" s="40"/>
      <c r="ER2014" s="40"/>
      <c r="ES2014" s="40"/>
      <c r="ET2014" s="40"/>
      <c r="EU2014" s="40"/>
      <c r="EV2014" s="40"/>
      <c r="EW2014" s="40"/>
      <c r="EX2014" s="40"/>
      <c r="EY2014" s="40"/>
      <c r="EZ2014" s="40"/>
      <c r="FA2014" s="40"/>
      <c r="FB2014" s="40"/>
      <c r="FC2014" s="40"/>
      <c r="FD2014" s="40"/>
      <c r="FE2014" s="40"/>
      <c r="FF2014" s="40"/>
      <c r="FG2014" s="40"/>
      <c r="FH2014" s="40"/>
      <c r="FI2014" s="40"/>
      <c r="FJ2014" s="40"/>
      <c r="FK2014" s="40"/>
      <c r="FL2014" s="40"/>
      <c r="FM2014" s="40"/>
      <c r="FN2014" s="40"/>
      <c r="FO2014" s="40"/>
      <c r="FP2014" s="40"/>
      <c r="FQ2014" s="40"/>
      <c r="FR2014" s="40"/>
      <c r="FS2014" s="40"/>
      <c r="FT2014" s="40"/>
      <c r="FU2014" s="40"/>
      <c r="FV2014" s="40"/>
      <c r="FW2014" s="40"/>
      <c r="FX2014" s="40"/>
      <c r="FY2014" s="40"/>
      <c r="FZ2014" s="40"/>
      <c r="GA2014" s="40"/>
      <c r="GB2014" s="40"/>
      <c r="GC2014" s="40"/>
      <c r="GD2014" s="40"/>
      <c r="GE2014" s="40"/>
      <c r="GF2014" s="40"/>
      <c r="GG2014" s="40"/>
      <c r="GH2014" s="40"/>
      <c r="GI2014" s="40"/>
      <c r="GJ2014" s="40"/>
      <c r="GK2014" s="40"/>
      <c r="GL2014" s="40"/>
      <c r="GM2014" s="40"/>
      <c r="GN2014" s="40"/>
      <c r="GO2014" s="40"/>
      <c r="GP2014" s="40"/>
      <c r="GQ2014" s="40"/>
      <c r="GR2014" s="40"/>
      <c r="GS2014" s="40"/>
    </row>
    <row r="2015" spans="1:201" x14ac:dyDescent="0.2">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40"/>
      <c r="CY2015" s="40"/>
      <c r="CZ2015" s="40"/>
      <c r="DA2015" s="40"/>
      <c r="DB2015" s="40"/>
      <c r="DC2015" s="40"/>
      <c r="DD2015" s="40"/>
      <c r="DE2015" s="40"/>
      <c r="DF2015" s="40"/>
      <c r="DG2015" s="40"/>
      <c r="DH2015" s="40"/>
      <c r="DI2015" s="40"/>
      <c r="DJ2015" s="40"/>
      <c r="DK2015" s="40"/>
      <c r="DL2015" s="40"/>
      <c r="DM2015" s="40"/>
      <c r="DN2015" s="40"/>
      <c r="DO2015" s="40"/>
      <c r="DP2015" s="40"/>
      <c r="DQ2015" s="40"/>
      <c r="DR2015" s="40"/>
      <c r="DS2015" s="40"/>
      <c r="DT2015" s="40"/>
      <c r="DU2015" s="40"/>
      <c r="DV2015" s="40"/>
      <c r="DW2015" s="40"/>
      <c r="DX2015" s="40"/>
      <c r="DY2015" s="40"/>
      <c r="DZ2015" s="40"/>
      <c r="EA2015" s="40"/>
      <c r="EB2015" s="40"/>
      <c r="EC2015" s="40"/>
      <c r="ED2015" s="40"/>
      <c r="EE2015" s="40"/>
      <c r="EF2015" s="40"/>
      <c r="EG2015" s="40"/>
      <c r="EH2015" s="40"/>
      <c r="EI2015" s="40"/>
      <c r="EJ2015" s="40"/>
      <c r="EK2015" s="40"/>
      <c r="EL2015" s="40"/>
      <c r="EM2015" s="40"/>
      <c r="EN2015" s="40"/>
      <c r="EO2015" s="40"/>
      <c r="EP2015" s="40"/>
      <c r="EQ2015" s="40"/>
      <c r="ER2015" s="40"/>
      <c r="ES2015" s="40"/>
      <c r="ET2015" s="40"/>
      <c r="EU2015" s="40"/>
      <c r="EV2015" s="40"/>
      <c r="EW2015" s="40"/>
      <c r="EX2015" s="40"/>
      <c r="EY2015" s="40"/>
      <c r="EZ2015" s="40"/>
      <c r="FA2015" s="40"/>
      <c r="FB2015" s="40"/>
      <c r="FC2015" s="40"/>
      <c r="FD2015" s="40"/>
      <c r="FE2015" s="40"/>
      <c r="FF2015" s="40"/>
      <c r="FG2015" s="40"/>
      <c r="FH2015" s="40"/>
      <c r="FI2015" s="40"/>
      <c r="FJ2015" s="40"/>
      <c r="FK2015" s="40"/>
      <c r="FL2015" s="40"/>
      <c r="FM2015" s="40"/>
      <c r="FN2015" s="40"/>
      <c r="FO2015" s="40"/>
      <c r="FP2015" s="40"/>
      <c r="FQ2015" s="40"/>
      <c r="FR2015" s="40"/>
      <c r="FS2015" s="40"/>
      <c r="FT2015" s="40"/>
      <c r="FU2015" s="40"/>
      <c r="FV2015" s="40"/>
      <c r="FW2015" s="40"/>
      <c r="FX2015" s="40"/>
      <c r="FY2015" s="40"/>
      <c r="FZ2015" s="40"/>
      <c r="GA2015" s="40"/>
      <c r="GB2015" s="40"/>
      <c r="GC2015" s="40"/>
      <c r="GD2015" s="40"/>
      <c r="GE2015" s="40"/>
      <c r="GF2015" s="40"/>
      <c r="GG2015" s="40"/>
      <c r="GH2015" s="40"/>
      <c r="GI2015" s="40"/>
      <c r="GJ2015" s="40"/>
      <c r="GK2015" s="40"/>
      <c r="GL2015" s="40"/>
      <c r="GM2015" s="40"/>
      <c r="GN2015" s="40"/>
      <c r="GO2015" s="40"/>
      <c r="GP2015" s="40"/>
      <c r="GQ2015" s="40"/>
      <c r="GR2015" s="40"/>
      <c r="GS2015" s="40"/>
    </row>
    <row r="2016" spans="1:201" x14ac:dyDescent="0.2">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40"/>
      <c r="CY2016" s="40"/>
      <c r="CZ2016" s="40"/>
      <c r="DA2016" s="40"/>
      <c r="DB2016" s="40"/>
      <c r="DC2016" s="40"/>
      <c r="DD2016" s="40"/>
      <c r="DE2016" s="40"/>
      <c r="DF2016" s="40"/>
      <c r="DG2016" s="40"/>
      <c r="DH2016" s="40"/>
      <c r="DI2016" s="40"/>
      <c r="DJ2016" s="40"/>
      <c r="DK2016" s="40"/>
      <c r="DL2016" s="40"/>
      <c r="DM2016" s="40"/>
      <c r="DN2016" s="40"/>
      <c r="DO2016" s="40"/>
      <c r="DP2016" s="40"/>
      <c r="DQ2016" s="40"/>
      <c r="DR2016" s="40"/>
      <c r="DS2016" s="40"/>
      <c r="DT2016" s="40"/>
      <c r="DU2016" s="40"/>
      <c r="DV2016" s="40"/>
      <c r="DW2016" s="40"/>
      <c r="DX2016" s="40"/>
      <c r="DY2016" s="40"/>
      <c r="DZ2016" s="40"/>
      <c r="EA2016" s="40"/>
      <c r="EB2016" s="40"/>
      <c r="EC2016" s="40"/>
      <c r="ED2016" s="40"/>
      <c r="EE2016" s="40"/>
      <c r="EF2016" s="40"/>
      <c r="EG2016" s="40"/>
      <c r="EH2016" s="40"/>
      <c r="EI2016" s="40"/>
      <c r="EJ2016" s="40"/>
      <c r="EK2016" s="40"/>
      <c r="EL2016" s="40"/>
      <c r="EM2016" s="40"/>
      <c r="EN2016" s="40"/>
      <c r="EO2016" s="40"/>
      <c r="EP2016" s="40"/>
      <c r="EQ2016" s="40"/>
      <c r="ER2016" s="40"/>
      <c r="ES2016" s="40"/>
      <c r="ET2016" s="40"/>
      <c r="EU2016" s="40"/>
      <c r="EV2016" s="40"/>
      <c r="EW2016" s="40"/>
      <c r="EX2016" s="40"/>
      <c r="EY2016" s="40"/>
      <c r="EZ2016" s="40"/>
      <c r="FA2016" s="40"/>
      <c r="FB2016" s="40"/>
      <c r="FC2016" s="40"/>
      <c r="FD2016" s="40"/>
      <c r="FE2016" s="40"/>
      <c r="FF2016" s="40"/>
      <c r="FG2016" s="40"/>
      <c r="FH2016" s="40"/>
      <c r="FI2016" s="40"/>
      <c r="FJ2016" s="40"/>
      <c r="FK2016" s="40"/>
      <c r="FL2016" s="40"/>
      <c r="FM2016" s="40"/>
      <c r="FN2016" s="40"/>
      <c r="FO2016" s="40"/>
      <c r="FP2016" s="40"/>
      <c r="FQ2016" s="40"/>
      <c r="FR2016" s="40"/>
      <c r="FS2016" s="40"/>
      <c r="FT2016" s="40"/>
      <c r="FU2016" s="40"/>
      <c r="FV2016" s="40"/>
      <c r="FW2016" s="40"/>
      <c r="FX2016" s="40"/>
      <c r="FY2016" s="40"/>
      <c r="FZ2016" s="40"/>
      <c r="GA2016" s="40"/>
      <c r="GB2016" s="40"/>
      <c r="GC2016" s="40"/>
      <c r="GD2016" s="40"/>
      <c r="GE2016" s="40"/>
      <c r="GF2016" s="40"/>
      <c r="GG2016" s="40"/>
      <c r="GH2016" s="40"/>
      <c r="GI2016" s="40"/>
      <c r="GJ2016" s="40"/>
      <c r="GK2016" s="40"/>
      <c r="GL2016" s="40"/>
      <c r="GM2016" s="40"/>
      <c r="GN2016" s="40"/>
      <c r="GO2016" s="40"/>
      <c r="GP2016" s="40"/>
      <c r="GQ2016" s="40"/>
      <c r="GR2016" s="40"/>
      <c r="GS2016" s="40"/>
    </row>
    <row r="2017" spans="1:201" x14ac:dyDescent="0.2">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40"/>
      <c r="CY2017" s="40"/>
      <c r="CZ2017" s="40"/>
      <c r="DA2017" s="40"/>
      <c r="DB2017" s="40"/>
      <c r="DC2017" s="40"/>
      <c r="DD2017" s="40"/>
      <c r="DE2017" s="40"/>
      <c r="DF2017" s="40"/>
      <c r="DG2017" s="40"/>
      <c r="DH2017" s="40"/>
      <c r="DI2017" s="40"/>
      <c r="DJ2017" s="40"/>
      <c r="DK2017" s="40"/>
      <c r="DL2017" s="40"/>
      <c r="DM2017" s="40"/>
      <c r="DN2017" s="40"/>
      <c r="DO2017" s="40"/>
      <c r="DP2017" s="40"/>
      <c r="DQ2017" s="40"/>
      <c r="DR2017" s="40"/>
      <c r="DS2017" s="40"/>
      <c r="DT2017" s="40"/>
      <c r="DU2017" s="40"/>
      <c r="DV2017" s="40"/>
      <c r="DW2017" s="40"/>
      <c r="DX2017" s="40"/>
      <c r="DY2017" s="40"/>
      <c r="DZ2017" s="40"/>
      <c r="EA2017" s="40"/>
      <c r="EB2017" s="40"/>
      <c r="EC2017" s="40"/>
      <c r="ED2017" s="40"/>
      <c r="EE2017" s="40"/>
      <c r="EF2017" s="40"/>
      <c r="EG2017" s="40"/>
      <c r="EH2017" s="40"/>
      <c r="EI2017" s="40"/>
      <c r="EJ2017" s="40"/>
      <c r="EK2017" s="40"/>
      <c r="EL2017" s="40"/>
      <c r="EM2017" s="40"/>
      <c r="EN2017" s="40"/>
      <c r="EO2017" s="40"/>
      <c r="EP2017" s="40"/>
      <c r="EQ2017" s="40"/>
      <c r="ER2017" s="40"/>
      <c r="ES2017" s="40"/>
      <c r="ET2017" s="40"/>
      <c r="EU2017" s="40"/>
      <c r="EV2017" s="40"/>
      <c r="EW2017" s="40"/>
      <c r="EX2017" s="40"/>
      <c r="EY2017" s="40"/>
      <c r="EZ2017" s="40"/>
      <c r="FA2017" s="40"/>
      <c r="FB2017" s="40"/>
      <c r="FC2017" s="40"/>
      <c r="FD2017" s="40"/>
      <c r="FE2017" s="40"/>
      <c r="FF2017" s="40"/>
      <c r="FG2017" s="40"/>
      <c r="FH2017" s="40"/>
      <c r="FI2017" s="40"/>
      <c r="FJ2017" s="40"/>
      <c r="FK2017" s="40"/>
      <c r="FL2017" s="40"/>
      <c r="FM2017" s="40"/>
      <c r="FN2017" s="40"/>
      <c r="FO2017" s="40"/>
      <c r="FP2017" s="40"/>
      <c r="FQ2017" s="40"/>
      <c r="FR2017" s="40"/>
      <c r="FS2017" s="40"/>
      <c r="FT2017" s="40"/>
      <c r="FU2017" s="40"/>
      <c r="FV2017" s="40"/>
      <c r="FW2017" s="40"/>
      <c r="FX2017" s="40"/>
      <c r="FY2017" s="40"/>
      <c r="FZ2017" s="40"/>
      <c r="GA2017" s="40"/>
      <c r="GB2017" s="40"/>
      <c r="GC2017" s="40"/>
      <c r="GD2017" s="40"/>
      <c r="GE2017" s="40"/>
      <c r="GF2017" s="40"/>
      <c r="GG2017" s="40"/>
      <c r="GH2017" s="40"/>
      <c r="GI2017" s="40"/>
      <c r="GJ2017" s="40"/>
      <c r="GK2017" s="40"/>
      <c r="GL2017" s="40"/>
      <c r="GM2017" s="40"/>
      <c r="GN2017" s="40"/>
      <c r="GO2017" s="40"/>
      <c r="GP2017" s="40"/>
      <c r="GQ2017" s="40"/>
      <c r="GR2017" s="40"/>
      <c r="GS2017" s="40"/>
    </row>
    <row r="2018" spans="1:201" x14ac:dyDescent="0.2">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40"/>
      <c r="CY2018" s="40"/>
      <c r="CZ2018" s="40"/>
      <c r="DA2018" s="40"/>
      <c r="DB2018" s="40"/>
      <c r="DC2018" s="40"/>
      <c r="DD2018" s="40"/>
      <c r="DE2018" s="40"/>
      <c r="DF2018" s="40"/>
      <c r="DG2018" s="40"/>
      <c r="DH2018" s="40"/>
      <c r="DI2018" s="40"/>
      <c r="DJ2018" s="40"/>
      <c r="DK2018" s="40"/>
      <c r="DL2018" s="40"/>
      <c r="DM2018" s="40"/>
      <c r="DN2018" s="40"/>
      <c r="DO2018" s="40"/>
      <c r="DP2018" s="40"/>
      <c r="DQ2018" s="40"/>
      <c r="DR2018" s="40"/>
      <c r="DS2018" s="40"/>
      <c r="DT2018" s="40"/>
      <c r="DU2018" s="40"/>
      <c r="DV2018" s="40"/>
      <c r="DW2018" s="40"/>
      <c r="DX2018" s="40"/>
      <c r="DY2018" s="40"/>
      <c r="DZ2018" s="40"/>
      <c r="EA2018" s="40"/>
      <c r="EB2018" s="40"/>
      <c r="EC2018" s="40"/>
      <c r="ED2018" s="40"/>
      <c r="EE2018" s="40"/>
      <c r="EF2018" s="40"/>
      <c r="EG2018" s="40"/>
      <c r="EH2018" s="40"/>
      <c r="EI2018" s="40"/>
      <c r="EJ2018" s="40"/>
      <c r="EK2018" s="40"/>
      <c r="EL2018" s="40"/>
      <c r="EM2018" s="40"/>
      <c r="EN2018" s="40"/>
      <c r="EO2018" s="40"/>
      <c r="EP2018" s="40"/>
      <c r="EQ2018" s="40"/>
      <c r="ER2018" s="40"/>
      <c r="ES2018" s="40"/>
      <c r="ET2018" s="40"/>
      <c r="EU2018" s="40"/>
      <c r="EV2018" s="40"/>
      <c r="EW2018" s="40"/>
      <c r="EX2018" s="40"/>
      <c r="EY2018" s="40"/>
      <c r="EZ2018" s="40"/>
      <c r="FA2018" s="40"/>
      <c r="FB2018" s="40"/>
      <c r="FC2018" s="40"/>
      <c r="FD2018" s="40"/>
      <c r="FE2018" s="40"/>
      <c r="FF2018" s="40"/>
      <c r="FG2018" s="40"/>
      <c r="FH2018" s="40"/>
      <c r="FI2018" s="40"/>
      <c r="FJ2018" s="40"/>
      <c r="FK2018" s="40"/>
      <c r="FL2018" s="40"/>
      <c r="FM2018" s="40"/>
      <c r="FN2018" s="40"/>
      <c r="FO2018" s="40"/>
      <c r="FP2018" s="40"/>
      <c r="FQ2018" s="40"/>
      <c r="FR2018" s="40"/>
      <c r="FS2018" s="40"/>
      <c r="FT2018" s="40"/>
      <c r="FU2018" s="40"/>
      <c r="FV2018" s="40"/>
      <c r="FW2018" s="40"/>
      <c r="FX2018" s="40"/>
      <c r="FY2018" s="40"/>
      <c r="FZ2018" s="40"/>
      <c r="GA2018" s="40"/>
      <c r="GB2018" s="40"/>
      <c r="GC2018" s="40"/>
      <c r="GD2018" s="40"/>
      <c r="GE2018" s="40"/>
      <c r="GF2018" s="40"/>
      <c r="GG2018" s="40"/>
      <c r="GH2018" s="40"/>
      <c r="GI2018" s="40"/>
      <c r="GJ2018" s="40"/>
      <c r="GK2018" s="40"/>
      <c r="GL2018" s="40"/>
      <c r="GM2018" s="40"/>
      <c r="GN2018" s="40"/>
      <c r="GO2018" s="40"/>
      <c r="GP2018" s="40"/>
      <c r="GQ2018" s="40"/>
      <c r="GR2018" s="40"/>
      <c r="GS2018" s="40"/>
    </row>
    <row r="2019" spans="1:201" x14ac:dyDescent="0.2">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40"/>
      <c r="CY2019" s="40"/>
      <c r="CZ2019" s="40"/>
      <c r="DA2019" s="40"/>
      <c r="DB2019" s="40"/>
      <c r="DC2019" s="40"/>
      <c r="DD2019" s="40"/>
      <c r="DE2019" s="40"/>
      <c r="DF2019" s="40"/>
      <c r="DG2019" s="40"/>
      <c r="DH2019" s="40"/>
      <c r="DI2019" s="40"/>
      <c r="DJ2019" s="40"/>
      <c r="DK2019" s="40"/>
      <c r="DL2019" s="40"/>
      <c r="DM2019" s="40"/>
      <c r="DN2019" s="40"/>
      <c r="DO2019" s="40"/>
      <c r="DP2019" s="40"/>
      <c r="DQ2019" s="40"/>
      <c r="DR2019" s="40"/>
      <c r="DS2019" s="40"/>
      <c r="DT2019" s="40"/>
      <c r="DU2019" s="40"/>
      <c r="DV2019" s="40"/>
      <c r="DW2019" s="40"/>
      <c r="DX2019" s="40"/>
      <c r="DY2019" s="40"/>
      <c r="DZ2019" s="40"/>
      <c r="EA2019" s="40"/>
      <c r="EB2019" s="40"/>
      <c r="EC2019" s="40"/>
      <c r="ED2019" s="40"/>
      <c r="EE2019" s="40"/>
      <c r="EF2019" s="40"/>
      <c r="EG2019" s="40"/>
      <c r="EH2019" s="40"/>
      <c r="EI2019" s="40"/>
      <c r="EJ2019" s="40"/>
      <c r="EK2019" s="40"/>
      <c r="EL2019" s="40"/>
      <c r="EM2019" s="40"/>
      <c r="EN2019" s="40"/>
      <c r="EO2019" s="40"/>
      <c r="EP2019" s="40"/>
      <c r="EQ2019" s="40"/>
      <c r="ER2019" s="40"/>
      <c r="ES2019" s="40"/>
      <c r="ET2019" s="40"/>
      <c r="EU2019" s="40"/>
      <c r="EV2019" s="40"/>
      <c r="EW2019" s="40"/>
      <c r="EX2019" s="40"/>
      <c r="EY2019" s="40"/>
      <c r="EZ2019" s="40"/>
      <c r="FA2019" s="40"/>
      <c r="FB2019" s="40"/>
      <c r="FC2019" s="40"/>
      <c r="FD2019" s="40"/>
      <c r="FE2019" s="40"/>
      <c r="FF2019" s="40"/>
      <c r="FG2019" s="40"/>
      <c r="FH2019" s="40"/>
      <c r="FI2019" s="40"/>
      <c r="FJ2019" s="40"/>
      <c r="FK2019" s="40"/>
      <c r="FL2019" s="40"/>
      <c r="FM2019" s="40"/>
      <c r="FN2019" s="40"/>
      <c r="FO2019" s="40"/>
      <c r="FP2019" s="40"/>
      <c r="FQ2019" s="40"/>
      <c r="FR2019" s="40"/>
      <c r="FS2019" s="40"/>
      <c r="FT2019" s="40"/>
      <c r="FU2019" s="40"/>
      <c r="FV2019" s="40"/>
      <c r="FW2019" s="40"/>
      <c r="FX2019" s="40"/>
      <c r="FY2019" s="40"/>
      <c r="FZ2019" s="40"/>
      <c r="GA2019" s="40"/>
      <c r="GB2019" s="40"/>
      <c r="GC2019" s="40"/>
      <c r="GD2019" s="40"/>
      <c r="GE2019" s="40"/>
      <c r="GF2019" s="40"/>
      <c r="GG2019" s="40"/>
      <c r="GH2019" s="40"/>
      <c r="GI2019" s="40"/>
      <c r="GJ2019" s="40"/>
      <c r="GK2019" s="40"/>
      <c r="GL2019" s="40"/>
      <c r="GM2019" s="40"/>
      <c r="GN2019" s="40"/>
      <c r="GO2019" s="40"/>
      <c r="GP2019" s="40"/>
      <c r="GQ2019" s="40"/>
      <c r="GR2019" s="40"/>
      <c r="GS2019" s="40"/>
    </row>
    <row r="2020" spans="1:201" x14ac:dyDescent="0.2">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40"/>
      <c r="CY2020" s="40"/>
      <c r="CZ2020" s="40"/>
      <c r="DA2020" s="40"/>
      <c r="DB2020" s="40"/>
      <c r="DC2020" s="40"/>
      <c r="DD2020" s="40"/>
      <c r="DE2020" s="40"/>
      <c r="DF2020" s="40"/>
      <c r="DG2020" s="40"/>
      <c r="DH2020" s="40"/>
      <c r="DI2020" s="40"/>
      <c r="DJ2020" s="40"/>
      <c r="DK2020" s="40"/>
      <c r="DL2020" s="40"/>
      <c r="DM2020" s="40"/>
      <c r="DN2020" s="40"/>
      <c r="DO2020" s="40"/>
      <c r="DP2020" s="40"/>
      <c r="DQ2020" s="40"/>
      <c r="DR2020" s="40"/>
      <c r="DS2020" s="40"/>
      <c r="DT2020" s="40"/>
      <c r="DU2020" s="40"/>
      <c r="DV2020" s="40"/>
      <c r="DW2020" s="40"/>
      <c r="DX2020" s="40"/>
      <c r="DY2020" s="40"/>
      <c r="DZ2020" s="40"/>
      <c r="EA2020" s="40"/>
      <c r="EB2020" s="40"/>
      <c r="EC2020" s="40"/>
      <c r="ED2020" s="40"/>
      <c r="EE2020" s="40"/>
      <c r="EF2020" s="40"/>
      <c r="EG2020" s="40"/>
      <c r="EH2020" s="40"/>
      <c r="EI2020" s="40"/>
      <c r="EJ2020" s="40"/>
      <c r="EK2020" s="40"/>
      <c r="EL2020" s="40"/>
      <c r="EM2020" s="40"/>
      <c r="EN2020" s="40"/>
      <c r="EO2020" s="40"/>
      <c r="EP2020" s="40"/>
      <c r="EQ2020" s="40"/>
      <c r="ER2020" s="40"/>
      <c r="ES2020" s="40"/>
      <c r="ET2020" s="40"/>
      <c r="EU2020" s="40"/>
      <c r="EV2020" s="40"/>
      <c r="EW2020" s="40"/>
      <c r="EX2020" s="40"/>
      <c r="EY2020" s="40"/>
      <c r="EZ2020" s="40"/>
      <c r="FA2020" s="40"/>
      <c r="FB2020" s="40"/>
      <c r="FC2020" s="40"/>
      <c r="FD2020" s="40"/>
      <c r="FE2020" s="40"/>
      <c r="FF2020" s="40"/>
      <c r="FG2020" s="40"/>
      <c r="FH2020" s="40"/>
      <c r="FI2020" s="40"/>
      <c r="FJ2020" s="40"/>
      <c r="FK2020" s="40"/>
      <c r="FL2020" s="40"/>
      <c r="FM2020" s="40"/>
      <c r="FN2020" s="40"/>
      <c r="FO2020" s="40"/>
      <c r="FP2020" s="40"/>
      <c r="FQ2020" s="40"/>
      <c r="FR2020" s="40"/>
      <c r="FS2020" s="40"/>
      <c r="FT2020" s="40"/>
      <c r="FU2020" s="40"/>
      <c r="FV2020" s="40"/>
      <c r="FW2020" s="40"/>
      <c r="FX2020" s="40"/>
      <c r="FY2020" s="40"/>
      <c r="FZ2020" s="40"/>
      <c r="GA2020" s="40"/>
      <c r="GB2020" s="40"/>
      <c r="GC2020" s="40"/>
      <c r="GD2020" s="40"/>
      <c r="GE2020" s="40"/>
      <c r="GF2020" s="40"/>
      <c r="GG2020" s="40"/>
      <c r="GH2020" s="40"/>
      <c r="GI2020" s="40"/>
      <c r="GJ2020" s="40"/>
      <c r="GK2020" s="40"/>
      <c r="GL2020" s="40"/>
      <c r="GM2020" s="40"/>
      <c r="GN2020" s="40"/>
      <c r="GO2020" s="40"/>
      <c r="GP2020" s="40"/>
      <c r="GQ2020" s="40"/>
      <c r="GR2020" s="40"/>
      <c r="GS2020" s="40"/>
    </row>
    <row r="2021" spans="1:201" x14ac:dyDescent="0.2">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40"/>
      <c r="CY2021" s="40"/>
      <c r="CZ2021" s="40"/>
      <c r="DA2021" s="40"/>
      <c r="DB2021" s="40"/>
      <c r="DC2021" s="40"/>
      <c r="DD2021" s="40"/>
      <c r="DE2021" s="40"/>
      <c r="DF2021" s="40"/>
      <c r="DG2021" s="40"/>
      <c r="DH2021" s="40"/>
      <c r="DI2021" s="40"/>
      <c r="DJ2021" s="40"/>
      <c r="DK2021" s="40"/>
      <c r="DL2021" s="40"/>
      <c r="DM2021" s="40"/>
      <c r="DN2021" s="40"/>
      <c r="DO2021" s="40"/>
      <c r="DP2021" s="40"/>
      <c r="DQ2021" s="40"/>
      <c r="DR2021" s="40"/>
      <c r="DS2021" s="40"/>
      <c r="DT2021" s="40"/>
      <c r="DU2021" s="40"/>
      <c r="DV2021" s="40"/>
      <c r="DW2021" s="40"/>
      <c r="DX2021" s="40"/>
      <c r="DY2021" s="40"/>
      <c r="DZ2021" s="40"/>
      <c r="EA2021" s="40"/>
      <c r="EB2021" s="40"/>
      <c r="EC2021" s="40"/>
      <c r="ED2021" s="40"/>
      <c r="EE2021" s="40"/>
      <c r="EF2021" s="40"/>
      <c r="EG2021" s="40"/>
      <c r="EH2021" s="40"/>
      <c r="EI2021" s="40"/>
      <c r="EJ2021" s="40"/>
      <c r="EK2021" s="40"/>
      <c r="EL2021" s="40"/>
      <c r="EM2021" s="40"/>
      <c r="EN2021" s="40"/>
      <c r="EO2021" s="40"/>
      <c r="EP2021" s="40"/>
      <c r="EQ2021" s="40"/>
      <c r="ER2021" s="40"/>
      <c r="ES2021" s="40"/>
      <c r="ET2021" s="40"/>
      <c r="EU2021" s="40"/>
      <c r="EV2021" s="40"/>
      <c r="EW2021" s="40"/>
      <c r="EX2021" s="40"/>
      <c r="EY2021" s="40"/>
      <c r="EZ2021" s="40"/>
      <c r="FA2021" s="40"/>
      <c r="FB2021" s="40"/>
      <c r="FC2021" s="40"/>
      <c r="FD2021" s="40"/>
      <c r="FE2021" s="40"/>
      <c r="FF2021" s="40"/>
      <c r="FG2021" s="40"/>
      <c r="FH2021" s="40"/>
      <c r="FI2021" s="40"/>
      <c r="FJ2021" s="40"/>
      <c r="FK2021" s="40"/>
      <c r="FL2021" s="40"/>
      <c r="FM2021" s="40"/>
      <c r="FN2021" s="40"/>
      <c r="FO2021" s="40"/>
      <c r="FP2021" s="40"/>
      <c r="FQ2021" s="40"/>
      <c r="FR2021" s="40"/>
      <c r="FS2021" s="40"/>
      <c r="FT2021" s="40"/>
      <c r="FU2021" s="40"/>
      <c r="FV2021" s="40"/>
      <c r="FW2021" s="40"/>
      <c r="FX2021" s="40"/>
      <c r="FY2021" s="40"/>
      <c r="FZ2021" s="40"/>
      <c r="GA2021" s="40"/>
      <c r="GB2021" s="40"/>
      <c r="GC2021" s="40"/>
      <c r="GD2021" s="40"/>
      <c r="GE2021" s="40"/>
      <c r="GF2021" s="40"/>
      <c r="GG2021" s="40"/>
      <c r="GH2021" s="40"/>
      <c r="GI2021" s="40"/>
      <c r="GJ2021" s="40"/>
      <c r="GK2021" s="40"/>
      <c r="GL2021" s="40"/>
      <c r="GM2021" s="40"/>
      <c r="GN2021" s="40"/>
      <c r="GO2021" s="40"/>
      <c r="GP2021" s="40"/>
      <c r="GQ2021" s="40"/>
      <c r="GR2021" s="40"/>
      <c r="GS2021" s="40"/>
    </row>
    <row r="2022" spans="1:201" x14ac:dyDescent="0.2">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40"/>
      <c r="CY2022" s="40"/>
      <c r="CZ2022" s="40"/>
      <c r="DA2022" s="40"/>
      <c r="DB2022" s="40"/>
      <c r="DC2022" s="40"/>
      <c r="DD2022" s="40"/>
      <c r="DE2022" s="40"/>
      <c r="DF2022" s="40"/>
      <c r="DG2022" s="40"/>
      <c r="DH2022" s="40"/>
      <c r="DI2022" s="40"/>
      <c r="DJ2022" s="40"/>
      <c r="DK2022" s="40"/>
      <c r="DL2022" s="40"/>
      <c r="DM2022" s="40"/>
      <c r="DN2022" s="40"/>
      <c r="DO2022" s="40"/>
      <c r="DP2022" s="40"/>
      <c r="DQ2022" s="40"/>
      <c r="DR2022" s="40"/>
      <c r="DS2022" s="40"/>
      <c r="DT2022" s="40"/>
      <c r="DU2022" s="40"/>
      <c r="DV2022" s="40"/>
      <c r="DW2022" s="40"/>
      <c r="DX2022" s="40"/>
      <c r="DY2022" s="40"/>
      <c r="DZ2022" s="40"/>
      <c r="EA2022" s="40"/>
      <c r="EB2022" s="40"/>
      <c r="EC2022" s="40"/>
      <c r="ED2022" s="40"/>
      <c r="EE2022" s="40"/>
      <c r="EF2022" s="40"/>
      <c r="EG2022" s="40"/>
      <c r="EH2022" s="40"/>
      <c r="EI2022" s="40"/>
      <c r="EJ2022" s="40"/>
      <c r="EK2022" s="40"/>
      <c r="EL2022" s="40"/>
      <c r="EM2022" s="40"/>
      <c r="EN2022" s="40"/>
      <c r="EO2022" s="40"/>
      <c r="EP2022" s="40"/>
      <c r="EQ2022" s="40"/>
      <c r="ER2022" s="40"/>
      <c r="ES2022" s="40"/>
      <c r="ET2022" s="40"/>
      <c r="EU2022" s="40"/>
      <c r="EV2022" s="40"/>
      <c r="EW2022" s="40"/>
      <c r="EX2022" s="40"/>
      <c r="EY2022" s="40"/>
      <c r="EZ2022" s="40"/>
      <c r="FA2022" s="40"/>
      <c r="FB2022" s="40"/>
      <c r="FC2022" s="40"/>
      <c r="FD2022" s="40"/>
      <c r="FE2022" s="40"/>
      <c r="FF2022" s="40"/>
      <c r="FG2022" s="40"/>
      <c r="FH2022" s="40"/>
      <c r="FI2022" s="40"/>
      <c r="FJ2022" s="40"/>
      <c r="FK2022" s="40"/>
      <c r="FL2022" s="40"/>
      <c r="FM2022" s="40"/>
      <c r="FN2022" s="40"/>
      <c r="FO2022" s="40"/>
      <c r="FP2022" s="40"/>
      <c r="FQ2022" s="40"/>
      <c r="FR2022" s="40"/>
      <c r="FS2022" s="40"/>
      <c r="FT2022" s="40"/>
      <c r="FU2022" s="40"/>
      <c r="FV2022" s="40"/>
      <c r="FW2022" s="40"/>
      <c r="FX2022" s="40"/>
      <c r="FY2022" s="40"/>
      <c r="FZ2022" s="40"/>
      <c r="GA2022" s="40"/>
      <c r="GB2022" s="40"/>
      <c r="GC2022" s="40"/>
      <c r="GD2022" s="40"/>
      <c r="GE2022" s="40"/>
      <c r="GF2022" s="40"/>
      <c r="GG2022" s="40"/>
      <c r="GH2022" s="40"/>
      <c r="GI2022" s="40"/>
      <c r="GJ2022" s="40"/>
      <c r="GK2022" s="40"/>
      <c r="GL2022" s="40"/>
      <c r="GM2022" s="40"/>
      <c r="GN2022" s="40"/>
      <c r="GO2022" s="40"/>
      <c r="GP2022" s="40"/>
      <c r="GQ2022" s="40"/>
      <c r="GR2022" s="40"/>
      <c r="GS2022" s="40"/>
    </row>
    <row r="2023" spans="1:201" x14ac:dyDescent="0.2">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40"/>
      <c r="CY2023" s="40"/>
      <c r="CZ2023" s="40"/>
      <c r="DA2023" s="40"/>
      <c r="DB2023" s="40"/>
      <c r="DC2023" s="40"/>
      <c r="DD2023" s="40"/>
      <c r="DE2023" s="40"/>
      <c r="DF2023" s="40"/>
      <c r="DG2023" s="40"/>
      <c r="DH2023" s="40"/>
      <c r="DI2023" s="40"/>
      <c r="DJ2023" s="40"/>
      <c r="DK2023" s="40"/>
      <c r="DL2023" s="40"/>
      <c r="DM2023" s="40"/>
      <c r="DN2023" s="40"/>
      <c r="DO2023" s="40"/>
      <c r="DP2023" s="40"/>
      <c r="DQ2023" s="40"/>
      <c r="DR2023" s="40"/>
      <c r="DS2023" s="40"/>
      <c r="DT2023" s="40"/>
      <c r="DU2023" s="40"/>
      <c r="DV2023" s="40"/>
      <c r="DW2023" s="40"/>
      <c r="DX2023" s="40"/>
      <c r="DY2023" s="40"/>
      <c r="DZ2023" s="40"/>
      <c r="EA2023" s="40"/>
      <c r="EB2023" s="40"/>
      <c r="EC2023" s="40"/>
      <c r="ED2023" s="40"/>
      <c r="EE2023" s="40"/>
      <c r="EF2023" s="40"/>
      <c r="EG2023" s="40"/>
      <c r="EH2023" s="40"/>
      <c r="EI2023" s="40"/>
      <c r="EJ2023" s="40"/>
      <c r="EK2023" s="40"/>
      <c r="EL2023" s="40"/>
      <c r="EM2023" s="40"/>
      <c r="EN2023" s="40"/>
      <c r="EO2023" s="40"/>
      <c r="EP2023" s="40"/>
      <c r="EQ2023" s="40"/>
      <c r="ER2023" s="40"/>
      <c r="ES2023" s="40"/>
      <c r="ET2023" s="40"/>
      <c r="EU2023" s="40"/>
      <c r="EV2023" s="40"/>
      <c r="EW2023" s="40"/>
      <c r="EX2023" s="40"/>
      <c r="EY2023" s="40"/>
      <c r="EZ2023" s="40"/>
      <c r="FA2023" s="40"/>
      <c r="FB2023" s="40"/>
      <c r="FC2023" s="40"/>
      <c r="FD2023" s="40"/>
      <c r="FE2023" s="40"/>
      <c r="FF2023" s="40"/>
      <c r="FG2023" s="40"/>
      <c r="FH2023" s="40"/>
      <c r="FI2023" s="40"/>
      <c r="FJ2023" s="40"/>
      <c r="FK2023" s="40"/>
      <c r="FL2023" s="40"/>
      <c r="FM2023" s="40"/>
      <c r="FN2023" s="40"/>
      <c r="FO2023" s="40"/>
      <c r="FP2023" s="40"/>
      <c r="FQ2023" s="40"/>
      <c r="FR2023" s="40"/>
      <c r="FS2023" s="40"/>
      <c r="FT2023" s="40"/>
      <c r="FU2023" s="40"/>
      <c r="FV2023" s="40"/>
      <c r="FW2023" s="40"/>
      <c r="FX2023" s="40"/>
      <c r="FY2023" s="40"/>
      <c r="FZ2023" s="40"/>
      <c r="GA2023" s="40"/>
      <c r="GB2023" s="40"/>
      <c r="GC2023" s="40"/>
      <c r="GD2023" s="40"/>
      <c r="GE2023" s="40"/>
      <c r="GF2023" s="40"/>
      <c r="GG2023" s="40"/>
      <c r="GH2023" s="40"/>
      <c r="GI2023" s="40"/>
      <c r="GJ2023" s="40"/>
      <c r="GK2023" s="40"/>
      <c r="GL2023" s="40"/>
      <c r="GM2023" s="40"/>
      <c r="GN2023" s="40"/>
      <c r="GO2023" s="40"/>
      <c r="GP2023" s="40"/>
      <c r="GQ2023" s="40"/>
      <c r="GR2023" s="40"/>
      <c r="GS2023" s="40"/>
    </row>
    <row r="2024" spans="1:201" x14ac:dyDescent="0.2">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40"/>
      <c r="CY2024" s="40"/>
      <c r="CZ2024" s="40"/>
      <c r="DA2024" s="40"/>
      <c r="DB2024" s="40"/>
      <c r="DC2024" s="40"/>
      <c r="DD2024" s="40"/>
      <c r="DE2024" s="40"/>
      <c r="DF2024" s="40"/>
      <c r="DG2024" s="40"/>
      <c r="DH2024" s="40"/>
      <c r="DI2024" s="40"/>
      <c r="DJ2024" s="40"/>
      <c r="DK2024" s="40"/>
      <c r="DL2024" s="40"/>
      <c r="DM2024" s="40"/>
      <c r="DN2024" s="40"/>
      <c r="DO2024" s="40"/>
      <c r="DP2024" s="40"/>
      <c r="DQ2024" s="40"/>
      <c r="DR2024" s="40"/>
      <c r="DS2024" s="40"/>
      <c r="DT2024" s="40"/>
      <c r="DU2024" s="40"/>
      <c r="DV2024" s="40"/>
      <c r="DW2024" s="40"/>
      <c r="DX2024" s="40"/>
      <c r="DY2024" s="40"/>
      <c r="DZ2024" s="40"/>
      <c r="EA2024" s="40"/>
      <c r="EB2024" s="40"/>
      <c r="EC2024" s="40"/>
      <c r="ED2024" s="40"/>
      <c r="EE2024" s="40"/>
      <c r="EF2024" s="40"/>
      <c r="EG2024" s="40"/>
      <c r="EH2024" s="40"/>
      <c r="EI2024" s="40"/>
      <c r="EJ2024" s="40"/>
      <c r="EK2024" s="40"/>
      <c r="EL2024" s="40"/>
      <c r="EM2024" s="40"/>
      <c r="EN2024" s="40"/>
      <c r="EO2024" s="40"/>
      <c r="EP2024" s="40"/>
      <c r="EQ2024" s="40"/>
      <c r="ER2024" s="40"/>
      <c r="ES2024" s="40"/>
      <c r="ET2024" s="40"/>
      <c r="EU2024" s="40"/>
      <c r="EV2024" s="40"/>
      <c r="EW2024" s="40"/>
      <c r="EX2024" s="40"/>
      <c r="EY2024" s="40"/>
      <c r="EZ2024" s="40"/>
      <c r="FA2024" s="40"/>
      <c r="FB2024" s="40"/>
      <c r="FC2024" s="40"/>
      <c r="FD2024" s="40"/>
      <c r="FE2024" s="40"/>
      <c r="FF2024" s="40"/>
      <c r="FG2024" s="40"/>
      <c r="FH2024" s="40"/>
      <c r="FI2024" s="40"/>
      <c r="FJ2024" s="40"/>
      <c r="FK2024" s="40"/>
      <c r="FL2024" s="40"/>
      <c r="FM2024" s="40"/>
      <c r="FN2024" s="40"/>
      <c r="FO2024" s="40"/>
      <c r="FP2024" s="40"/>
      <c r="FQ2024" s="40"/>
      <c r="FR2024" s="40"/>
      <c r="FS2024" s="40"/>
      <c r="FT2024" s="40"/>
      <c r="FU2024" s="40"/>
      <c r="FV2024" s="40"/>
      <c r="FW2024" s="40"/>
      <c r="FX2024" s="40"/>
      <c r="FY2024" s="40"/>
      <c r="FZ2024" s="40"/>
      <c r="GA2024" s="40"/>
      <c r="GB2024" s="40"/>
      <c r="GC2024" s="40"/>
      <c r="GD2024" s="40"/>
      <c r="GE2024" s="40"/>
      <c r="GF2024" s="40"/>
      <c r="GG2024" s="40"/>
      <c r="GH2024" s="40"/>
      <c r="GI2024" s="40"/>
      <c r="GJ2024" s="40"/>
      <c r="GK2024" s="40"/>
      <c r="GL2024" s="40"/>
      <c r="GM2024" s="40"/>
      <c r="GN2024" s="40"/>
      <c r="GO2024" s="40"/>
      <c r="GP2024" s="40"/>
      <c r="GQ2024" s="40"/>
      <c r="GR2024" s="40"/>
      <c r="GS2024" s="40"/>
    </row>
    <row r="2025" spans="1:201" x14ac:dyDescent="0.2">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40"/>
      <c r="CY2025" s="40"/>
      <c r="CZ2025" s="40"/>
      <c r="DA2025" s="40"/>
      <c r="DB2025" s="40"/>
      <c r="DC2025" s="40"/>
      <c r="DD2025" s="40"/>
      <c r="DE2025" s="40"/>
      <c r="DF2025" s="40"/>
      <c r="DG2025" s="40"/>
      <c r="DH2025" s="40"/>
      <c r="DI2025" s="40"/>
      <c r="DJ2025" s="40"/>
      <c r="DK2025" s="40"/>
      <c r="DL2025" s="40"/>
      <c r="DM2025" s="40"/>
      <c r="DN2025" s="40"/>
      <c r="DO2025" s="40"/>
      <c r="DP2025" s="40"/>
      <c r="DQ2025" s="40"/>
      <c r="DR2025" s="40"/>
      <c r="DS2025" s="40"/>
      <c r="DT2025" s="40"/>
      <c r="DU2025" s="40"/>
      <c r="DV2025" s="40"/>
      <c r="DW2025" s="40"/>
      <c r="DX2025" s="40"/>
      <c r="DY2025" s="40"/>
      <c r="DZ2025" s="40"/>
      <c r="EA2025" s="40"/>
      <c r="EB2025" s="40"/>
      <c r="EC2025" s="40"/>
      <c r="ED2025" s="40"/>
      <c r="EE2025" s="40"/>
      <c r="EF2025" s="40"/>
      <c r="EG2025" s="40"/>
      <c r="EH2025" s="40"/>
      <c r="EI2025" s="40"/>
      <c r="EJ2025" s="40"/>
      <c r="EK2025" s="40"/>
      <c r="EL2025" s="40"/>
      <c r="EM2025" s="40"/>
      <c r="EN2025" s="40"/>
      <c r="EO2025" s="40"/>
      <c r="EP2025" s="40"/>
      <c r="EQ2025" s="40"/>
      <c r="ER2025" s="40"/>
      <c r="ES2025" s="40"/>
      <c r="ET2025" s="40"/>
      <c r="EU2025" s="40"/>
      <c r="EV2025" s="40"/>
      <c r="EW2025" s="40"/>
      <c r="EX2025" s="40"/>
      <c r="EY2025" s="40"/>
      <c r="EZ2025" s="40"/>
      <c r="FA2025" s="40"/>
      <c r="FB2025" s="40"/>
      <c r="FC2025" s="40"/>
      <c r="FD2025" s="40"/>
      <c r="FE2025" s="40"/>
      <c r="FF2025" s="40"/>
      <c r="FG2025" s="40"/>
      <c r="FH2025" s="40"/>
      <c r="FI2025" s="40"/>
      <c r="FJ2025" s="40"/>
      <c r="FK2025" s="40"/>
      <c r="FL2025" s="40"/>
      <c r="FM2025" s="40"/>
      <c r="FN2025" s="40"/>
      <c r="FO2025" s="40"/>
      <c r="FP2025" s="40"/>
      <c r="FQ2025" s="40"/>
      <c r="FR2025" s="40"/>
      <c r="FS2025" s="40"/>
      <c r="FT2025" s="40"/>
      <c r="FU2025" s="40"/>
      <c r="FV2025" s="40"/>
      <c r="FW2025" s="40"/>
      <c r="FX2025" s="40"/>
      <c r="FY2025" s="40"/>
      <c r="FZ2025" s="40"/>
      <c r="GA2025" s="40"/>
      <c r="GB2025" s="40"/>
      <c r="GC2025" s="40"/>
      <c r="GD2025" s="40"/>
      <c r="GE2025" s="40"/>
      <c r="GF2025" s="40"/>
      <c r="GG2025" s="40"/>
      <c r="GH2025" s="40"/>
      <c r="GI2025" s="40"/>
      <c r="GJ2025" s="40"/>
      <c r="GK2025" s="40"/>
      <c r="GL2025" s="40"/>
      <c r="GM2025" s="40"/>
      <c r="GN2025" s="40"/>
      <c r="GO2025" s="40"/>
      <c r="GP2025" s="40"/>
      <c r="GQ2025" s="40"/>
      <c r="GR2025" s="40"/>
      <c r="GS2025" s="40"/>
    </row>
    <row r="2026" spans="1:201" x14ac:dyDescent="0.2">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40"/>
      <c r="CY2026" s="40"/>
      <c r="CZ2026" s="40"/>
      <c r="DA2026" s="40"/>
      <c r="DB2026" s="40"/>
      <c r="DC2026" s="40"/>
      <c r="DD2026" s="40"/>
      <c r="DE2026" s="40"/>
      <c r="DF2026" s="40"/>
      <c r="DG2026" s="40"/>
      <c r="DH2026" s="40"/>
      <c r="DI2026" s="40"/>
      <c r="DJ2026" s="40"/>
      <c r="DK2026" s="40"/>
      <c r="DL2026" s="40"/>
      <c r="DM2026" s="40"/>
      <c r="DN2026" s="40"/>
      <c r="DO2026" s="40"/>
      <c r="DP2026" s="40"/>
      <c r="DQ2026" s="40"/>
      <c r="DR2026" s="40"/>
      <c r="DS2026" s="40"/>
      <c r="DT2026" s="40"/>
      <c r="DU2026" s="40"/>
      <c r="DV2026" s="40"/>
      <c r="DW2026" s="40"/>
      <c r="DX2026" s="40"/>
      <c r="DY2026" s="40"/>
      <c r="DZ2026" s="40"/>
      <c r="EA2026" s="40"/>
      <c r="EB2026" s="40"/>
      <c r="EC2026" s="40"/>
      <c r="ED2026" s="40"/>
      <c r="EE2026" s="40"/>
      <c r="EF2026" s="40"/>
      <c r="EG2026" s="40"/>
      <c r="EH2026" s="40"/>
      <c r="EI2026" s="40"/>
      <c r="EJ2026" s="40"/>
      <c r="EK2026" s="40"/>
      <c r="EL2026" s="40"/>
      <c r="EM2026" s="40"/>
      <c r="EN2026" s="40"/>
      <c r="EO2026" s="40"/>
      <c r="EP2026" s="40"/>
      <c r="EQ2026" s="40"/>
      <c r="ER2026" s="40"/>
      <c r="ES2026" s="40"/>
      <c r="ET2026" s="40"/>
      <c r="EU2026" s="40"/>
      <c r="EV2026" s="40"/>
      <c r="EW2026" s="40"/>
      <c r="EX2026" s="40"/>
      <c r="EY2026" s="40"/>
      <c r="EZ2026" s="40"/>
      <c r="FA2026" s="40"/>
      <c r="FB2026" s="40"/>
      <c r="FC2026" s="40"/>
      <c r="FD2026" s="40"/>
      <c r="FE2026" s="40"/>
      <c r="FF2026" s="40"/>
      <c r="FG2026" s="40"/>
      <c r="FH2026" s="40"/>
      <c r="FI2026" s="40"/>
      <c r="FJ2026" s="40"/>
      <c r="FK2026" s="40"/>
      <c r="FL2026" s="40"/>
      <c r="FM2026" s="40"/>
      <c r="FN2026" s="40"/>
      <c r="FO2026" s="40"/>
      <c r="FP2026" s="40"/>
      <c r="FQ2026" s="40"/>
      <c r="FR2026" s="40"/>
      <c r="FS2026" s="40"/>
      <c r="FT2026" s="40"/>
      <c r="FU2026" s="40"/>
      <c r="FV2026" s="40"/>
      <c r="FW2026" s="40"/>
      <c r="FX2026" s="40"/>
      <c r="FY2026" s="40"/>
      <c r="FZ2026" s="40"/>
      <c r="GA2026" s="40"/>
      <c r="GB2026" s="40"/>
      <c r="GC2026" s="40"/>
      <c r="GD2026" s="40"/>
      <c r="GE2026" s="40"/>
      <c r="GF2026" s="40"/>
      <c r="GG2026" s="40"/>
      <c r="GH2026" s="40"/>
      <c r="GI2026" s="40"/>
      <c r="GJ2026" s="40"/>
      <c r="GK2026" s="40"/>
      <c r="GL2026" s="40"/>
      <c r="GM2026" s="40"/>
      <c r="GN2026" s="40"/>
      <c r="GO2026" s="40"/>
      <c r="GP2026" s="40"/>
      <c r="GQ2026" s="40"/>
      <c r="GR2026" s="40"/>
      <c r="GS2026" s="40"/>
    </row>
    <row r="2027" spans="1:201" x14ac:dyDescent="0.2">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40"/>
      <c r="CY2027" s="40"/>
      <c r="CZ2027" s="40"/>
      <c r="DA2027" s="40"/>
      <c r="DB2027" s="40"/>
      <c r="DC2027" s="40"/>
      <c r="DD2027" s="40"/>
      <c r="DE2027" s="40"/>
      <c r="DF2027" s="40"/>
      <c r="DG2027" s="40"/>
      <c r="DH2027" s="40"/>
      <c r="DI2027" s="40"/>
      <c r="DJ2027" s="40"/>
      <c r="DK2027" s="40"/>
      <c r="DL2027" s="40"/>
      <c r="DM2027" s="40"/>
      <c r="DN2027" s="40"/>
      <c r="DO2027" s="40"/>
      <c r="DP2027" s="40"/>
      <c r="DQ2027" s="40"/>
      <c r="DR2027" s="40"/>
      <c r="DS2027" s="40"/>
      <c r="DT2027" s="40"/>
      <c r="DU2027" s="40"/>
      <c r="DV2027" s="40"/>
      <c r="DW2027" s="40"/>
      <c r="DX2027" s="40"/>
      <c r="DY2027" s="40"/>
      <c r="DZ2027" s="40"/>
      <c r="EA2027" s="40"/>
      <c r="EB2027" s="40"/>
      <c r="EC2027" s="40"/>
      <c r="ED2027" s="40"/>
      <c r="EE2027" s="40"/>
      <c r="EF2027" s="40"/>
      <c r="EG2027" s="40"/>
      <c r="EH2027" s="40"/>
      <c r="EI2027" s="40"/>
      <c r="EJ2027" s="40"/>
      <c r="EK2027" s="40"/>
      <c r="EL2027" s="40"/>
      <c r="EM2027" s="40"/>
      <c r="EN2027" s="40"/>
      <c r="EO2027" s="40"/>
      <c r="EP2027" s="40"/>
      <c r="EQ2027" s="40"/>
      <c r="ER2027" s="40"/>
      <c r="ES2027" s="40"/>
      <c r="ET2027" s="40"/>
      <c r="EU2027" s="40"/>
      <c r="EV2027" s="40"/>
      <c r="EW2027" s="40"/>
      <c r="EX2027" s="40"/>
      <c r="EY2027" s="40"/>
      <c r="EZ2027" s="40"/>
      <c r="FA2027" s="40"/>
      <c r="FB2027" s="40"/>
      <c r="FC2027" s="40"/>
      <c r="FD2027" s="40"/>
      <c r="FE2027" s="40"/>
      <c r="FF2027" s="40"/>
      <c r="FG2027" s="40"/>
      <c r="FH2027" s="40"/>
      <c r="FI2027" s="40"/>
      <c r="FJ2027" s="40"/>
      <c r="FK2027" s="40"/>
      <c r="FL2027" s="40"/>
      <c r="FM2027" s="40"/>
      <c r="FN2027" s="40"/>
      <c r="FO2027" s="40"/>
      <c r="FP2027" s="40"/>
      <c r="FQ2027" s="40"/>
      <c r="FR2027" s="40"/>
      <c r="FS2027" s="40"/>
      <c r="FT2027" s="40"/>
      <c r="FU2027" s="40"/>
      <c r="FV2027" s="40"/>
      <c r="FW2027" s="40"/>
      <c r="FX2027" s="40"/>
      <c r="FY2027" s="40"/>
      <c r="FZ2027" s="40"/>
      <c r="GA2027" s="40"/>
      <c r="GB2027" s="40"/>
      <c r="GC2027" s="40"/>
      <c r="GD2027" s="40"/>
      <c r="GE2027" s="40"/>
      <c r="GF2027" s="40"/>
      <c r="GG2027" s="40"/>
      <c r="GH2027" s="40"/>
      <c r="GI2027" s="40"/>
      <c r="GJ2027" s="40"/>
      <c r="GK2027" s="40"/>
      <c r="GL2027" s="40"/>
      <c r="GM2027" s="40"/>
      <c r="GN2027" s="40"/>
      <c r="GO2027" s="40"/>
      <c r="GP2027" s="40"/>
      <c r="GQ2027" s="40"/>
      <c r="GR2027" s="40"/>
      <c r="GS2027" s="40"/>
    </row>
    <row r="2028" spans="1:201" x14ac:dyDescent="0.2">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40"/>
      <c r="CY2028" s="40"/>
      <c r="CZ2028" s="40"/>
      <c r="DA2028" s="40"/>
      <c r="DB2028" s="40"/>
      <c r="DC2028" s="40"/>
      <c r="DD2028" s="40"/>
      <c r="DE2028" s="40"/>
      <c r="DF2028" s="40"/>
      <c r="DG2028" s="40"/>
      <c r="DH2028" s="40"/>
      <c r="DI2028" s="40"/>
      <c r="DJ2028" s="40"/>
      <c r="DK2028" s="40"/>
      <c r="DL2028" s="40"/>
      <c r="DM2028" s="40"/>
      <c r="DN2028" s="40"/>
      <c r="DO2028" s="40"/>
      <c r="DP2028" s="40"/>
      <c r="DQ2028" s="40"/>
      <c r="DR2028" s="40"/>
      <c r="DS2028" s="40"/>
      <c r="DT2028" s="40"/>
      <c r="DU2028" s="40"/>
      <c r="DV2028" s="40"/>
      <c r="DW2028" s="40"/>
      <c r="DX2028" s="40"/>
      <c r="DY2028" s="40"/>
      <c r="DZ2028" s="40"/>
      <c r="EA2028" s="40"/>
      <c r="EB2028" s="40"/>
      <c r="EC2028" s="40"/>
      <c r="ED2028" s="40"/>
      <c r="EE2028" s="40"/>
      <c r="EF2028" s="40"/>
      <c r="EG2028" s="40"/>
      <c r="EH2028" s="40"/>
      <c r="EI2028" s="40"/>
      <c r="EJ2028" s="40"/>
      <c r="EK2028" s="40"/>
      <c r="EL2028" s="40"/>
      <c r="EM2028" s="40"/>
      <c r="EN2028" s="40"/>
      <c r="EO2028" s="40"/>
      <c r="EP2028" s="40"/>
      <c r="EQ2028" s="40"/>
      <c r="ER2028" s="40"/>
      <c r="ES2028" s="40"/>
      <c r="ET2028" s="40"/>
      <c r="EU2028" s="40"/>
      <c r="EV2028" s="40"/>
      <c r="EW2028" s="40"/>
      <c r="EX2028" s="40"/>
      <c r="EY2028" s="40"/>
      <c r="EZ2028" s="40"/>
      <c r="FA2028" s="40"/>
      <c r="FB2028" s="40"/>
      <c r="FC2028" s="40"/>
      <c r="FD2028" s="40"/>
      <c r="FE2028" s="40"/>
      <c r="FF2028" s="40"/>
      <c r="FG2028" s="40"/>
      <c r="FH2028" s="40"/>
      <c r="FI2028" s="40"/>
      <c r="FJ2028" s="40"/>
      <c r="FK2028" s="40"/>
      <c r="FL2028" s="40"/>
      <c r="FM2028" s="40"/>
      <c r="FN2028" s="40"/>
      <c r="FO2028" s="40"/>
      <c r="FP2028" s="40"/>
      <c r="FQ2028" s="40"/>
      <c r="FR2028" s="40"/>
      <c r="FS2028" s="40"/>
      <c r="FT2028" s="40"/>
      <c r="FU2028" s="40"/>
      <c r="FV2028" s="40"/>
      <c r="FW2028" s="40"/>
      <c r="FX2028" s="40"/>
      <c r="FY2028" s="40"/>
      <c r="FZ2028" s="40"/>
      <c r="GA2028" s="40"/>
      <c r="GB2028" s="40"/>
      <c r="GC2028" s="40"/>
      <c r="GD2028" s="40"/>
      <c r="GE2028" s="40"/>
      <c r="GF2028" s="40"/>
      <c r="GG2028" s="40"/>
      <c r="GH2028" s="40"/>
      <c r="GI2028" s="40"/>
      <c r="GJ2028" s="40"/>
      <c r="GK2028" s="40"/>
      <c r="GL2028" s="40"/>
      <c r="GM2028" s="40"/>
      <c r="GN2028" s="40"/>
      <c r="GO2028" s="40"/>
      <c r="GP2028" s="40"/>
      <c r="GQ2028" s="40"/>
      <c r="GR2028" s="40"/>
      <c r="GS2028" s="40"/>
    </row>
    <row r="2029" spans="1:201" x14ac:dyDescent="0.2">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40"/>
      <c r="CY2029" s="40"/>
      <c r="CZ2029" s="40"/>
      <c r="DA2029" s="40"/>
      <c r="DB2029" s="40"/>
      <c r="DC2029" s="40"/>
      <c r="DD2029" s="40"/>
      <c r="DE2029" s="40"/>
      <c r="DF2029" s="40"/>
      <c r="DG2029" s="40"/>
      <c r="DH2029" s="40"/>
      <c r="DI2029" s="40"/>
      <c r="DJ2029" s="40"/>
      <c r="DK2029" s="40"/>
      <c r="DL2029" s="40"/>
      <c r="DM2029" s="40"/>
      <c r="DN2029" s="40"/>
      <c r="DO2029" s="40"/>
      <c r="DP2029" s="40"/>
      <c r="DQ2029" s="40"/>
      <c r="DR2029" s="40"/>
      <c r="DS2029" s="40"/>
      <c r="DT2029" s="40"/>
      <c r="DU2029" s="40"/>
      <c r="DV2029" s="40"/>
      <c r="DW2029" s="40"/>
      <c r="DX2029" s="40"/>
      <c r="DY2029" s="40"/>
      <c r="DZ2029" s="40"/>
      <c r="EA2029" s="40"/>
      <c r="EB2029" s="40"/>
      <c r="EC2029" s="40"/>
      <c r="ED2029" s="40"/>
      <c r="EE2029" s="40"/>
      <c r="EF2029" s="40"/>
      <c r="EG2029" s="40"/>
      <c r="EH2029" s="40"/>
      <c r="EI2029" s="40"/>
      <c r="EJ2029" s="40"/>
      <c r="EK2029" s="40"/>
      <c r="EL2029" s="40"/>
      <c r="EM2029" s="40"/>
      <c r="EN2029" s="40"/>
      <c r="EO2029" s="40"/>
      <c r="EP2029" s="40"/>
      <c r="EQ2029" s="40"/>
      <c r="ER2029" s="40"/>
      <c r="ES2029" s="40"/>
      <c r="ET2029" s="40"/>
      <c r="EU2029" s="40"/>
      <c r="EV2029" s="40"/>
      <c r="EW2029" s="40"/>
      <c r="EX2029" s="40"/>
      <c r="EY2029" s="40"/>
      <c r="EZ2029" s="40"/>
      <c r="FA2029" s="40"/>
      <c r="FB2029" s="40"/>
      <c r="FC2029" s="40"/>
      <c r="FD2029" s="40"/>
      <c r="FE2029" s="40"/>
      <c r="FF2029" s="40"/>
      <c r="FG2029" s="40"/>
      <c r="FH2029" s="40"/>
      <c r="FI2029" s="40"/>
      <c r="FJ2029" s="40"/>
      <c r="FK2029" s="40"/>
      <c r="FL2029" s="40"/>
      <c r="FM2029" s="40"/>
      <c r="FN2029" s="40"/>
      <c r="FO2029" s="40"/>
      <c r="FP2029" s="40"/>
      <c r="FQ2029" s="40"/>
      <c r="FR2029" s="40"/>
      <c r="FS2029" s="40"/>
      <c r="FT2029" s="40"/>
      <c r="FU2029" s="40"/>
      <c r="FV2029" s="40"/>
      <c r="FW2029" s="40"/>
      <c r="FX2029" s="40"/>
      <c r="FY2029" s="40"/>
      <c r="FZ2029" s="40"/>
      <c r="GA2029" s="40"/>
      <c r="GB2029" s="40"/>
      <c r="GC2029" s="40"/>
      <c r="GD2029" s="40"/>
      <c r="GE2029" s="40"/>
      <c r="GF2029" s="40"/>
      <c r="GG2029" s="40"/>
      <c r="GH2029" s="40"/>
      <c r="GI2029" s="40"/>
      <c r="GJ2029" s="40"/>
      <c r="GK2029" s="40"/>
      <c r="GL2029" s="40"/>
      <c r="GM2029" s="40"/>
      <c r="GN2029" s="40"/>
      <c r="GO2029" s="40"/>
      <c r="GP2029" s="40"/>
      <c r="GQ2029" s="40"/>
      <c r="GR2029" s="40"/>
      <c r="GS2029" s="40"/>
    </row>
    <row r="2030" spans="1:201" x14ac:dyDescent="0.2">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40"/>
      <c r="CY2030" s="40"/>
      <c r="CZ2030" s="40"/>
      <c r="DA2030" s="40"/>
      <c r="DB2030" s="40"/>
      <c r="DC2030" s="40"/>
      <c r="DD2030" s="40"/>
      <c r="DE2030" s="40"/>
      <c r="DF2030" s="40"/>
      <c r="DG2030" s="40"/>
      <c r="DH2030" s="40"/>
      <c r="DI2030" s="40"/>
      <c r="DJ2030" s="40"/>
      <c r="DK2030" s="40"/>
      <c r="DL2030" s="40"/>
      <c r="DM2030" s="40"/>
      <c r="DN2030" s="40"/>
      <c r="DO2030" s="40"/>
      <c r="DP2030" s="40"/>
      <c r="DQ2030" s="40"/>
      <c r="DR2030" s="40"/>
      <c r="DS2030" s="40"/>
      <c r="DT2030" s="40"/>
      <c r="DU2030" s="40"/>
      <c r="DV2030" s="40"/>
      <c r="DW2030" s="40"/>
      <c r="DX2030" s="40"/>
      <c r="DY2030" s="40"/>
      <c r="DZ2030" s="40"/>
      <c r="EA2030" s="40"/>
      <c r="EB2030" s="40"/>
      <c r="EC2030" s="40"/>
      <c r="ED2030" s="40"/>
      <c r="EE2030" s="40"/>
      <c r="EF2030" s="40"/>
      <c r="EG2030" s="40"/>
      <c r="EH2030" s="40"/>
      <c r="EI2030" s="40"/>
      <c r="EJ2030" s="40"/>
      <c r="EK2030" s="40"/>
      <c r="EL2030" s="40"/>
      <c r="EM2030" s="40"/>
      <c r="EN2030" s="40"/>
      <c r="EO2030" s="40"/>
      <c r="EP2030" s="40"/>
      <c r="EQ2030" s="40"/>
      <c r="ER2030" s="40"/>
      <c r="ES2030" s="40"/>
      <c r="ET2030" s="40"/>
      <c r="EU2030" s="40"/>
      <c r="EV2030" s="40"/>
      <c r="EW2030" s="40"/>
      <c r="EX2030" s="40"/>
      <c r="EY2030" s="40"/>
      <c r="EZ2030" s="40"/>
      <c r="FA2030" s="40"/>
      <c r="FB2030" s="40"/>
      <c r="FC2030" s="40"/>
      <c r="FD2030" s="40"/>
      <c r="FE2030" s="40"/>
      <c r="FF2030" s="40"/>
      <c r="FG2030" s="40"/>
      <c r="FH2030" s="40"/>
      <c r="FI2030" s="40"/>
      <c r="FJ2030" s="40"/>
      <c r="FK2030" s="40"/>
      <c r="FL2030" s="40"/>
      <c r="FM2030" s="40"/>
      <c r="FN2030" s="40"/>
      <c r="FO2030" s="40"/>
      <c r="FP2030" s="40"/>
      <c r="FQ2030" s="40"/>
      <c r="FR2030" s="40"/>
      <c r="FS2030" s="40"/>
      <c r="FT2030" s="40"/>
      <c r="FU2030" s="40"/>
      <c r="FV2030" s="40"/>
      <c r="FW2030" s="40"/>
      <c r="FX2030" s="40"/>
      <c r="FY2030" s="40"/>
      <c r="FZ2030" s="40"/>
      <c r="GA2030" s="40"/>
      <c r="GB2030" s="40"/>
      <c r="GC2030" s="40"/>
      <c r="GD2030" s="40"/>
      <c r="GE2030" s="40"/>
      <c r="GF2030" s="40"/>
      <c r="GG2030" s="40"/>
      <c r="GH2030" s="40"/>
      <c r="GI2030" s="40"/>
      <c r="GJ2030" s="40"/>
      <c r="GK2030" s="40"/>
      <c r="GL2030" s="40"/>
      <c r="GM2030" s="40"/>
      <c r="GN2030" s="40"/>
      <c r="GO2030" s="40"/>
      <c r="GP2030" s="40"/>
      <c r="GQ2030" s="40"/>
      <c r="GR2030" s="40"/>
      <c r="GS2030" s="40"/>
    </row>
    <row r="2031" spans="1:201" x14ac:dyDescent="0.2">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40"/>
      <c r="CY2031" s="40"/>
      <c r="CZ2031" s="40"/>
      <c r="DA2031" s="40"/>
      <c r="DB2031" s="40"/>
      <c r="DC2031" s="40"/>
      <c r="DD2031" s="40"/>
      <c r="DE2031" s="40"/>
      <c r="DF2031" s="40"/>
      <c r="DG2031" s="40"/>
      <c r="DH2031" s="40"/>
      <c r="DI2031" s="40"/>
      <c r="DJ2031" s="40"/>
      <c r="DK2031" s="40"/>
      <c r="DL2031" s="40"/>
      <c r="DM2031" s="40"/>
      <c r="DN2031" s="40"/>
      <c r="DO2031" s="40"/>
      <c r="DP2031" s="40"/>
      <c r="DQ2031" s="40"/>
      <c r="DR2031" s="40"/>
      <c r="DS2031" s="40"/>
      <c r="DT2031" s="40"/>
      <c r="DU2031" s="40"/>
      <c r="DV2031" s="40"/>
      <c r="DW2031" s="40"/>
      <c r="DX2031" s="40"/>
      <c r="DY2031" s="40"/>
      <c r="DZ2031" s="40"/>
      <c r="EA2031" s="40"/>
      <c r="EB2031" s="40"/>
      <c r="EC2031" s="40"/>
      <c r="ED2031" s="40"/>
      <c r="EE2031" s="40"/>
      <c r="EF2031" s="40"/>
      <c r="EG2031" s="40"/>
      <c r="EH2031" s="40"/>
      <c r="EI2031" s="40"/>
      <c r="EJ2031" s="40"/>
      <c r="EK2031" s="40"/>
      <c r="EL2031" s="40"/>
      <c r="EM2031" s="40"/>
      <c r="EN2031" s="40"/>
      <c r="EO2031" s="40"/>
      <c r="EP2031" s="40"/>
      <c r="EQ2031" s="40"/>
      <c r="ER2031" s="40"/>
      <c r="ES2031" s="40"/>
      <c r="ET2031" s="40"/>
      <c r="EU2031" s="40"/>
      <c r="EV2031" s="40"/>
      <c r="EW2031" s="40"/>
      <c r="EX2031" s="40"/>
      <c r="EY2031" s="40"/>
      <c r="EZ2031" s="40"/>
      <c r="FA2031" s="40"/>
      <c r="FB2031" s="40"/>
      <c r="FC2031" s="40"/>
      <c r="FD2031" s="40"/>
      <c r="FE2031" s="40"/>
      <c r="FF2031" s="40"/>
      <c r="FG2031" s="40"/>
      <c r="FH2031" s="40"/>
      <c r="FI2031" s="40"/>
      <c r="FJ2031" s="40"/>
      <c r="FK2031" s="40"/>
      <c r="FL2031" s="40"/>
      <c r="FM2031" s="40"/>
      <c r="FN2031" s="40"/>
      <c r="FO2031" s="40"/>
      <c r="FP2031" s="40"/>
      <c r="FQ2031" s="40"/>
      <c r="FR2031" s="40"/>
      <c r="FS2031" s="40"/>
      <c r="FT2031" s="40"/>
      <c r="FU2031" s="40"/>
      <c r="FV2031" s="40"/>
      <c r="FW2031" s="40"/>
      <c r="FX2031" s="40"/>
      <c r="FY2031" s="40"/>
      <c r="FZ2031" s="40"/>
      <c r="GA2031" s="40"/>
      <c r="GB2031" s="40"/>
      <c r="GC2031" s="40"/>
      <c r="GD2031" s="40"/>
      <c r="GE2031" s="40"/>
      <c r="GF2031" s="40"/>
      <c r="GG2031" s="40"/>
      <c r="GH2031" s="40"/>
      <c r="GI2031" s="40"/>
      <c r="GJ2031" s="40"/>
      <c r="GK2031" s="40"/>
      <c r="GL2031" s="40"/>
      <c r="GM2031" s="40"/>
      <c r="GN2031" s="40"/>
      <c r="GO2031" s="40"/>
      <c r="GP2031" s="40"/>
      <c r="GQ2031" s="40"/>
      <c r="GR2031" s="40"/>
      <c r="GS2031" s="40"/>
    </row>
    <row r="2032" spans="1:201" x14ac:dyDescent="0.2">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40"/>
      <c r="CY2032" s="40"/>
      <c r="CZ2032" s="40"/>
      <c r="DA2032" s="40"/>
      <c r="DB2032" s="40"/>
      <c r="DC2032" s="40"/>
      <c r="DD2032" s="40"/>
      <c r="DE2032" s="40"/>
      <c r="DF2032" s="40"/>
      <c r="DG2032" s="40"/>
      <c r="DH2032" s="40"/>
      <c r="DI2032" s="40"/>
      <c r="DJ2032" s="40"/>
      <c r="DK2032" s="40"/>
      <c r="DL2032" s="40"/>
      <c r="DM2032" s="40"/>
      <c r="DN2032" s="40"/>
      <c r="DO2032" s="40"/>
      <c r="DP2032" s="40"/>
      <c r="DQ2032" s="40"/>
      <c r="DR2032" s="40"/>
      <c r="DS2032" s="40"/>
      <c r="DT2032" s="40"/>
      <c r="DU2032" s="40"/>
      <c r="DV2032" s="40"/>
      <c r="DW2032" s="40"/>
      <c r="DX2032" s="40"/>
      <c r="DY2032" s="40"/>
      <c r="DZ2032" s="40"/>
      <c r="EA2032" s="40"/>
      <c r="EB2032" s="40"/>
      <c r="EC2032" s="40"/>
      <c r="ED2032" s="40"/>
      <c r="EE2032" s="40"/>
      <c r="EF2032" s="40"/>
      <c r="EG2032" s="40"/>
      <c r="EH2032" s="40"/>
      <c r="EI2032" s="40"/>
      <c r="EJ2032" s="40"/>
      <c r="EK2032" s="40"/>
      <c r="EL2032" s="40"/>
      <c r="EM2032" s="40"/>
      <c r="EN2032" s="40"/>
      <c r="EO2032" s="40"/>
      <c r="EP2032" s="40"/>
      <c r="EQ2032" s="40"/>
      <c r="ER2032" s="40"/>
      <c r="ES2032" s="40"/>
      <c r="ET2032" s="40"/>
      <c r="EU2032" s="40"/>
      <c r="EV2032" s="40"/>
      <c r="EW2032" s="40"/>
      <c r="EX2032" s="40"/>
      <c r="EY2032" s="40"/>
      <c r="EZ2032" s="40"/>
      <c r="FA2032" s="40"/>
      <c r="FB2032" s="40"/>
      <c r="FC2032" s="40"/>
      <c r="FD2032" s="40"/>
      <c r="FE2032" s="40"/>
      <c r="FF2032" s="40"/>
      <c r="FG2032" s="40"/>
      <c r="FH2032" s="40"/>
      <c r="FI2032" s="40"/>
      <c r="FJ2032" s="40"/>
      <c r="FK2032" s="40"/>
      <c r="FL2032" s="40"/>
      <c r="FM2032" s="40"/>
      <c r="FN2032" s="40"/>
      <c r="FO2032" s="40"/>
      <c r="FP2032" s="40"/>
      <c r="FQ2032" s="40"/>
      <c r="FR2032" s="40"/>
      <c r="FS2032" s="40"/>
      <c r="FT2032" s="40"/>
      <c r="FU2032" s="40"/>
      <c r="FV2032" s="40"/>
      <c r="FW2032" s="40"/>
      <c r="FX2032" s="40"/>
      <c r="FY2032" s="40"/>
      <c r="FZ2032" s="40"/>
      <c r="GA2032" s="40"/>
      <c r="GB2032" s="40"/>
      <c r="GC2032" s="40"/>
      <c r="GD2032" s="40"/>
      <c r="GE2032" s="40"/>
      <c r="GF2032" s="40"/>
      <c r="GG2032" s="40"/>
      <c r="GH2032" s="40"/>
      <c r="GI2032" s="40"/>
      <c r="GJ2032" s="40"/>
      <c r="GK2032" s="40"/>
      <c r="GL2032" s="40"/>
      <c r="GM2032" s="40"/>
      <c r="GN2032" s="40"/>
      <c r="GO2032" s="40"/>
      <c r="GP2032" s="40"/>
      <c r="GQ2032" s="40"/>
      <c r="GR2032" s="40"/>
      <c r="GS2032" s="40"/>
    </row>
    <row r="2033" spans="1:201" x14ac:dyDescent="0.2">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40"/>
      <c r="CY2033" s="40"/>
      <c r="CZ2033" s="40"/>
      <c r="DA2033" s="40"/>
      <c r="DB2033" s="40"/>
      <c r="DC2033" s="40"/>
      <c r="DD2033" s="40"/>
      <c r="DE2033" s="40"/>
      <c r="DF2033" s="40"/>
      <c r="DG2033" s="40"/>
      <c r="DH2033" s="40"/>
      <c r="DI2033" s="40"/>
      <c r="DJ2033" s="40"/>
      <c r="DK2033" s="40"/>
      <c r="DL2033" s="40"/>
      <c r="DM2033" s="40"/>
      <c r="DN2033" s="40"/>
      <c r="DO2033" s="40"/>
      <c r="DP2033" s="40"/>
      <c r="DQ2033" s="40"/>
      <c r="DR2033" s="40"/>
      <c r="DS2033" s="40"/>
      <c r="DT2033" s="40"/>
      <c r="DU2033" s="40"/>
      <c r="DV2033" s="40"/>
      <c r="DW2033" s="40"/>
      <c r="DX2033" s="40"/>
      <c r="DY2033" s="40"/>
      <c r="DZ2033" s="40"/>
      <c r="EA2033" s="40"/>
      <c r="EB2033" s="40"/>
      <c r="EC2033" s="40"/>
      <c r="ED2033" s="40"/>
      <c r="EE2033" s="40"/>
      <c r="EF2033" s="40"/>
      <c r="EG2033" s="40"/>
      <c r="EH2033" s="40"/>
      <c r="EI2033" s="40"/>
      <c r="EJ2033" s="40"/>
      <c r="EK2033" s="40"/>
      <c r="EL2033" s="40"/>
      <c r="EM2033" s="40"/>
      <c r="EN2033" s="40"/>
      <c r="EO2033" s="40"/>
      <c r="EP2033" s="40"/>
      <c r="EQ2033" s="40"/>
      <c r="ER2033" s="40"/>
      <c r="ES2033" s="40"/>
      <c r="ET2033" s="40"/>
      <c r="EU2033" s="40"/>
      <c r="EV2033" s="40"/>
      <c r="EW2033" s="40"/>
      <c r="EX2033" s="40"/>
      <c r="EY2033" s="40"/>
      <c r="EZ2033" s="40"/>
      <c r="FA2033" s="40"/>
      <c r="FB2033" s="40"/>
      <c r="FC2033" s="40"/>
      <c r="FD2033" s="40"/>
      <c r="FE2033" s="40"/>
      <c r="FF2033" s="40"/>
      <c r="FG2033" s="40"/>
      <c r="FH2033" s="40"/>
      <c r="FI2033" s="40"/>
      <c r="FJ2033" s="40"/>
      <c r="FK2033" s="40"/>
      <c r="FL2033" s="40"/>
      <c r="FM2033" s="40"/>
      <c r="FN2033" s="40"/>
      <c r="FO2033" s="40"/>
      <c r="FP2033" s="40"/>
      <c r="FQ2033" s="40"/>
      <c r="FR2033" s="40"/>
      <c r="FS2033" s="40"/>
      <c r="FT2033" s="40"/>
      <c r="FU2033" s="40"/>
      <c r="FV2033" s="40"/>
      <c r="FW2033" s="40"/>
      <c r="FX2033" s="40"/>
      <c r="FY2033" s="40"/>
      <c r="FZ2033" s="40"/>
      <c r="GA2033" s="40"/>
      <c r="GB2033" s="40"/>
      <c r="GC2033" s="40"/>
      <c r="GD2033" s="40"/>
      <c r="GE2033" s="40"/>
      <c r="GF2033" s="40"/>
      <c r="GG2033" s="40"/>
      <c r="GH2033" s="40"/>
      <c r="GI2033" s="40"/>
      <c r="GJ2033" s="40"/>
      <c r="GK2033" s="40"/>
      <c r="GL2033" s="40"/>
      <c r="GM2033" s="40"/>
      <c r="GN2033" s="40"/>
      <c r="GO2033" s="40"/>
      <c r="GP2033" s="40"/>
      <c r="GQ2033" s="40"/>
      <c r="GR2033" s="40"/>
      <c r="GS2033" s="40"/>
    </row>
    <row r="2034" spans="1:201" x14ac:dyDescent="0.2">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40"/>
      <c r="CY2034" s="40"/>
      <c r="CZ2034" s="40"/>
      <c r="DA2034" s="40"/>
      <c r="DB2034" s="40"/>
      <c r="DC2034" s="40"/>
      <c r="DD2034" s="40"/>
      <c r="DE2034" s="40"/>
      <c r="DF2034" s="40"/>
      <c r="DG2034" s="40"/>
      <c r="DH2034" s="40"/>
      <c r="DI2034" s="40"/>
      <c r="DJ2034" s="40"/>
      <c r="DK2034" s="40"/>
      <c r="DL2034" s="40"/>
      <c r="DM2034" s="40"/>
      <c r="DN2034" s="40"/>
      <c r="DO2034" s="40"/>
      <c r="DP2034" s="40"/>
      <c r="DQ2034" s="40"/>
      <c r="DR2034" s="40"/>
      <c r="DS2034" s="40"/>
      <c r="DT2034" s="40"/>
      <c r="DU2034" s="40"/>
      <c r="DV2034" s="40"/>
      <c r="DW2034" s="40"/>
      <c r="DX2034" s="40"/>
      <c r="DY2034" s="40"/>
      <c r="DZ2034" s="40"/>
      <c r="EA2034" s="40"/>
      <c r="EB2034" s="40"/>
      <c r="EC2034" s="40"/>
      <c r="ED2034" s="40"/>
      <c r="EE2034" s="40"/>
      <c r="EF2034" s="40"/>
      <c r="EG2034" s="40"/>
      <c r="EH2034" s="40"/>
      <c r="EI2034" s="40"/>
      <c r="EJ2034" s="40"/>
      <c r="EK2034" s="40"/>
      <c r="EL2034" s="40"/>
      <c r="EM2034" s="40"/>
      <c r="EN2034" s="40"/>
      <c r="EO2034" s="40"/>
      <c r="EP2034" s="40"/>
      <c r="EQ2034" s="40"/>
      <c r="ER2034" s="40"/>
      <c r="ES2034" s="40"/>
      <c r="ET2034" s="40"/>
      <c r="EU2034" s="40"/>
      <c r="EV2034" s="40"/>
      <c r="EW2034" s="40"/>
      <c r="EX2034" s="40"/>
      <c r="EY2034" s="40"/>
      <c r="EZ2034" s="40"/>
      <c r="FA2034" s="40"/>
      <c r="FB2034" s="40"/>
      <c r="FC2034" s="40"/>
      <c r="FD2034" s="40"/>
      <c r="FE2034" s="40"/>
      <c r="FF2034" s="40"/>
      <c r="FG2034" s="40"/>
      <c r="FH2034" s="40"/>
      <c r="FI2034" s="40"/>
      <c r="FJ2034" s="40"/>
      <c r="FK2034" s="40"/>
      <c r="FL2034" s="40"/>
      <c r="FM2034" s="40"/>
      <c r="FN2034" s="40"/>
      <c r="FO2034" s="40"/>
      <c r="FP2034" s="40"/>
      <c r="FQ2034" s="40"/>
      <c r="FR2034" s="40"/>
      <c r="FS2034" s="40"/>
      <c r="FT2034" s="40"/>
      <c r="FU2034" s="40"/>
      <c r="FV2034" s="40"/>
      <c r="FW2034" s="40"/>
      <c r="FX2034" s="40"/>
      <c r="FY2034" s="40"/>
      <c r="FZ2034" s="40"/>
      <c r="GA2034" s="40"/>
      <c r="GB2034" s="40"/>
      <c r="GC2034" s="40"/>
      <c r="GD2034" s="40"/>
      <c r="GE2034" s="40"/>
      <c r="GF2034" s="40"/>
      <c r="GG2034" s="40"/>
      <c r="GH2034" s="40"/>
      <c r="GI2034" s="40"/>
      <c r="GJ2034" s="40"/>
      <c r="GK2034" s="40"/>
      <c r="GL2034" s="40"/>
      <c r="GM2034" s="40"/>
      <c r="GN2034" s="40"/>
      <c r="GO2034" s="40"/>
      <c r="GP2034" s="40"/>
      <c r="GQ2034" s="40"/>
      <c r="GR2034" s="40"/>
      <c r="GS2034" s="40"/>
    </row>
    <row r="2035" spans="1:201" x14ac:dyDescent="0.2">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40"/>
      <c r="CY2035" s="40"/>
      <c r="CZ2035" s="40"/>
      <c r="DA2035" s="40"/>
      <c r="DB2035" s="40"/>
      <c r="DC2035" s="40"/>
      <c r="DD2035" s="40"/>
      <c r="DE2035" s="40"/>
      <c r="DF2035" s="40"/>
      <c r="DG2035" s="40"/>
      <c r="DH2035" s="40"/>
      <c r="DI2035" s="40"/>
      <c r="DJ2035" s="40"/>
      <c r="DK2035" s="40"/>
      <c r="DL2035" s="40"/>
      <c r="DM2035" s="40"/>
      <c r="DN2035" s="40"/>
      <c r="DO2035" s="40"/>
      <c r="DP2035" s="40"/>
      <c r="DQ2035" s="40"/>
      <c r="DR2035" s="40"/>
      <c r="DS2035" s="40"/>
      <c r="DT2035" s="40"/>
      <c r="DU2035" s="40"/>
      <c r="DV2035" s="40"/>
      <c r="DW2035" s="40"/>
      <c r="DX2035" s="40"/>
      <c r="DY2035" s="40"/>
      <c r="DZ2035" s="40"/>
      <c r="EA2035" s="40"/>
      <c r="EB2035" s="40"/>
      <c r="EC2035" s="40"/>
      <c r="ED2035" s="40"/>
      <c r="EE2035" s="40"/>
      <c r="EF2035" s="40"/>
      <c r="EG2035" s="40"/>
      <c r="EH2035" s="40"/>
      <c r="EI2035" s="40"/>
      <c r="EJ2035" s="40"/>
      <c r="EK2035" s="40"/>
      <c r="EL2035" s="40"/>
      <c r="EM2035" s="40"/>
      <c r="EN2035" s="40"/>
      <c r="EO2035" s="40"/>
      <c r="EP2035" s="40"/>
      <c r="EQ2035" s="40"/>
      <c r="ER2035" s="40"/>
      <c r="ES2035" s="40"/>
      <c r="ET2035" s="40"/>
      <c r="EU2035" s="40"/>
      <c r="EV2035" s="40"/>
      <c r="EW2035" s="40"/>
      <c r="EX2035" s="40"/>
      <c r="EY2035" s="40"/>
      <c r="EZ2035" s="40"/>
      <c r="FA2035" s="40"/>
      <c r="FB2035" s="40"/>
      <c r="FC2035" s="40"/>
      <c r="FD2035" s="40"/>
      <c r="FE2035" s="40"/>
      <c r="FF2035" s="40"/>
      <c r="FG2035" s="40"/>
      <c r="FH2035" s="40"/>
      <c r="FI2035" s="40"/>
      <c r="FJ2035" s="40"/>
      <c r="FK2035" s="40"/>
      <c r="FL2035" s="40"/>
      <c r="FM2035" s="40"/>
      <c r="FN2035" s="40"/>
      <c r="FO2035" s="40"/>
      <c r="FP2035" s="40"/>
      <c r="FQ2035" s="40"/>
      <c r="FR2035" s="40"/>
      <c r="FS2035" s="40"/>
      <c r="FT2035" s="40"/>
      <c r="FU2035" s="40"/>
      <c r="FV2035" s="40"/>
      <c r="FW2035" s="40"/>
      <c r="FX2035" s="40"/>
      <c r="FY2035" s="40"/>
      <c r="FZ2035" s="40"/>
      <c r="GA2035" s="40"/>
      <c r="GB2035" s="40"/>
      <c r="GC2035" s="40"/>
      <c r="GD2035" s="40"/>
      <c r="GE2035" s="40"/>
      <c r="GF2035" s="40"/>
      <c r="GG2035" s="40"/>
      <c r="GH2035" s="40"/>
      <c r="GI2035" s="40"/>
      <c r="GJ2035" s="40"/>
      <c r="GK2035" s="40"/>
      <c r="GL2035" s="40"/>
      <c r="GM2035" s="40"/>
      <c r="GN2035" s="40"/>
      <c r="GO2035" s="40"/>
      <c r="GP2035" s="40"/>
      <c r="GQ2035" s="40"/>
      <c r="GR2035" s="40"/>
      <c r="GS2035" s="40"/>
    </row>
    <row r="2036" spans="1:201" x14ac:dyDescent="0.2">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40"/>
      <c r="CY2036" s="40"/>
      <c r="CZ2036" s="40"/>
      <c r="DA2036" s="40"/>
      <c r="DB2036" s="40"/>
      <c r="DC2036" s="40"/>
      <c r="DD2036" s="40"/>
      <c r="DE2036" s="40"/>
      <c r="DF2036" s="40"/>
      <c r="DG2036" s="40"/>
      <c r="DH2036" s="40"/>
      <c r="DI2036" s="40"/>
      <c r="DJ2036" s="40"/>
      <c r="DK2036" s="40"/>
      <c r="DL2036" s="40"/>
      <c r="DM2036" s="40"/>
      <c r="DN2036" s="40"/>
      <c r="DO2036" s="40"/>
      <c r="DP2036" s="40"/>
      <c r="DQ2036" s="40"/>
      <c r="DR2036" s="40"/>
      <c r="DS2036" s="40"/>
      <c r="DT2036" s="40"/>
      <c r="DU2036" s="40"/>
      <c r="DV2036" s="40"/>
      <c r="DW2036" s="40"/>
      <c r="DX2036" s="40"/>
      <c r="DY2036" s="40"/>
      <c r="DZ2036" s="40"/>
      <c r="EA2036" s="40"/>
      <c r="EB2036" s="40"/>
      <c r="EC2036" s="40"/>
      <c r="ED2036" s="40"/>
      <c r="EE2036" s="40"/>
      <c r="EF2036" s="40"/>
      <c r="EG2036" s="40"/>
      <c r="EH2036" s="40"/>
      <c r="EI2036" s="40"/>
      <c r="EJ2036" s="40"/>
      <c r="EK2036" s="40"/>
      <c r="EL2036" s="40"/>
      <c r="EM2036" s="40"/>
      <c r="EN2036" s="40"/>
      <c r="EO2036" s="40"/>
      <c r="EP2036" s="40"/>
      <c r="EQ2036" s="40"/>
      <c r="ER2036" s="40"/>
      <c r="ES2036" s="40"/>
      <c r="ET2036" s="40"/>
      <c r="EU2036" s="40"/>
      <c r="EV2036" s="40"/>
      <c r="EW2036" s="40"/>
      <c r="EX2036" s="40"/>
      <c r="EY2036" s="40"/>
      <c r="EZ2036" s="40"/>
      <c r="FA2036" s="40"/>
      <c r="FB2036" s="40"/>
      <c r="FC2036" s="40"/>
      <c r="FD2036" s="40"/>
      <c r="FE2036" s="40"/>
      <c r="FF2036" s="40"/>
      <c r="FG2036" s="40"/>
      <c r="FH2036" s="40"/>
      <c r="FI2036" s="40"/>
      <c r="FJ2036" s="40"/>
      <c r="FK2036" s="40"/>
      <c r="FL2036" s="40"/>
      <c r="FM2036" s="40"/>
      <c r="FN2036" s="40"/>
      <c r="FO2036" s="40"/>
      <c r="FP2036" s="40"/>
      <c r="FQ2036" s="40"/>
      <c r="FR2036" s="40"/>
      <c r="FS2036" s="40"/>
      <c r="FT2036" s="40"/>
      <c r="FU2036" s="40"/>
      <c r="FV2036" s="40"/>
      <c r="FW2036" s="40"/>
      <c r="FX2036" s="40"/>
      <c r="FY2036" s="40"/>
      <c r="FZ2036" s="40"/>
      <c r="GA2036" s="40"/>
      <c r="GB2036" s="40"/>
      <c r="GC2036" s="40"/>
      <c r="GD2036" s="40"/>
      <c r="GE2036" s="40"/>
      <c r="GF2036" s="40"/>
      <c r="GG2036" s="40"/>
      <c r="GH2036" s="40"/>
      <c r="GI2036" s="40"/>
      <c r="GJ2036" s="40"/>
      <c r="GK2036" s="40"/>
      <c r="GL2036" s="40"/>
      <c r="GM2036" s="40"/>
      <c r="GN2036" s="40"/>
      <c r="GO2036" s="40"/>
      <c r="GP2036" s="40"/>
      <c r="GQ2036" s="40"/>
      <c r="GR2036" s="40"/>
      <c r="GS2036" s="40"/>
    </row>
    <row r="2037" spans="1:201" x14ac:dyDescent="0.2">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40"/>
      <c r="CY2037" s="40"/>
      <c r="CZ2037" s="40"/>
      <c r="DA2037" s="40"/>
      <c r="DB2037" s="40"/>
      <c r="DC2037" s="40"/>
      <c r="DD2037" s="40"/>
      <c r="DE2037" s="40"/>
      <c r="DF2037" s="40"/>
      <c r="DG2037" s="40"/>
      <c r="DH2037" s="40"/>
      <c r="DI2037" s="40"/>
      <c r="DJ2037" s="40"/>
      <c r="DK2037" s="40"/>
      <c r="DL2037" s="40"/>
      <c r="DM2037" s="40"/>
      <c r="DN2037" s="40"/>
      <c r="DO2037" s="40"/>
      <c r="DP2037" s="40"/>
      <c r="DQ2037" s="40"/>
      <c r="DR2037" s="40"/>
      <c r="DS2037" s="40"/>
      <c r="DT2037" s="40"/>
      <c r="DU2037" s="40"/>
      <c r="DV2037" s="40"/>
      <c r="DW2037" s="40"/>
      <c r="DX2037" s="40"/>
      <c r="DY2037" s="40"/>
      <c r="DZ2037" s="40"/>
      <c r="EA2037" s="40"/>
      <c r="EB2037" s="40"/>
      <c r="EC2037" s="40"/>
      <c r="ED2037" s="40"/>
      <c r="EE2037" s="40"/>
      <c r="EF2037" s="40"/>
      <c r="EG2037" s="40"/>
      <c r="EH2037" s="40"/>
      <c r="EI2037" s="40"/>
      <c r="EJ2037" s="40"/>
      <c r="EK2037" s="40"/>
      <c r="EL2037" s="40"/>
      <c r="EM2037" s="40"/>
      <c r="EN2037" s="40"/>
      <c r="EO2037" s="40"/>
      <c r="EP2037" s="40"/>
      <c r="EQ2037" s="40"/>
      <c r="ER2037" s="40"/>
      <c r="ES2037" s="40"/>
      <c r="ET2037" s="40"/>
      <c r="EU2037" s="40"/>
      <c r="EV2037" s="40"/>
      <c r="EW2037" s="40"/>
      <c r="EX2037" s="40"/>
      <c r="EY2037" s="40"/>
      <c r="EZ2037" s="40"/>
      <c r="FA2037" s="40"/>
      <c r="FB2037" s="40"/>
      <c r="FC2037" s="40"/>
      <c r="FD2037" s="40"/>
      <c r="FE2037" s="40"/>
      <c r="FF2037" s="40"/>
      <c r="FG2037" s="40"/>
      <c r="FH2037" s="40"/>
      <c r="FI2037" s="40"/>
      <c r="FJ2037" s="40"/>
      <c r="FK2037" s="40"/>
      <c r="FL2037" s="40"/>
      <c r="FM2037" s="40"/>
      <c r="FN2037" s="40"/>
      <c r="FO2037" s="40"/>
      <c r="FP2037" s="40"/>
      <c r="FQ2037" s="40"/>
      <c r="FR2037" s="40"/>
      <c r="FS2037" s="40"/>
      <c r="FT2037" s="40"/>
      <c r="FU2037" s="40"/>
      <c r="FV2037" s="40"/>
      <c r="FW2037" s="40"/>
      <c r="FX2037" s="40"/>
      <c r="FY2037" s="40"/>
      <c r="FZ2037" s="40"/>
      <c r="GA2037" s="40"/>
      <c r="GB2037" s="40"/>
      <c r="GC2037" s="40"/>
      <c r="GD2037" s="40"/>
      <c r="GE2037" s="40"/>
      <c r="GF2037" s="40"/>
      <c r="GG2037" s="40"/>
      <c r="GH2037" s="40"/>
      <c r="GI2037" s="40"/>
      <c r="GJ2037" s="40"/>
      <c r="GK2037" s="40"/>
      <c r="GL2037" s="40"/>
      <c r="GM2037" s="40"/>
      <c r="GN2037" s="40"/>
      <c r="GO2037" s="40"/>
      <c r="GP2037" s="40"/>
      <c r="GQ2037" s="40"/>
      <c r="GR2037" s="40"/>
      <c r="GS2037" s="40"/>
    </row>
    <row r="2038" spans="1:201" x14ac:dyDescent="0.2">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40"/>
      <c r="CY2038" s="40"/>
      <c r="CZ2038" s="40"/>
      <c r="DA2038" s="40"/>
      <c r="DB2038" s="40"/>
      <c r="DC2038" s="40"/>
      <c r="DD2038" s="40"/>
      <c r="DE2038" s="40"/>
      <c r="DF2038" s="40"/>
      <c r="DG2038" s="40"/>
      <c r="DH2038" s="40"/>
      <c r="DI2038" s="40"/>
      <c r="DJ2038" s="40"/>
      <c r="DK2038" s="40"/>
      <c r="DL2038" s="40"/>
      <c r="DM2038" s="40"/>
      <c r="DN2038" s="40"/>
      <c r="DO2038" s="40"/>
      <c r="DP2038" s="40"/>
      <c r="DQ2038" s="40"/>
      <c r="DR2038" s="40"/>
      <c r="DS2038" s="40"/>
      <c r="DT2038" s="40"/>
      <c r="DU2038" s="40"/>
      <c r="DV2038" s="40"/>
      <c r="DW2038" s="40"/>
      <c r="DX2038" s="40"/>
      <c r="DY2038" s="40"/>
      <c r="DZ2038" s="40"/>
      <c r="EA2038" s="40"/>
      <c r="EB2038" s="40"/>
      <c r="EC2038" s="40"/>
      <c r="ED2038" s="40"/>
      <c r="EE2038" s="40"/>
      <c r="EF2038" s="40"/>
      <c r="EG2038" s="40"/>
      <c r="EH2038" s="40"/>
      <c r="EI2038" s="40"/>
      <c r="EJ2038" s="40"/>
      <c r="EK2038" s="40"/>
      <c r="EL2038" s="40"/>
      <c r="EM2038" s="40"/>
      <c r="EN2038" s="40"/>
      <c r="EO2038" s="40"/>
      <c r="EP2038" s="40"/>
      <c r="EQ2038" s="40"/>
      <c r="ER2038" s="40"/>
      <c r="ES2038" s="40"/>
      <c r="ET2038" s="40"/>
      <c r="EU2038" s="40"/>
      <c r="EV2038" s="40"/>
      <c r="EW2038" s="40"/>
      <c r="EX2038" s="40"/>
      <c r="EY2038" s="40"/>
      <c r="EZ2038" s="40"/>
      <c r="FA2038" s="40"/>
      <c r="FB2038" s="40"/>
      <c r="FC2038" s="40"/>
      <c r="FD2038" s="40"/>
      <c r="FE2038" s="40"/>
      <c r="FF2038" s="40"/>
      <c r="FG2038" s="40"/>
      <c r="FH2038" s="40"/>
      <c r="FI2038" s="40"/>
      <c r="FJ2038" s="40"/>
      <c r="FK2038" s="40"/>
      <c r="FL2038" s="40"/>
      <c r="FM2038" s="40"/>
      <c r="FN2038" s="40"/>
      <c r="FO2038" s="40"/>
      <c r="FP2038" s="40"/>
      <c r="FQ2038" s="40"/>
      <c r="FR2038" s="40"/>
      <c r="FS2038" s="40"/>
      <c r="FT2038" s="40"/>
      <c r="FU2038" s="40"/>
      <c r="FV2038" s="40"/>
      <c r="FW2038" s="40"/>
      <c r="FX2038" s="40"/>
      <c r="FY2038" s="40"/>
      <c r="FZ2038" s="40"/>
      <c r="GA2038" s="40"/>
      <c r="GB2038" s="40"/>
      <c r="GC2038" s="40"/>
      <c r="GD2038" s="40"/>
      <c r="GE2038" s="40"/>
      <c r="GF2038" s="40"/>
      <c r="GG2038" s="40"/>
      <c r="GH2038" s="40"/>
      <c r="GI2038" s="40"/>
      <c r="GJ2038" s="40"/>
      <c r="GK2038" s="40"/>
      <c r="GL2038" s="40"/>
      <c r="GM2038" s="40"/>
      <c r="GN2038" s="40"/>
      <c r="GO2038" s="40"/>
      <c r="GP2038" s="40"/>
      <c r="GQ2038" s="40"/>
      <c r="GR2038" s="40"/>
      <c r="GS2038" s="40"/>
    </row>
    <row r="2039" spans="1:201" x14ac:dyDescent="0.2">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40"/>
      <c r="CY2039" s="40"/>
      <c r="CZ2039" s="40"/>
      <c r="DA2039" s="40"/>
      <c r="DB2039" s="40"/>
      <c r="DC2039" s="40"/>
      <c r="DD2039" s="40"/>
      <c r="DE2039" s="40"/>
      <c r="DF2039" s="40"/>
      <c r="DG2039" s="40"/>
      <c r="DH2039" s="40"/>
      <c r="DI2039" s="40"/>
      <c r="DJ2039" s="40"/>
      <c r="DK2039" s="40"/>
      <c r="DL2039" s="40"/>
      <c r="DM2039" s="40"/>
      <c r="DN2039" s="40"/>
      <c r="DO2039" s="40"/>
      <c r="DP2039" s="40"/>
      <c r="DQ2039" s="40"/>
      <c r="DR2039" s="40"/>
      <c r="DS2039" s="40"/>
      <c r="DT2039" s="40"/>
      <c r="DU2039" s="40"/>
      <c r="DV2039" s="40"/>
      <c r="DW2039" s="40"/>
      <c r="DX2039" s="40"/>
      <c r="DY2039" s="40"/>
      <c r="DZ2039" s="40"/>
      <c r="EA2039" s="40"/>
      <c r="EB2039" s="40"/>
      <c r="EC2039" s="40"/>
      <c r="ED2039" s="40"/>
      <c r="EE2039" s="40"/>
      <c r="EF2039" s="40"/>
      <c r="EG2039" s="40"/>
      <c r="EH2039" s="40"/>
      <c r="EI2039" s="40"/>
      <c r="EJ2039" s="40"/>
      <c r="EK2039" s="40"/>
      <c r="EL2039" s="40"/>
      <c r="EM2039" s="40"/>
      <c r="EN2039" s="40"/>
      <c r="EO2039" s="40"/>
      <c r="EP2039" s="40"/>
      <c r="EQ2039" s="40"/>
      <c r="ER2039" s="40"/>
      <c r="ES2039" s="40"/>
      <c r="ET2039" s="40"/>
      <c r="EU2039" s="40"/>
      <c r="EV2039" s="40"/>
      <c r="EW2039" s="40"/>
      <c r="EX2039" s="40"/>
      <c r="EY2039" s="40"/>
      <c r="EZ2039" s="40"/>
      <c r="FA2039" s="40"/>
      <c r="FB2039" s="40"/>
      <c r="FC2039" s="40"/>
      <c r="FD2039" s="40"/>
      <c r="FE2039" s="40"/>
      <c r="FF2039" s="40"/>
      <c r="FG2039" s="40"/>
      <c r="FH2039" s="40"/>
      <c r="FI2039" s="40"/>
      <c r="FJ2039" s="40"/>
      <c r="FK2039" s="40"/>
      <c r="FL2039" s="40"/>
      <c r="FM2039" s="40"/>
      <c r="FN2039" s="40"/>
      <c r="FO2039" s="40"/>
      <c r="FP2039" s="40"/>
      <c r="FQ2039" s="40"/>
      <c r="FR2039" s="40"/>
      <c r="FS2039" s="40"/>
      <c r="FT2039" s="40"/>
      <c r="FU2039" s="40"/>
      <c r="FV2039" s="40"/>
      <c r="FW2039" s="40"/>
      <c r="FX2039" s="40"/>
      <c r="FY2039" s="40"/>
      <c r="FZ2039" s="40"/>
      <c r="GA2039" s="40"/>
      <c r="GB2039" s="40"/>
      <c r="GC2039" s="40"/>
      <c r="GD2039" s="40"/>
      <c r="GE2039" s="40"/>
      <c r="GF2039" s="40"/>
      <c r="GG2039" s="40"/>
      <c r="GH2039" s="40"/>
      <c r="GI2039" s="40"/>
      <c r="GJ2039" s="40"/>
      <c r="GK2039" s="40"/>
      <c r="GL2039" s="40"/>
      <c r="GM2039" s="40"/>
      <c r="GN2039" s="40"/>
      <c r="GO2039" s="40"/>
      <c r="GP2039" s="40"/>
      <c r="GQ2039" s="40"/>
      <c r="GR2039" s="40"/>
      <c r="GS2039" s="40"/>
    </row>
    <row r="2040" spans="1:201" x14ac:dyDescent="0.2">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40"/>
      <c r="CY2040" s="40"/>
      <c r="CZ2040" s="40"/>
      <c r="DA2040" s="40"/>
      <c r="DB2040" s="40"/>
      <c r="DC2040" s="40"/>
      <c r="DD2040" s="40"/>
      <c r="DE2040" s="40"/>
      <c r="DF2040" s="40"/>
      <c r="DG2040" s="40"/>
      <c r="DH2040" s="40"/>
      <c r="DI2040" s="40"/>
      <c r="DJ2040" s="40"/>
      <c r="DK2040" s="40"/>
      <c r="DL2040" s="40"/>
      <c r="DM2040" s="40"/>
      <c r="DN2040" s="40"/>
      <c r="DO2040" s="40"/>
      <c r="DP2040" s="40"/>
      <c r="DQ2040" s="40"/>
      <c r="DR2040" s="40"/>
      <c r="DS2040" s="40"/>
      <c r="DT2040" s="40"/>
      <c r="DU2040" s="40"/>
      <c r="DV2040" s="40"/>
      <c r="DW2040" s="40"/>
      <c r="DX2040" s="40"/>
      <c r="DY2040" s="40"/>
      <c r="DZ2040" s="40"/>
      <c r="EA2040" s="40"/>
      <c r="EB2040" s="40"/>
      <c r="EC2040" s="40"/>
      <c r="ED2040" s="40"/>
      <c r="EE2040" s="40"/>
      <c r="EF2040" s="40"/>
      <c r="EG2040" s="40"/>
      <c r="EH2040" s="40"/>
      <c r="EI2040" s="40"/>
      <c r="EJ2040" s="40"/>
      <c r="EK2040" s="40"/>
      <c r="EL2040" s="40"/>
      <c r="EM2040" s="40"/>
      <c r="EN2040" s="40"/>
      <c r="EO2040" s="40"/>
      <c r="EP2040" s="40"/>
      <c r="EQ2040" s="40"/>
      <c r="ER2040" s="40"/>
      <c r="ES2040" s="40"/>
      <c r="ET2040" s="40"/>
      <c r="EU2040" s="40"/>
      <c r="EV2040" s="40"/>
      <c r="EW2040" s="40"/>
      <c r="EX2040" s="40"/>
      <c r="EY2040" s="40"/>
      <c r="EZ2040" s="40"/>
      <c r="FA2040" s="40"/>
      <c r="FB2040" s="40"/>
      <c r="FC2040" s="40"/>
      <c r="FD2040" s="40"/>
      <c r="FE2040" s="40"/>
      <c r="FF2040" s="40"/>
      <c r="FG2040" s="40"/>
      <c r="FH2040" s="40"/>
      <c r="FI2040" s="40"/>
      <c r="FJ2040" s="40"/>
      <c r="FK2040" s="40"/>
      <c r="FL2040" s="40"/>
      <c r="FM2040" s="40"/>
      <c r="FN2040" s="40"/>
      <c r="FO2040" s="40"/>
      <c r="FP2040" s="40"/>
      <c r="FQ2040" s="40"/>
      <c r="FR2040" s="40"/>
      <c r="FS2040" s="40"/>
      <c r="FT2040" s="40"/>
      <c r="FU2040" s="40"/>
      <c r="FV2040" s="40"/>
      <c r="FW2040" s="40"/>
      <c r="FX2040" s="40"/>
      <c r="FY2040" s="40"/>
      <c r="FZ2040" s="40"/>
      <c r="GA2040" s="40"/>
      <c r="GB2040" s="40"/>
      <c r="GC2040" s="40"/>
      <c r="GD2040" s="40"/>
      <c r="GE2040" s="40"/>
      <c r="GF2040" s="40"/>
      <c r="GG2040" s="40"/>
      <c r="GH2040" s="40"/>
      <c r="GI2040" s="40"/>
      <c r="GJ2040" s="40"/>
      <c r="GK2040" s="40"/>
      <c r="GL2040" s="40"/>
      <c r="GM2040" s="40"/>
      <c r="GN2040" s="40"/>
      <c r="GO2040" s="40"/>
      <c r="GP2040" s="40"/>
      <c r="GQ2040" s="40"/>
      <c r="GR2040" s="40"/>
      <c r="GS2040" s="40"/>
    </row>
    <row r="2041" spans="1:201" x14ac:dyDescent="0.2">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40"/>
      <c r="CY2041" s="40"/>
      <c r="CZ2041" s="40"/>
      <c r="DA2041" s="40"/>
      <c r="DB2041" s="40"/>
      <c r="DC2041" s="40"/>
      <c r="DD2041" s="40"/>
      <c r="DE2041" s="40"/>
      <c r="DF2041" s="40"/>
      <c r="DG2041" s="40"/>
      <c r="DH2041" s="40"/>
      <c r="DI2041" s="40"/>
      <c r="DJ2041" s="40"/>
      <c r="DK2041" s="40"/>
      <c r="DL2041" s="40"/>
      <c r="DM2041" s="40"/>
      <c r="DN2041" s="40"/>
      <c r="DO2041" s="40"/>
      <c r="DP2041" s="40"/>
      <c r="DQ2041" s="40"/>
      <c r="DR2041" s="40"/>
      <c r="DS2041" s="40"/>
      <c r="DT2041" s="40"/>
      <c r="DU2041" s="40"/>
      <c r="DV2041" s="40"/>
      <c r="DW2041" s="40"/>
      <c r="DX2041" s="40"/>
      <c r="DY2041" s="40"/>
      <c r="DZ2041" s="40"/>
      <c r="EA2041" s="40"/>
      <c r="EB2041" s="40"/>
      <c r="EC2041" s="40"/>
      <c r="ED2041" s="40"/>
      <c r="EE2041" s="40"/>
      <c r="EF2041" s="40"/>
      <c r="EG2041" s="40"/>
      <c r="EH2041" s="40"/>
      <c r="EI2041" s="40"/>
      <c r="EJ2041" s="40"/>
      <c r="EK2041" s="40"/>
      <c r="EL2041" s="40"/>
      <c r="EM2041" s="40"/>
      <c r="EN2041" s="40"/>
      <c r="EO2041" s="40"/>
      <c r="EP2041" s="40"/>
      <c r="EQ2041" s="40"/>
      <c r="ER2041" s="40"/>
      <c r="ES2041" s="40"/>
      <c r="ET2041" s="40"/>
      <c r="EU2041" s="40"/>
      <c r="EV2041" s="40"/>
      <c r="EW2041" s="40"/>
      <c r="EX2041" s="40"/>
      <c r="EY2041" s="40"/>
      <c r="EZ2041" s="40"/>
      <c r="FA2041" s="40"/>
      <c r="FB2041" s="40"/>
      <c r="FC2041" s="40"/>
      <c r="FD2041" s="40"/>
      <c r="FE2041" s="40"/>
      <c r="FF2041" s="40"/>
      <c r="FG2041" s="40"/>
      <c r="FH2041" s="40"/>
      <c r="FI2041" s="40"/>
      <c r="FJ2041" s="40"/>
      <c r="FK2041" s="40"/>
      <c r="FL2041" s="40"/>
      <c r="FM2041" s="40"/>
      <c r="FN2041" s="40"/>
      <c r="FO2041" s="40"/>
      <c r="FP2041" s="40"/>
      <c r="FQ2041" s="40"/>
      <c r="FR2041" s="40"/>
      <c r="FS2041" s="40"/>
      <c r="FT2041" s="40"/>
      <c r="FU2041" s="40"/>
      <c r="FV2041" s="40"/>
      <c r="FW2041" s="40"/>
      <c r="FX2041" s="40"/>
      <c r="FY2041" s="40"/>
      <c r="FZ2041" s="40"/>
      <c r="GA2041" s="40"/>
      <c r="GB2041" s="40"/>
      <c r="GC2041" s="40"/>
      <c r="GD2041" s="40"/>
      <c r="GE2041" s="40"/>
      <c r="GF2041" s="40"/>
      <c r="GG2041" s="40"/>
      <c r="GH2041" s="40"/>
      <c r="GI2041" s="40"/>
      <c r="GJ2041" s="40"/>
      <c r="GK2041" s="40"/>
      <c r="GL2041" s="40"/>
      <c r="GM2041" s="40"/>
      <c r="GN2041" s="40"/>
      <c r="GO2041" s="40"/>
      <c r="GP2041" s="40"/>
      <c r="GQ2041" s="40"/>
      <c r="GR2041" s="40"/>
      <c r="GS2041" s="40"/>
    </row>
    <row r="2042" spans="1:201" x14ac:dyDescent="0.2">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40"/>
      <c r="CY2042" s="40"/>
      <c r="CZ2042" s="40"/>
      <c r="DA2042" s="40"/>
      <c r="DB2042" s="40"/>
      <c r="DC2042" s="40"/>
      <c r="DD2042" s="40"/>
      <c r="DE2042" s="40"/>
      <c r="DF2042" s="40"/>
      <c r="DG2042" s="40"/>
      <c r="DH2042" s="40"/>
      <c r="DI2042" s="40"/>
      <c r="DJ2042" s="40"/>
      <c r="DK2042" s="40"/>
      <c r="DL2042" s="40"/>
      <c r="DM2042" s="40"/>
      <c r="DN2042" s="40"/>
      <c r="DO2042" s="40"/>
      <c r="DP2042" s="40"/>
      <c r="DQ2042" s="40"/>
      <c r="DR2042" s="40"/>
      <c r="DS2042" s="40"/>
      <c r="DT2042" s="40"/>
      <c r="DU2042" s="40"/>
      <c r="DV2042" s="40"/>
      <c r="DW2042" s="40"/>
      <c r="DX2042" s="40"/>
      <c r="DY2042" s="40"/>
      <c r="DZ2042" s="40"/>
      <c r="EA2042" s="40"/>
      <c r="EB2042" s="40"/>
      <c r="EC2042" s="40"/>
      <c r="ED2042" s="40"/>
      <c r="EE2042" s="40"/>
      <c r="EF2042" s="40"/>
      <c r="EG2042" s="40"/>
      <c r="EH2042" s="40"/>
      <c r="EI2042" s="40"/>
      <c r="EJ2042" s="40"/>
      <c r="EK2042" s="40"/>
      <c r="EL2042" s="40"/>
      <c r="EM2042" s="40"/>
      <c r="EN2042" s="40"/>
      <c r="EO2042" s="40"/>
      <c r="EP2042" s="40"/>
      <c r="EQ2042" s="40"/>
      <c r="ER2042" s="40"/>
      <c r="ES2042" s="40"/>
      <c r="ET2042" s="40"/>
      <c r="EU2042" s="40"/>
      <c r="EV2042" s="40"/>
      <c r="EW2042" s="40"/>
      <c r="EX2042" s="40"/>
      <c r="EY2042" s="40"/>
      <c r="EZ2042" s="40"/>
      <c r="FA2042" s="40"/>
      <c r="FB2042" s="40"/>
      <c r="FC2042" s="40"/>
      <c r="FD2042" s="40"/>
      <c r="FE2042" s="40"/>
      <c r="FF2042" s="40"/>
      <c r="FG2042" s="40"/>
      <c r="FH2042" s="40"/>
      <c r="FI2042" s="40"/>
      <c r="FJ2042" s="40"/>
      <c r="FK2042" s="40"/>
      <c r="FL2042" s="40"/>
      <c r="FM2042" s="40"/>
      <c r="FN2042" s="40"/>
      <c r="FO2042" s="40"/>
      <c r="FP2042" s="40"/>
      <c r="FQ2042" s="40"/>
      <c r="FR2042" s="40"/>
      <c r="FS2042" s="40"/>
      <c r="FT2042" s="40"/>
      <c r="FU2042" s="40"/>
      <c r="FV2042" s="40"/>
      <c r="FW2042" s="40"/>
      <c r="FX2042" s="40"/>
      <c r="FY2042" s="40"/>
      <c r="FZ2042" s="40"/>
      <c r="GA2042" s="40"/>
      <c r="GB2042" s="40"/>
      <c r="GC2042" s="40"/>
      <c r="GD2042" s="40"/>
      <c r="GE2042" s="40"/>
      <c r="GF2042" s="40"/>
      <c r="GG2042" s="40"/>
      <c r="GH2042" s="40"/>
      <c r="GI2042" s="40"/>
      <c r="GJ2042" s="40"/>
      <c r="GK2042" s="40"/>
      <c r="GL2042" s="40"/>
      <c r="GM2042" s="40"/>
      <c r="GN2042" s="40"/>
      <c r="GO2042" s="40"/>
      <c r="GP2042" s="40"/>
      <c r="GQ2042" s="40"/>
      <c r="GR2042" s="40"/>
      <c r="GS2042" s="40"/>
    </row>
    <row r="2043" spans="1:201" x14ac:dyDescent="0.2">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40"/>
      <c r="CY2043" s="40"/>
      <c r="CZ2043" s="40"/>
      <c r="DA2043" s="40"/>
      <c r="DB2043" s="40"/>
      <c r="DC2043" s="40"/>
      <c r="DD2043" s="40"/>
      <c r="DE2043" s="40"/>
      <c r="DF2043" s="40"/>
      <c r="DG2043" s="40"/>
      <c r="DH2043" s="40"/>
      <c r="DI2043" s="40"/>
      <c r="DJ2043" s="40"/>
      <c r="DK2043" s="40"/>
      <c r="DL2043" s="40"/>
      <c r="DM2043" s="40"/>
      <c r="DN2043" s="40"/>
      <c r="DO2043" s="40"/>
      <c r="DP2043" s="40"/>
      <c r="DQ2043" s="40"/>
      <c r="DR2043" s="40"/>
      <c r="DS2043" s="40"/>
      <c r="DT2043" s="40"/>
      <c r="DU2043" s="40"/>
      <c r="DV2043" s="40"/>
      <c r="DW2043" s="40"/>
      <c r="DX2043" s="40"/>
      <c r="DY2043" s="40"/>
      <c r="DZ2043" s="40"/>
      <c r="EA2043" s="40"/>
      <c r="EB2043" s="40"/>
      <c r="EC2043" s="40"/>
      <c r="ED2043" s="40"/>
      <c r="EE2043" s="40"/>
      <c r="EF2043" s="40"/>
      <c r="EG2043" s="40"/>
      <c r="EH2043" s="40"/>
      <c r="EI2043" s="40"/>
      <c r="EJ2043" s="40"/>
      <c r="EK2043" s="40"/>
      <c r="EL2043" s="40"/>
      <c r="EM2043" s="40"/>
      <c r="EN2043" s="40"/>
      <c r="EO2043" s="40"/>
      <c r="EP2043" s="40"/>
      <c r="EQ2043" s="40"/>
      <c r="ER2043" s="40"/>
      <c r="ES2043" s="40"/>
      <c r="ET2043" s="40"/>
      <c r="EU2043" s="40"/>
      <c r="EV2043" s="40"/>
      <c r="EW2043" s="40"/>
      <c r="EX2043" s="40"/>
      <c r="EY2043" s="40"/>
      <c r="EZ2043" s="40"/>
      <c r="FA2043" s="40"/>
      <c r="FB2043" s="40"/>
      <c r="FC2043" s="40"/>
      <c r="FD2043" s="40"/>
      <c r="FE2043" s="40"/>
      <c r="FF2043" s="40"/>
      <c r="FG2043" s="40"/>
      <c r="FH2043" s="40"/>
      <c r="FI2043" s="40"/>
      <c r="FJ2043" s="40"/>
      <c r="FK2043" s="40"/>
      <c r="FL2043" s="40"/>
      <c r="FM2043" s="40"/>
      <c r="FN2043" s="40"/>
      <c r="FO2043" s="40"/>
      <c r="FP2043" s="40"/>
      <c r="FQ2043" s="40"/>
      <c r="FR2043" s="40"/>
      <c r="FS2043" s="40"/>
      <c r="FT2043" s="40"/>
      <c r="FU2043" s="40"/>
      <c r="FV2043" s="40"/>
      <c r="FW2043" s="40"/>
      <c r="FX2043" s="40"/>
      <c r="FY2043" s="40"/>
      <c r="FZ2043" s="40"/>
      <c r="GA2043" s="40"/>
      <c r="GB2043" s="40"/>
      <c r="GC2043" s="40"/>
      <c r="GD2043" s="40"/>
      <c r="GE2043" s="40"/>
      <c r="GF2043" s="40"/>
      <c r="GG2043" s="40"/>
      <c r="GH2043" s="40"/>
      <c r="GI2043" s="40"/>
      <c r="GJ2043" s="40"/>
      <c r="GK2043" s="40"/>
      <c r="GL2043" s="40"/>
      <c r="GM2043" s="40"/>
      <c r="GN2043" s="40"/>
      <c r="GO2043" s="40"/>
      <c r="GP2043" s="40"/>
      <c r="GQ2043" s="40"/>
      <c r="GR2043" s="40"/>
      <c r="GS2043" s="40"/>
    </row>
    <row r="2044" spans="1:201" x14ac:dyDescent="0.2">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40"/>
      <c r="CY2044" s="40"/>
      <c r="CZ2044" s="40"/>
      <c r="DA2044" s="40"/>
      <c r="DB2044" s="40"/>
      <c r="DC2044" s="40"/>
      <c r="DD2044" s="40"/>
      <c r="DE2044" s="40"/>
      <c r="DF2044" s="40"/>
      <c r="DG2044" s="40"/>
      <c r="DH2044" s="40"/>
      <c r="DI2044" s="40"/>
      <c r="DJ2044" s="40"/>
      <c r="DK2044" s="40"/>
      <c r="DL2044" s="40"/>
      <c r="DM2044" s="40"/>
      <c r="DN2044" s="40"/>
      <c r="DO2044" s="40"/>
      <c r="DP2044" s="40"/>
      <c r="DQ2044" s="40"/>
      <c r="DR2044" s="40"/>
      <c r="DS2044" s="40"/>
      <c r="DT2044" s="40"/>
      <c r="DU2044" s="40"/>
      <c r="DV2044" s="40"/>
      <c r="DW2044" s="40"/>
      <c r="DX2044" s="40"/>
      <c r="DY2044" s="40"/>
      <c r="DZ2044" s="40"/>
      <c r="EA2044" s="40"/>
      <c r="EB2044" s="40"/>
      <c r="EC2044" s="40"/>
      <c r="ED2044" s="40"/>
      <c r="EE2044" s="40"/>
      <c r="EF2044" s="40"/>
      <c r="EG2044" s="40"/>
      <c r="EH2044" s="40"/>
      <c r="EI2044" s="40"/>
      <c r="EJ2044" s="40"/>
      <c r="EK2044" s="40"/>
      <c r="EL2044" s="40"/>
      <c r="EM2044" s="40"/>
      <c r="EN2044" s="40"/>
      <c r="EO2044" s="40"/>
      <c r="EP2044" s="40"/>
      <c r="EQ2044" s="40"/>
      <c r="ER2044" s="40"/>
      <c r="ES2044" s="40"/>
      <c r="ET2044" s="40"/>
      <c r="EU2044" s="40"/>
      <c r="EV2044" s="40"/>
      <c r="EW2044" s="40"/>
      <c r="EX2044" s="40"/>
      <c r="EY2044" s="40"/>
      <c r="EZ2044" s="40"/>
      <c r="FA2044" s="40"/>
      <c r="FB2044" s="40"/>
      <c r="FC2044" s="40"/>
      <c r="FD2044" s="40"/>
      <c r="FE2044" s="40"/>
      <c r="FF2044" s="40"/>
      <c r="FG2044" s="40"/>
      <c r="FH2044" s="40"/>
      <c r="FI2044" s="40"/>
      <c r="FJ2044" s="40"/>
      <c r="FK2044" s="40"/>
      <c r="FL2044" s="40"/>
      <c r="FM2044" s="40"/>
      <c r="FN2044" s="40"/>
      <c r="FO2044" s="40"/>
      <c r="FP2044" s="40"/>
      <c r="FQ2044" s="40"/>
      <c r="FR2044" s="40"/>
      <c r="FS2044" s="40"/>
      <c r="FT2044" s="40"/>
      <c r="FU2044" s="40"/>
      <c r="FV2044" s="40"/>
      <c r="FW2044" s="40"/>
      <c r="FX2044" s="40"/>
      <c r="FY2044" s="40"/>
      <c r="FZ2044" s="40"/>
      <c r="GA2044" s="40"/>
      <c r="GB2044" s="40"/>
      <c r="GC2044" s="40"/>
      <c r="GD2044" s="40"/>
      <c r="GE2044" s="40"/>
      <c r="GF2044" s="40"/>
      <c r="GG2044" s="40"/>
      <c r="GH2044" s="40"/>
      <c r="GI2044" s="40"/>
      <c r="GJ2044" s="40"/>
      <c r="GK2044" s="40"/>
      <c r="GL2044" s="40"/>
      <c r="GM2044" s="40"/>
      <c r="GN2044" s="40"/>
      <c r="GO2044" s="40"/>
      <c r="GP2044" s="40"/>
      <c r="GQ2044" s="40"/>
      <c r="GR2044" s="40"/>
      <c r="GS2044" s="40"/>
    </row>
    <row r="2045" spans="1:201" x14ac:dyDescent="0.2">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40"/>
      <c r="CY2045" s="40"/>
      <c r="CZ2045" s="40"/>
      <c r="DA2045" s="40"/>
      <c r="DB2045" s="40"/>
      <c r="DC2045" s="40"/>
      <c r="DD2045" s="40"/>
      <c r="DE2045" s="40"/>
      <c r="DF2045" s="40"/>
      <c r="DG2045" s="40"/>
      <c r="DH2045" s="40"/>
      <c r="DI2045" s="40"/>
      <c r="DJ2045" s="40"/>
      <c r="DK2045" s="40"/>
      <c r="DL2045" s="40"/>
      <c r="DM2045" s="40"/>
      <c r="DN2045" s="40"/>
      <c r="DO2045" s="40"/>
      <c r="DP2045" s="40"/>
      <c r="DQ2045" s="40"/>
      <c r="DR2045" s="40"/>
      <c r="DS2045" s="40"/>
      <c r="DT2045" s="40"/>
      <c r="DU2045" s="40"/>
      <c r="DV2045" s="40"/>
      <c r="DW2045" s="40"/>
      <c r="DX2045" s="40"/>
      <c r="DY2045" s="40"/>
      <c r="DZ2045" s="40"/>
      <c r="EA2045" s="40"/>
      <c r="EB2045" s="40"/>
      <c r="EC2045" s="40"/>
      <c r="ED2045" s="40"/>
      <c r="EE2045" s="40"/>
      <c r="EF2045" s="40"/>
      <c r="EG2045" s="40"/>
      <c r="EH2045" s="40"/>
      <c r="EI2045" s="40"/>
      <c r="EJ2045" s="40"/>
      <c r="EK2045" s="40"/>
      <c r="EL2045" s="40"/>
      <c r="EM2045" s="40"/>
      <c r="EN2045" s="40"/>
      <c r="EO2045" s="40"/>
      <c r="EP2045" s="40"/>
      <c r="EQ2045" s="40"/>
      <c r="ER2045" s="40"/>
      <c r="ES2045" s="40"/>
      <c r="ET2045" s="40"/>
      <c r="EU2045" s="40"/>
      <c r="EV2045" s="40"/>
      <c r="EW2045" s="40"/>
      <c r="EX2045" s="40"/>
      <c r="EY2045" s="40"/>
      <c r="EZ2045" s="40"/>
      <c r="FA2045" s="40"/>
      <c r="FB2045" s="40"/>
      <c r="FC2045" s="40"/>
      <c r="FD2045" s="40"/>
      <c r="FE2045" s="40"/>
      <c r="FF2045" s="40"/>
      <c r="FG2045" s="40"/>
      <c r="FH2045" s="40"/>
      <c r="FI2045" s="40"/>
      <c r="FJ2045" s="40"/>
      <c r="FK2045" s="40"/>
      <c r="FL2045" s="40"/>
      <c r="FM2045" s="40"/>
      <c r="FN2045" s="40"/>
      <c r="FO2045" s="40"/>
      <c r="FP2045" s="40"/>
      <c r="FQ2045" s="40"/>
      <c r="FR2045" s="40"/>
      <c r="FS2045" s="40"/>
      <c r="FT2045" s="40"/>
      <c r="FU2045" s="40"/>
      <c r="FV2045" s="40"/>
      <c r="FW2045" s="40"/>
      <c r="FX2045" s="40"/>
      <c r="FY2045" s="40"/>
      <c r="FZ2045" s="40"/>
      <c r="GA2045" s="40"/>
      <c r="GB2045" s="40"/>
      <c r="GC2045" s="40"/>
      <c r="GD2045" s="40"/>
      <c r="GE2045" s="40"/>
      <c r="GF2045" s="40"/>
      <c r="GG2045" s="40"/>
      <c r="GH2045" s="40"/>
      <c r="GI2045" s="40"/>
      <c r="GJ2045" s="40"/>
      <c r="GK2045" s="40"/>
      <c r="GL2045" s="40"/>
      <c r="GM2045" s="40"/>
      <c r="GN2045" s="40"/>
      <c r="GO2045" s="40"/>
      <c r="GP2045" s="40"/>
      <c r="GQ2045" s="40"/>
      <c r="GR2045" s="40"/>
      <c r="GS2045" s="40"/>
    </row>
    <row r="2046" spans="1:201" x14ac:dyDescent="0.2">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40"/>
      <c r="CY2046" s="40"/>
      <c r="CZ2046" s="40"/>
      <c r="DA2046" s="40"/>
      <c r="DB2046" s="40"/>
      <c r="DC2046" s="40"/>
      <c r="DD2046" s="40"/>
      <c r="DE2046" s="40"/>
      <c r="DF2046" s="40"/>
      <c r="DG2046" s="40"/>
      <c r="DH2046" s="40"/>
      <c r="DI2046" s="40"/>
      <c r="DJ2046" s="40"/>
      <c r="DK2046" s="40"/>
      <c r="DL2046" s="40"/>
      <c r="DM2046" s="40"/>
      <c r="DN2046" s="40"/>
      <c r="DO2046" s="40"/>
      <c r="DP2046" s="40"/>
      <c r="DQ2046" s="40"/>
      <c r="DR2046" s="40"/>
      <c r="DS2046" s="40"/>
      <c r="DT2046" s="40"/>
      <c r="DU2046" s="40"/>
      <c r="DV2046" s="40"/>
      <c r="DW2046" s="40"/>
      <c r="DX2046" s="40"/>
      <c r="DY2046" s="40"/>
      <c r="DZ2046" s="40"/>
      <c r="EA2046" s="40"/>
      <c r="EB2046" s="40"/>
      <c r="EC2046" s="40"/>
      <c r="ED2046" s="40"/>
      <c r="EE2046" s="40"/>
      <c r="EF2046" s="40"/>
      <c r="EG2046" s="40"/>
      <c r="EH2046" s="40"/>
      <c r="EI2046" s="40"/>
      <c r="EJ2046" s="40"/>
      <c r="EK2046" s="40"/>
      <c r="EL2046" s="40"/>
      <c r="EM2046" s="40"/>
      <c r="EN2046" s="40"/>
      <c r="EO2046" s="40"/>
      <c r="EP2046" s="40"/>
      <c r="EQ2046" s="40"/>
      <c r="ER2046" s="40"/>
      <c r="ES2046" s="40"/>
      <c r="ET2046" s="40"/>
      <c r="EU2046" s="40"/>
      <c r="EV2046" s="40"/>
      <c r="EW2046" s="40"/>
      <c r="EX2046" s="40"/>
      <c r="EY2046" s="40"/>
      <c r="EZ2046" s="40"/>
      <c r="FA2046" s="40"/>
      <c r="FB2046" s="40"/>
      <c r="FC2046" s="40"/>
      <c r="FD2046" s="40"/>
      <c r="FE2046" s="40"/>
      <c r="FF2046" s="40"/>
      <c r="FG2046" s="40"/>
      <c r="FH2046" s="40"/>
      <c r="FI2046" s="40"/>
      <c r="FJ2046" s="40"/>
      <c r="FK2046" s="40"/>
      <c r="FL2046" s="40"/>
      <c r="FM2046" s="40"/>
      <c r="FN2046" s="40"/>
      <c r="FO2046" s="40"/>
      <c r="FP2046" s="40"/>
      <c r="FQ2046" s="40"/>
      <c r="FR2046" s="40"/>
      <c r="FS2046" s="40"/>
      <c r="FT2046" s="40"/>
      <c r="FU2046" s="40"/>
      <c r="FV2046" s="40"/>
      <c r="FW2046" s="40"/>
      <c r="FX2046" s="40"/>
      <c r="FY2046" s="40"/>
      <c r="FZ2046" s="40"/>
      <c r="GA2046" s="40"/>
      <c r="GB2046" s="40"/>
      <c r="GC2046" s="40"/>
      <c r="GD2046" s="40"/>
      <c r="GE2046" s="40"/>
      <c r="GF2046" s="40"/>
      <c r="GG2046" s="40"/>
      <c r="GH2046" s="40"/>
      <c r="GI2046" s="40"/>
      <c r="GJ2046" s="40"/>
      <c r="GK2046" s="40"/>
      <c r="GL2046" s="40"/>
      <c r="GM2046" s="40"/>
      <c r="GN2046" s="40"/>
      <c r="GO2046" s="40"/>
      <c r="GP2046" s="40"/>
      <c r="GQ2046" s="40"/>
      <c r="GR2046" s="40"/>
      <c r="GS2046" s="40"/>
    </row>
    <row r="2047" spans="1:201" x14ac:dyDescent="0.2">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40"/>
      <c r="CY2047" s="40"/>
      <c r="CZ2047" s="40"/>
      <c r="DA2047" s="40"/>
      <c r="DB2047" s="40"/>
      <c r="DC2047" s="40"/>
      <c r="DD2047" s="40"/>
      <c r="DE2047" s="40"/>
      <c r="DF2047" s="40"/>
      <c r="DG2047" s="40"/>
      <c r="DH2047" s="40"/>
      <c r="DI2047" s="40"/>
      <c r="DJ2047" s="40"/>
      <c r="DK2047" s="40"/>
      <c r="DL2047" s="40"/>
      <c r="DM2047" s="40"/>
      <c r="DN2047" s="40"/>
      <c r="DO2047" s="40"/>
      <c r="DP2047" s="40"/>
      <c r="DQ2047" s="40"/>
      <c r="DR2047" s="40"/>
      <c r="DS2047" s="40"/>
      <c r="DT2047" s="40"/>
      <c r="DU2047" s="40"/>
      <c r="DV2047" s="40"/>
      <c r="DW2047" s="40"/>
      <c r="DX2047" s="40"/>
      <c r="DY2047" s="40"/>
      <c r="DZ2047" s="40"/>
      <c r="EA2047" s="40"/>
      <c r="EB2047" s="40"/>
      <c r="EC2047" s="40"/>
      <c r="ED2047" s="40"/>
      <c r="EE2047" s="40"/>
      <c r="EF2047" s="40"/>
      <c r="EG2047" s="40"/>
      <c r="EH2047" s="40"/>
      <c r="EI2047" s="40"/>
      <c r="EJ2047" s="40"/>
      <c r="EK2047" s="40"/>
      <c r="EL2047" s="40"/>
      <c r="EM2047" s="40"/>
      <c r="EN2047" s="40"/>
      <c r="EO2047" s="40"/>
      <c r="EP2047" s="40"/>
      <c r="EQ2047" s="40"/>
      <c r="ER2047" s="40"/>
      <c r="ES2047" s="40"/>
      <c r="ET2047" s="40"/>
      <c r="EU2047" s="40"/>
      <c r="EV2047" s="40"/>
      <c r="EW2047" s="40"/>
      <c r="EX2047" s="40"/>
      <c r="EY2047" s="40"/>
      <c r="EZ2047" s="40"/>
      <c r="FA2047" s="40"/>
      <c r="FB2047" s="40"/>
      <c r="FC2047" s="40"/>
      <c r="FD2047" s="40"/>
      <c r="FE2047" s="40"/>
      <c r="FF2047" s="40"/>
      <c r="FG2047" s="40"/>
      <c r="FH2047" s="40"/>
      <c r="FI2047" s="40"/>
      <c r="FJ2047" s="40"/>
      <c r="FK2047" s="40"/>
      <c r="FL2047" s="40"/>
      <c r="FM2047" s="40"/>
      <c r="FN2047" s="40"/>
      <c r="FO2047" s="40"/>
      <c r="FP2047" s="40"/>
      <c r="FQ2047" s="40"/>
      <c r="FR2047" s="40"/>
      <c r="FS2047" s="40"/>
      <c r="FT2047" s="40"/>
      <c r="FU2047" s="40"/>
      <c r="FV2047" s="40"/>
      <c r="FW2047" s="40"/>
      <c r="FX2047" s="40"/>
      <c r="FY2047" s="40"/>
      <c r="FZ2047" s="40"/>
      <c r="GA2047" s="40"/>
      <c r="GB2047" s="40"/>
      <c r="GC2047" s="40"/>
      <c r="GD2047" s="40"/>
      <c r="GE2047" s="40"/>
      <c r="GF2047" s="40"/>
      <c r="GG2047" s="40"/>
      <c r="GH2047" s="40"/>
      <c r="GI2047" s="40"/>
      <c r="GJ2047" s="40"/>
      <c r="GK2047" s="40"/>
      <c r="GL2047" s="40"/>
      <c r="GM2047" s="40"/>
      <c r="GN2047" s="40"/>
      <c r="GO2047" s="40"/>
      <c r="GP2047" s="40"/>
      <c r="GQ2047" s="40"/>
      <c r="GR2047" s="40"/>
      <c r="GS2047" s="40"/>
    </row>
    <row r="2048" spans="1:201" x14ac:dyDescent="0.2">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40"/>
      <c r="CY2048" s="40"/>
      <c r="CZ2048" s="40"/>
      <c r="DA2048" s="40"/>
      <c r="DB2048" s="40"/>
      <c r="DC2048" s="40"/>
      <c r="DD2048" s="40"/>
      <c r="DE2048" s="40"/>
      <c r="DF2048" s="40"/>
      <c r="DG2048" s="40"/>
      <c r="DH2048" s="40"/>
      <c r="DI2048" s="40"/>
      <c r="DJ2048" s="40"/>
      <c r="DK2048" s="40"/>
      <c r="DL2048" s="40"/>
      <c r="DM2048" s="40"/>
      <c r="DN2048" s="40"/>
      <c r="DO2048" s="40"/>
      <c r="DP2048" s="40"/>
      <c r="DQ2048" s="40"/>
      <c r="DR2048" s="40"/>
      <c r="DS2048" s="40"/>
      <c r="DT2048" s="40"/>
      <c r="DU2048" s="40"/>
      <c r="DV2048" s="40"/>
      <c r="DW2048" s="40"/>
      <c r="DX2048" s="40"/>
      <c r="DY2048" s="40"/>
      <c r="DZ2048" s="40"/>
      <c r="EA2048" s="40"/>
      <c r="EB2048" s="40"/>
      <c r="EC2048" s="40"/>
      <c r="ED2048" s="40"/>
      <c r="EE2048" s="40"/>
      <c r="EF2048" s="40"/>
      <c r="EG2048" s="40"/>
      <c r="EH2048" s="40"/>
      <c r="EI2048" s="40"/>
      <c r="EJ2048" s="40"/>
      <c r="EK2048" s="40"/>
      <c r="EL2048" s="40"/>
      <c r="EM2048" s="40"/>
      <c r="EN2048" s="40"/>
      <c r="EO2048" s="40"/>
      <c r="EP2048" s="40"/>
      <c r="EQ2048" s="40"/>
      <c r="ER2048" s="40"/>
      <c r="ES2048" s="40"/>
      <c r="ET2048" s="40"/>
      <c r="EU2048" s="40"/>
      <c r="EV2048" s="40"/>
      <c r="EW2048" s="40"/>
      <c r="EX2048" s="40"/>
      <c r="EY2048" s="40"/>
      <c r="EZ2048" s="40"/>
      <c r="FA2048" s="40"/>
      <c r="FB2048" s="40"/>
      <c r="FC2048" s="40"/>
      <c r="FD2048" s="40"/>
      <c r="FE2048" s="40"/>
      <c r="FF2048" s="40"/>
      <c r="FG2048" s="40"/>
      <c r="FH2048" s="40"/>
      <c r="FI2048" s="40"/>
      <c r="FJ2048" s="40"/>
      <c r="FK2048" s="40"/>
      <c r="FL2048" s="40"/>
      <c r="FM2048" s="40"/>
      <c r="FN2048" s="40"/>
      <c r="FO2048" s="40"/>
      <c r="FP2048" s="40"/>
      <c r="FQ2048" s="40"/>
      <c r="FR2048" s="40"/>
      <c r="FS2048" s="40"/>
      <c r="FT2048" s="40"/>
      <c r="FU2048" s="40"/>
      <c r="FV2048" s="40"/>
      <c r="FW2048" s="40"/>
      <c r="FX2048" s="40"/>
      <c r="FY2048" s="40"/>
      <c r="FZ2048" s="40"/>
      <c r="GA2048" s="40"/>
      <c r="GB2048" s="40"/>
      <c r="GC2048" s="40"/>
      <c r="GD2048" s="40"/>
      <c r="GE2048" s="40"/>
      <c r="GF2048" s="40"/>
      <c r="GG2048" s="40"/>
      <c r="GH2048" s="40"/>
      <c r="GI2048" s="40"/>
      <c r="GJ2048" s="40"/>
      <c r="GK2048" s="40"/>
      <c r="GL2048" s="40"/>
      <c r="GM2048" s="40"/>
      <c r="GN2048" s="40"/>
      <c r="GO2048" s="40"/>
      <c r="GP2048" s="40"/>
      <c r="GQ2048" s="40"/>
      <c r="GR2048" s="40"/>
      <c r="GS2048" s="40"/>
    </row>
    <row r="2049" spans="1:201" x14ac:dyDescent="0.2">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40"/>
      <c r="CY2049" s="40"/>
      <c r="CZ2049" s="40"/>
      <c r="DA2049" s="40"/>
      <c r="DB2049" s="40"/>
      <c r="DC2049" s="40"/>
      <c r="DD2049" s="40"/>
      <c r="DE2049" s="40"/>
      <c r="DF2049" s="40"/>
      <c r="DG2049" s="40"/>
      <c r="DH2049" s="40"/>
      <c r="DI2049" s="40"/>
      <c r="DJ2049" s="40"/>
      <c r="DK2049" s="40"/>
      <c r="DL2049" s="40"/>
      <c r="DM2049" s="40"/>
      <c r="DN2049" s="40"/>
      <c r="DO2049" s="40"/>
      <c r="DP2049" s="40"/>
      <c r="DQ2049" s="40"/>
      <c r="DR2049" s="40"/>
      <c r="DS2049" s="40"/>
      <c r="DT2049" s="40"/>
      <c r="DU2049" s="40"/>
      <c r="DV2049" s="40"/>
      <c r="DW2049" s="40"/>
      <c r="DX2049" s="40"/>
      <c r="DY2049" s="40"/>
      <c r="DZ2049" s="40"/>
      <c r="EA2049" s="40"/>
      <c r="EB2049" s="40"/>
      <c r="EC2049" s="40"/>
      <c r="ED2049" s="40"/>
      <c r="EE2049" s="40"/>
      <c r="EF2049" s="40"/>
      <c r="EG2049" s="40"/>
      <c r="EH2049" s="40"/>
      <c r="EI2049" s="40"/>
      <c r="EJ2049" s="40"/>
      <c r="EK2049" s="40"/>
      <c r="EL2049" s="40"/>
      <c r="EM2049" s="40"/>
      <c r="EN2049" s="40"/>
      <c r="EO2049" s="40"/>
      <c r="EP2049" s="40"/>
      <c r="EQ2049" s="40"/>
      <c r="ER2049" s="40"/>
      <c r="ES2049" s="40"/>
      <c r="ET2049" s="40"/>
      <c r="EU2049" s="40"/>
      <c r="EV2049" s="40"/>
      <c r="EW2049" s="40"/>
      <c r="EX2049" s="40"/>
      <c r="EY2049" s="40"/>
      <c r="EZ2049" s="40"/>
      <c r="FA2049" s="40"/>
      <c r="FB2049" s="40"/>
      <c r="FC2049" s="40"/>
      <c r="FD2049" s="40"/>
      <c r="FE2049" s="40"/>
      <c r="FF2049" s="40"/>
      <c r="FG2049" s="40"/>
      <c r="FH2049" s="40"/>
      <c r="FI2049" s="40"/>
      <c r="FJ2049" s="40"/>
      <c r="FK2049" s="40"/>
      <c r="FL2049" s="40"/>
      <c r="FM2049" s="40"/>
      <c r="FN2049" s="40"/>
      <c r="FO2049" s="40"/>
      <c r="FP2049" s="40"/>
      <c r="FQ2049" s="40"/>
      <c r="FR2049" s="40"/>
      <c r="FS2049" s="40"/>
      <c r="FT2049" s="40"/>
      <c r="FU2049" s="40"/>
      <c r="FV2049" s="40"/>
      <c r="FW2049" s="40"/>
      <c r="FX2049" s="40"/>
      <c r="FY2049" s="40"/>
      <c r="FZ2049" s="40"/>
      <c r="GA2049" s="40"/>
      <c r="GB2049" s="40"/>
      <c r="GC2049" s="40"/>
      <c r="GD2049" s="40"/>
      <c r="GE2049" s="40"/>
      <c r="GF2049" s="40"/>
      <c r="GG2049" s="40"/>
      <c r="GH2049" s="40"/>
      <c r="GI2049" s="40"/>
      <c r="GJ2049" s="40"/>
      <c r="GK2049" s="40"/>
      <c r="GL2049" s="40"/>
      <c r="GM2049" s="40"/>
      <c r="GN2049" s="40"/>
      <c r="GO2049" s="40"/>
      <c r="GP2049" s="40"/>
      <c r="GQ2049" s="40"/>
      <c r="GR2049" s="40"/>
      <c r="GS2049" s="40"/>
    </row>
    <row r="2050" spans="1:201" x14ac:dyDescent="0.2">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40"/>
      <c r="CY2050" s="40"/>
      <c r="CZ2050" s="40"/>
      <c r="DA2050" s="40"/>
      <c r="DB2050" s="40"/>
      <c r="DC2050" s="40"/>
      <c r="DD2050" s="40"/>
      <c r="DE2050" s="40"/>
      <c r="DF2050" s="40"/>
      <c r="DG2050" s="40"/>
      <c r="DH2050" s="40"/>
      <c r="DI2050" s="40"/>
      <c r="DJ2050" s="40"/>
      <c r="DK2050" s="40"/>
      <c r="DL2050" s="40"/>
      <c r="DM2050" s="40"/>
      <c r="DN2050" s="40"/>
      <c r="DO2050" s="40"/>
      <c r="DP2050" s="40"/>
      <c r="DQ2050" s="40"/>
      <c r="DR2050" s="40"/>
      <c r="DS2050" s="40"/>
      <c r="DT2050" s="40"/>
      <c r="DU2050" s="40"/>
      <c r="DV2050" s="40"/>
      <c r="DW2050" s="40"/>
      <c r="DX2050" s="40"/>
      <c r="DY2050" s="40"/>
      <c r="DZ2050" s="40"/>
      <c r="EA2050" s="40"/>
      <c r="EB2050" s="40"/>
      <c r="EC2050" s="40"/>
      <c r="ED2050" s="40"/>
      <c r="EE2050" s="40"/>
      <c r="EF2050" s="40"/>
      <c r="EG2050" s="40"/>
      <c r="EH2050" s="40"/>
      <c r="EI2050" s="40"/>
      <c r="EJ2050" s="40"/>
      <c r="EK2050" s="40"/>
      <c r="EL2050" s="40"/>
      <c r="EM2050" s="40"/>
      <c r="EN2050" s="40"/>
      <c r="EO2050" s="40"/>
      <c r="EP2050" s="40"/>
      <c r="EQ2050" s="40"/>
      <c r="ER2050" s="40"/>
      <c r="ES2050" s="40"/>
      <c r="ET2050" s="40"/>
      <c r="EU2050" s="40"/>
      <c r="EV2050" s="40"/>
      <c r="EW2050" s="40"/>
      <c r="EX2050" s="40"/>
      <c r="EY2050" s="40"/>
      <c r="EZ2050" s="40"/>
      <c r="FA2050" s="40"/>
      <c r="FB2050" s="40"/>
      <c r="FC2050" s="40"/>
      <c r="FD2050" s="40"/>
      <c r="FE2050" s="40"/>
      <c r="FF2050" s="40"/>
      <c r="FG2050" s="40"/>
      <c r="FH2050" s="40"/>
      <c r="FI2050" s="40"/>
      <c r="FJ2050" s="40"/>
      <c r="FK2050" s="40"/>
      <c r="FL2050" s="40"/>
      <c r="FM2050" s="40"/>
      <c r="FN2050" s="40"/>
      <c r="FO2050" s="40"/>
      <c r="FP2050" s="40"/>
      <c r="FQ2050" s="40"/>
      <c r="FR2050" s="40"/>
      <c r="FS2050" s="40"/>
      <c r="FT2050" s="40"/>
      <c r="FU2050" s="40"/>
      <c r="FV2050" s="40"/>
      <c r="FW2050" s="40"/>
      <c r="FX2050" s="40"/>
      <c r="FY2050" s="40"/>
      <c r="FZ2050" s="40"/>
      <c r="GA2050" s="40"/>
      <c r="GB2050" s="40"/>
      <c r="GC2050" s="40"/>
      <c r="GD2050" s="40"/>
      <c r="GE2050" s="40"/>
      <c r="GF2050" s="40"/>
      <c r="GG2050" s="40"/>
      <c r="GH2050" s="40"/>
      <c r="GI2050" s="40"/>
      <c r="GJ2050" s="40"/>
      <c r="GK2050" s="40"/>
      <c r="GL2050" s="40"/>
      <c r="GM2050" s="40"/>
      <c r="GN2050" s="40"/>
      <c r="GO2050" s="40"/>
      <c r="GP2050" s="40"/>
      <c r="GQ2050" s="40"/>
      <c r="GR2050" s="40"/>
      <c r="GS2050" s="40"/>
    </row>
    <row r="2051" spans="1:201" x14ac:dyDescent="0.2">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40"/>
      <c r="CY2051" s="40"/>
      <c r="CZ2051" s="40"/>
      <c r="DA2051" s="40"/>
      <c r="DB2051" s="40"/>
      <c r="DC2051" s="40"/>
      <c r="DD2051" s="40"/>
      <c r="DE2051" s="40"/>
      <c r="DF2051" s="40"/>
      <c r="DG2051" s="40"/>
      <c r="DH2051" s="40"/>
      <c r="DI2051" s="40"/>
      <c r="DJ2051" s="40"/>
      <c r="DK2051" s="40"/>
      <c r="DL2051" s="40"/>
      <c r="DM2051" s="40"/>
      <c r="DN2051" s="40"/>
      <c r="DO2051" s="40"/>
      <c r="DP2051" s="40"/>
      <c r="DQ2051" s="40"/>
      <c r="DR2051" s="40"/>
      <c r="DS2051" s="40"/>
      <c r="DT2051" s="40"/>
      <c r="DU2051" s="40"/>
      <c r="DV2051" s="40"/>
      <c r="DW2051" s="40"/>
      <c r="DX2051" s="40"/>
      <c r="DY2051" s="40"/>
      <c r="DZ2051" s="40"/>
      <c r="EA2051" s="40"/>
      <c r="EB2051" s="40"/>
      <c r="EC2051" s="40"/>
      <c r="ED2051" s="40"/>
      <c r="EE2051" s="40"/>
      <c r="EF2051" s="40"/>
      <c r="EG2051" s="40"/>
      <c r="EH2051" s="40"/>
      <c r="EI2051" s="40"/>
      <c r="EJ2051" s="40"/>
      <c r="EK2051" s="40"/>
      <c r="EL2051" s="40"/>
      <c r="EM2051" s="40"/>
      <c r="EN2051" s="40"/>
      <c r="EO2051" s="40"/>
      <c r="EP2051" s="40"/>
      <c r="EQ2051" s="40"/>
      <c r="ER2051" s="40"/>
      <c r="ES2051" s="40"/>
      <c r="ET2051" s="40"/>
      <c r="EU2051" s="40"/>
      <c r="EV2051" s="40"/>
      <c r="EW2051" s="40"/>
      <c r="EX2051" s="40"/>
      <c r="EY2051" s="40"/>
      <c r="EZ2051" s="40"/>
      <c r="FA2051" s="40"/>
      <c r="FB2051" s="40"/>
      <c r="FC2051" s="40"/>
      <c r="FD2051" s="40"/>
      <c r="FE2051" s="40"/>
      <c r="FF2051" s="40"/>
      <c r="FG2051" s="40"/>
      <c r="FH2051" s="40"/>
      <c r="FI2051" s="40"/>
      <c r="FJ2051" s="40"/>
      <c r="FK2051" s="40"/>
      <c r="FL2051" s="40"/>
      <c r="FM2051" s="40"/>
      <c r="FN2051" s="40"/>
      <c r="FO2051" s="40"/>
      <c r="FP2051" s="40"/>
      <c r="FQ2051" s="40"/>
      <c r="FR2051" s="40"/>
      <c r="FS2051" s="40"/>
      <c r="FT2051" s="40"/>
      <c r="FU2051" s="40"/>
      <c r="FV2051" s="40"/>
      <c r="FW2051" s="40"/>
      <c r="FX2051" s="40"/>
      <c r="FY2051" s="40"/>
      <c r="FZ2051" s="40"/>
      <c r="GA2051" s="40"/>
      <c r="GB2051" s="40"/>
      <c r="GC2051" s="40"/>
      <c r="GD2051" s="40"/>
      <c r="GE2051" s="40"/>
      <c r="GF2051" s="40"/>
      <c r="GG2051" s="40"/>
      <c r="GH2051" s="40"/>
      <c r="GI2051" s="40"/>
      <c r="GJ2051" s="40"/>
      <c r="GK2051" s="40"/>
      <c r="GL2051" s="40"/>
      <c r="GM2051" s="40"/>
      <c r="GN2051" s="40"/>
      <c r="GO2051" s="40"/>
      <c r="GP2051" s="40"/>
      <c r="GQ2051" s="40"/>
      <c r="GR2051" s="40"/>
      <c r="GS2051" s="40"/>
    </row>
    <row r="2052" spans="1:201" x14ac:dyDescent="0.2">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40"/>
      <c r="CY2052" s="40"/>
      <c r="CZ2052" s="40"/>
      <c r="DA2052" s="40"/>
      <c r="DB2052" s="40"/>
      <c r="DC2052" s="40"/>
      <c r="DD2052" s="40"/>
      <c r="DE2052" s="40"/>
      <c r="DF2052" s="40"/>
      <c r="DG2052" s="40"/>
      <c r="DH2052" s="40"/>
      <c r="DI2052" s="40"/>
      <c r="DJ2052" s="40"/>
      <c r="DK2052" s="40"/>
      <c r="DL2052" s="40"/>
      <c r="DM2052" s="40"/>
      <c r="DN2052" s="40"/>
      <c r="DO2052" s="40"/>
      <c r="DP2052" s="40"/>
      <c r="DQ2052" s="40"/>
      <c r="DR2052" s="40"/>
      <c r="DS2052" s="40"/>
      <c r="DT2052" s="40"/>
      <c r="DU2052" s="40"/>
      <c r="DV2052" s="40"/>
      <c r="DW2052" s="40"/>
      <c r="DX2052" s="40"/>
      <c r="DY2052" s="40"/>
      <c r="DZ2052" s="40"/>
      <c r="EA2052" s="40"/>
      <c r="EB2052" s="40"/>
      <c r="EC2052" s="40"/>
      <c r="ED2052" s="40"/>
      <c r="EE2052" s="40"/>
      <c r="EF2052" s="40"/>
      <c r="EG2052" s="40"/>
      <c r="EH2052" s="40"/>
      <c r="EI2052" s="40"/>
      <c r="EJ2052" s="40"/>
      <c r="EK2052" s="40"/>
      <c r="EL2052" s="40"/>
      <c r="EM2052" s="40"/>
      <c r="EN2052" s="40"/>
      <c r="EO2052" s="40"/>
      <c r="EP2052" s="40"/>
      <c r="EQ2052" s="40"/>
      <c r="ER2052" s="40"/>
      <c r="ES2052" s="40"/>
      <c r="ET2052" s="40"/>
      <c r="EU2052" s="40"/>
      <c r="EV2052" s="40"/>
      <c r="EW2052" s="40"/>
      <c r="EX2052" s="40"/>
      <c r="EY2052" s="40"/>
      <c r="EZ2052" s="40"/>
      <c r="FA2052" s="40"/>
      <c r="FB2052" s="40"/>
      <c r="FC2052" s="40"/>
      <c r="FD2052" s="40"/>
      <c r="FE2052" s="40"/>
      <c r="FF2052" s="40"/>
      <c r="FG2052" s="40"/>
      <c r="FH2052" s="40"/>
      <c r="FI2052" s="40"/>
      <c r="FJ2052" s="40"/>
      <c r="FK2052" s="40"/>
      <c r="FL2052" s="40"/>
      <c r="FM2052" s="40"/>
      <c r="FN2052" s="40"/>
      <c r="FO2052" s="40"/>
      <c r="FP2052" s="40"/>
      <c r="FQ2052" s="40"/>
      <c r="FR2052" s="40"/>
      <c r="FS2052" s="40"/>
      <c r="FT2052" s="40"/>
      <c r="FU2052" s="40"/>
      <c r="FV2052" s="40"/>
      <c r="FW2052" s="40"/>
      <c r="FX2052" s="40"/>
      <c r="FY2052" s="40"/>
      <c r="FZ2052" s="40"/>
      <c r="GA2052" s="40"/>
      <c r="GB2052" s="40"/>
      <c r="GC2052" s="40"/>
      <c r="GD2052" s="40"/>
      <c r="GE2052" s="40"/>
      <c r="GF2052" s="40"/>
      <c r="GG2052" s="40"/>
      <c r="GH2052" s="40"/>
      <c r="GI2052" s="40"/>
      <c r="GJ2052" s="40"/>
      <c r="GK2052" s="40"/>
      <c r="GL2052" s="40"/>
      <c r="GM2052" s="40"/>
      <c r="GN2052" s="40"/>
      <c r="GO2052" s="40"/>
      <c r="GP2052" s="40"/>
      <c r="GQ2052" s="40"/>
      <c r="GR2052" s="40"/>
      <c r="GS2052" s="40"/>
    </row>
    <row r="2053" spans="1:201" x14ac:dyDescent="0.2">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40"/>
      <c r="CY2053" s="40"/>
      <c r="CZ2053" s="40"/>
      <c r="DA2053" s="40"/>
      <c r="DB2053" s="40"/>
      <c r="DC2053" s="40"/>
      <c r="DD2053" s="40"/>
      <c r="DE2053" s="40"/>
      <c r="DF2053" s="40"/>
      <c r="DG2053" s="40"/>
      <c r="DH2053" s="40"/>
      <c r="DI2053" s="40"/>
      <c r="DJ2053" s="40"/>
      <c r="DK2053" s="40"/>
      <c r="DL2053" s="40"/>
      <c r="DM2053" s="40"/>
      <c r="DN2053" s="40"/>
      <c r="DO2053" s="40"/>
      <c r="DP2053" s="40"/>
      <c r="DQ2053" s="40"/>
      <c r="DR2053" s="40"/>
      <c r="DS2053" s="40"/>
      <c r="DT2053" s="40"/>
      <c r="DU2053" s="40"/>
      <c r="DV2053" s="40"/>
      <c r="DW2053" s="40"/>
      <c r="DX2053" s="40"/>
      <c r="DY2053" s="40"/>
      <c r="DZ2053" s="40"/>
      <c r="EA2053" s="40"/>
      <c r="EB2053" s="40"/>
      <c r="EC2053" s="40"/>
      <c r="ED2053" s="40"/>
      <c r="EE2053" s="40"/>
      <c r="EF2053" s="40"/>
      <c r="EG2053" s="40"/>
      <c r="EH2053" s="40"/>
      <c r="EI2053" s="40"/>
      <c r="EJ2053" s="40"/>
      <c r="EK2053" s="40"/>
      <c r="EL2053" s="40"/>
      <c r="EM2053" s="40"/>
      <c r="EN2053" s="40"/>
      <c r="EO2053" s="40"/>
      <c r="EP2053" s="40"/>
      <c r="EQ2053" s="40"/>
      <c r="ER2053" s="40"/>
      <c r="ES2053" s="40"/>
      <c r="ET2053" s="40"/>
      <c r="EU2053" s="40"/>
      <c r="EV2053" s="40"/>
      <c r="EW2053" s="40"/>
      <c r="EX2053" s="40"/>
      <c r="EY2053" s="40"/>
      <c r="EZ2053" s="40"/>
      <c r="FA2053" s="40"/>
      <c r="FB2053" s="40"/>
      <c r="FC2053" s="40"/>
      <c r="FD2053" s="40"/>
      <c r="FE2053" s="40"/>
      <c r="FF2053" s="40"/>
      <c r="FG2053" s="40"/>
      <c r="FH2053" s="40"/>
      <c r="FI2053" s="40"/>
      <c r="FJ2053" s="40"/>
      <c r="FK2053" s="40"/>
      <c r="FL2053" s="40"/>
      <c r="FM2053" s="40"/>
      <c r="FN2053" s="40"/>
      <c r="FO2053" s="40"/>
      <c r="FP2053" s="40"/>
      <c r="FQ2053" s="40"/>
      <c r="FR2053" s="40"/>
      <c r="FS2053" s="40"/>
      <c r="FT2053" s="40"/>
      <c r="FU2053" s="40"/>
      <c r="FV2053" s="40"/>
      <c r="FW2053" s="40"/>
      <c r="FX2053" s="40"/>
      <c r="FY2053" s="40"/>
      <c r="FZ2053" s="40"/>
      <c r="GA2053" s="40"/>
      <c r="GB2053" s="40"/>
      <c r="GC2053" s="40"/>
      <c r="GD2053" s="40"/>
      <c r="GE2053" s="40"/>
      <c r="GF2053" s="40"/>
      <c r="GG2053" s="40"/>
      <c r="GH2053" s="40"/>
      <c r="GI2053" s="40"/>
      <c r="GJ2053" s="40"/>
      <c r="GK2053" s="40"/>
      <c r="GL2053" s="40"/>
      <c r="GM2053" s="40"/>
      <c r="GN2053" s="40"/>
      <c r="GO2053" s="40"/>
      <c r="GP2053" s="40"/>
      <c r="GQ2053" s="40"/>
      <c r="GR2053" s="40"/>
      <c r="GS2053" s="40"/>
    </row>
    <row r="2054" spans="1:201" x14ac:dyDescent="0.2">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40"/>
      <c r="CY2054" s="40"/>
      <c r="CZ2054" s="40"/>
      <c r="DA2054" s="40"/>
      <c r="DB2054" s="40"/>
      <c r="DC2054" s="40"/>
      <c r="DD2054" s="40"/>
      <c r="DE2054" s="40"/>
      <c r="DF2054" s="40"/>
      <c r="DG2054" s="40"/>
      <c r="DH2054" s="40"/>
      <c r="DI2054" s="40"/>
      <c r="DJ2054" s="40"/>
      <c r="DK2054" s="40"/>
      <c r="DL2054" s="40"/>
      <c r="DM2054" s="40"/>
      <c r="DN2054" s="40"/>
      <c r="DO2054" s="40"/>
      <c r="DP2054" s="40"/>
      <c r="DQ2054" s="40"/>
      <c r="DR2054" s="40"/>
      <c r="DS2054" s="40"/>
      <c r="DT2054" s="40"/>
      <c r="DU2054" s="40"/>
      <c r="DV2054" s="40"/>
      <c r="DW2054" s="40"/>
      <c r="DX2054" s="40"/>
      <c r="DY2054" s="40"/>
      <c r="DZ2054" s="40"/>
      <c r="EA2054" s="40"/>
      <c r="EB2054" s="40"/>
      <c r="EC2054" s="40"/>
      <c r="ED2054" s="40"/>
      <c r="EE2054" s="40"/>
      <c r="EF2054" s="40"/>
      <c r="EG2054" s="40"/>
      <c r="EH2054" s="40"/>
      <c r="EI2054" s="40"/>
      <c r="EJ2054" s="40"/>
      <c r="EK2054" s="40"/>
      <c r="EL2054" s="40"/>
      <c r="EM2054" s="40"/>
      <c r="EN2054" s="40"/>
      <c r="EO2054" s="40"/>
      <c r="EP2054" s="40"/>
      <c r="EQ2054" s="40"/>
      <c r="ER2054" s="40"/>
      <c r="ES2054" s="40"/>
      <c r="ET2054" s="40"/>
      <c r="EU2054" s="40"/>
      <c r="EV2054" s="40"/>
      <c r="EW2054" s="40"/>
      <c r="EX2054" s="40"/>
      <c r="EY2054" s="40"/>
      <c r="EZ2054" s="40"/>
      <c r="FA2054" s="40"/>
      <c r="FB2054" s="40"/>
      <c r="FC2054" s="40"/>
      <c r="FD2054" s="40"/>
      <c r="FE2054" s="40"/>
      <c r="FF2054" s="40"/>
      <c r="FG2054" s="40"/>
      <c r="FH2054" s="40"/>
      <c r="FI2054" s="40"/>
      <c r="FJ2054" s="40"/>
      <c r="FK2054" s="40"/>
      <c r="FL2054" s="40"/>
      <c r="FM2054" s="40"/>
      <c r="FN2054" s="40"/>
      <c r="FO2054" s="40"/>
      <c r="FP2054" s="40"/>
      <c r="FQ2054" s="40"/>
      <c r="FR2054" s="40"/>
      <c r="FS2054" s="40"/>
      <c r="FT2054" s="40"/>
      <c r="FU2054" s="40"/>
      <c r="FV2054" s="40"/>
      <c r="FW2054" s="40"/>
      <c r="FX2054" s="40"/>
      <c r="FY2054" s="40"/>
      <c r="FZ2054" s="40"/>
      <c r="GA2054" s="40"/>
      <c r="GB2054" s="40"/>
      <c r="GC2054" s="40"/>
      <c r="GD2054" s="40"/>
      <c r="GE2054" s="40"/>
      <c r="GF2054" s="40"/>
      <c r="GG2054" s="40"/>
      <c r="GH2054" s="40"/>
      <c r="GI2054" s="40"/>
      <c r="GJ2054" s="40"/>
      <c r="GK2054" s="40"/>
      <c r="GL2054" s="40"/>
      <c r="GM2054" s="40"/>
      <c r="GN2054" s="40"/>
      <c r="GO2054" s="40"/>
      <c r="GP2054" s="40"/>
      <c r="GQ2054" s="40"/>
      <c r="GR2054" s="40"/>
      <c r="GS2054" s="40"/>
    </row>
    <row r="2055" spans="1:201" x14ac:dyDescent="0.2">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40"/>
      <c r="CY2055" s="40"/>
      <c r="CZ2055" s="40"/>
      <c r="DA2055" s="40"/>
      <c r="DB2055" s="40"/>
      <c r="DC2055" s="40"/>
      <c r="DD2055" s="40"/>
      <c r="DE2055" s="40"/>
      <c r="DF2055" s="40"/>
      <c r="DG2055" s="40"/>
      <c r="DH2055" s="40"/>
      <c r="DI2055" s="40"/>
      <c r="DJ2055" s="40"/>
      <c r="DK2055" s="40"/>
      <c r="DL2055" s="40"/>
      <c r="DM2055" s="40"/>
      <c r="DN2055" s="40"/>
      <c r="DO2055" s="40"/>
      <c r="DP2055" s="40"/>
      <c r="DQ2055" s="40"/>
      <c r="DR2055" s="40"/>
      <c r="DS2055" s="40"/>
      <c r="DT2055" s="40"/>
      <c r="DU2055" s="40"/>
      <c r="DV2055" s="40"/>
      <c r="DW2055" s="40"/>
      <c r="DX2055" s="40"/>
      <c r="DY2055" s="40"/>
      <c r="DZ2055" s="40"/>
      <c r="EA2055" s="40"/>
      <c r="EB2055" s="40"/>
      <c r="EC2055" s="40"/>
      <c r="ED2055" s="40"/>
      <c r="EE2055" s="40"/>
      <c r="EF2055" s="40"/>
      <c r="EG2055" s="40"/>
      <c r="EH2055" s="40"/>
      <c r="EI2055" s="40"/>
      <c r="EJ2055" s="40"/>
      <c r="EK2055" s="40"/>
      <c r="EL2055" s="40"/>
      <c r="EM2055" s="40"/>
      <c r="EN2055" s="40"/>
      <c r="EO2055" s="40"/>
      <c r="EP2055" s="40"/>
      <c r="EQ2055" s="40"/>
      <c r="ER2055" s="40"/>
      <c r="ES2055" s="40"/>
      <c r="ET2055" s="40"/>
      <c r="EU2055" s="40"/>
      <c r="EV2055" s="40"/>
      <c r="EW2055" s="40"/>
      <c r="EX2055" s="40"/>
      <c r="EY2055" s="40"/>
      <c r="EZ2055" s="40"/>
      <c r="FA2055" s="40"/>
      <c r="FB2055" s="40"/>
      <c r="FC2055" s="40"/>
      <c r="FD2055" s="40"/>
      <c r="FE2055" s="40"/>
      <c r="FF2055" s="40"/>
      <c r="FG2055" s="40"/>
      <c r="FH2055" s="40"/>
      <c r="FI2055" s="40"/>
      <c r="FJ2055" s="40"/>
      <c r="FK2055" s="40"/>
      <c r="FL2055" s="40"/>
      <c r="FM2055" s="40"/>
      <c r="FN2055" s="40"/>
      <c r="FO2055" s="40"/>
      <c r="FP2055" s="40"/>
      <c r="FQ2055" s="40"/>
      <c r="FR2055" s="40"/>
      <c r="FS2055" s="40"/>
      <c r="FT2055" s="40"/>
      <c r="FU2055" s="40"/>
      <c r="FV2055" s="40"/>
      <c r="FW2055" s="40"/>
      <c r="FX2055" s="40"/>
      <c r="FY2055" s="40"/>
      <c r="FZ2055" s="40"/>
      <c r="GA2055" s="40"/>
      <c r="GB2055" s="40"/>
      <c r="GC2055" s="40"/>
      <c r="GD2055" s="40"/>
      <c r="GE2055" s="40"/>
      <c r="GF2055" s="40"/>
      <c r="GG2055" s="40"/>
      <c r="GH2055" s="40"/>
      <c r="GI2055" s="40"/>
      <c r="GJ2055" s="40"/>
      <c r="GK2055" s="40"/>
      <c r="GL2055" s="40"/>
      <c r="GM2055" s="40"/>
      <c r="GN2055" s="40"/>
      <c r="GO2055" s="40"/>
      <c r="GP2055" s="40"/>
      <c r="GQ2055" s="40"/>
      <c r="GR2055" s="40"/>
      <c r="GS2055" s="40"/>
    </row>
    <row r="2056" spans="1:201" x14ac:dyDescent="0.2">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40"/>
      <c r="CY2056" s="40"/>
      <c r="CZ2056" s="40"/>
      <c r="DA2056" s="40"/>
      <c r="DB2056" s="40"/>
      <c r="DC2056" s="40"/>
      <c r="DD2056" s="40"/>
      <c r="DE2056" s="40"/>
      <c r="DF2056" s="40"/>
      <c r="DG2056" s="40"/>
      <c r="DH2056" s="40"/>
      <c r="DI2056" s="40"/>
      <c r="DJ2056" s="40"/>
      <c r="DK2056" s="40"/>
      <c r="DL2056" s="40"/>
      <c r="DM2056" s="40"/>
      <c r="DN2056" s="40"/>
      <c r="DO2056" s="40"/>
      <c r="DP2056" s="40"/>
      <c r="DQ2056" s="40"/>
      <c r="DR2056" s="40"/>
      <c r="DS2056" s="40"/>
      <c r="DT2056" s="40"/>
      <c r="DU2056" s="40"/>
      <c r="DV2056" s="40"/>
      <c r="DW2056" s="40"/>
      <c r="DX2056" s="40"/>
      <c r="DY2056" s="40"/>
      <c r="DZ2056" s="40"/>
      <c r="EA2056" s="40"/>
      <c r="EB2056" s="40"/>
      <c r="EC2056" s="40"/>
      <c r="ED2056" s="40"/>
      <c r="EE2056" s="40"/>
      <c r="EF2056" s="40"/>
      <c r="EG2056" s="40"/>
      <c r="EH2056" s="40"/>
      <c r="EI2056" s="40"/>
      <c r="EJ2056" s="40"/>
      <c r="EK2056" s="40"/>
      <c r="EL2056" s="40"/>
      <c r="EM2056" s="40"/>
      <c r="EN2056" s="40"/>
      <c r="EO2056" s="40"/>
      <c r="EP2056" s="40"/>
      <c r="EQ2056" s="40"/>
      <c r="ER2056" s="40"/>
      <c r="ES2056" s="40"/>
      <c r="ET2056" s="40"/>
      <c r="EU2056" s="40"/>
      <c r="EV2056" s="40"/>
      <c r="EW2056" s="40"/>
      <c r="EX2056" s="40"/>
      <c r="EY2056" s="40"/>
      <c r="EZ2056" s="40"/>
      <c r="FA2056" s="40"/>
      <c r="FB2056" s="40"/>
      <c r="FC2056" s="40"/>
      <c r="FD2056" s="40"/>
      <c r="FE2056" s="40"/>
      <c r="FF2056" s="40"/>
      <c r="FG2056" s="40"/>
      <c r="FH2056" s="40"/>
      <c r="FI2056" s="40"/>
      <c r="FJ2056" s="40"/>
      <c r="FK2056" s="40"/>
      <c r="FL2056" s="40"/>
      <c r="FM2056" s="40"/>
      <c r="FN2056" s="40"/>
      <c r="FO2056" s="40"/>
      <c r="FP2056" s="40"/>
      <c r="FQ2056" s="40"/>
      <c r="FR2056" s="40"/>
      <c r="FS2056" s="40"/>
      <c r="FT2056" s="40"/>
      <c r="FU2056" s="40"/>
      <c r="FV2056" s="40"/>
      <c r="FW2056" s="40"/>
      <c r="FX2056" s="40"/>
      <c r="FY2056" s="40"/>
      <c r="FZ2056" s="40"/>
      <c r="GA2056" s="40"/>
      <c r="GB2056" s="40"/>
      <c r="GC2056" s="40"/>
      <c r="GD2056" s="40"/>
      <c r="GE2056" s="40"/>
      <c r="GF2056" s="40"/>
      <c r="GG2056" s="40"/>
      <c r="GH2056" s="40"/>
      <c r="GI2056" s="40"/>
      <c r="GJ2056" s="40"/>
      <c r="GK2056" s="40"/>
      <c r="GL2056" s="40"/>
      <c r="GM2056" s="40"/>
      <c r="GN2056" s="40"/>
      <c r="GO2056" s="40"/>
      <c r="GP2056" s="40"/>
      <c r="GQ2056" s="40"/>
      <c r="GR2056" s="40"/>
      <c r="GS2056" s="40"/>
    </row>
    <row r="2057" spans="1:201" x14ac:dyDescent="0.2">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40"/>
      <c r="CY2057" s="40"/>
      <c r="CZ2057" s="40"/>
      <c r="DA2057" s="40"/>
      <c r="DB2057" s="40"/>
      <c r="DC2057" s="40"/>
      <c r="DD2057" s="40"/>
      <c r="DE2057" s="40"/>
      <c r="DF2057" s="40"/>
      <c r="DG2057" s="40"/>
      <c r="DH2057" s="40"/>
      <c r="DI2057" s="40"/>
      <c r="DJ2057" s="40"/>
      <c r="DK2057" s="40"/>
      <c r="DL2057" s="40"/>
      <c r="DM2057" s="40"/>
      <c r="DN2057" s="40"/>
      <c r="DO2057" s="40"/>
      <c r="DP2057" s="40"/>
      <c r="DQ2057" s="40"/>
      <c r="DR2057" s="40"/>
      <c r="DS2057" s="40"/>
      <c r="DT2057" s="40"/>
      <c r="DU2057" s="40"/>
      <c r="DV2057" s="40"/>
      <c r="DW2057" s="40"/>
      <c r="DX2057" s="40"/>
      <c r="DY2057" s="40"/>
      <c r="DZ2057" s="40"/>
      <c r="EA2057" s="40"/>
      <c r="EB2057" s="40"/>
      <c r="EC2057" s="40"/>
      <c r="ED2057" s="40"/>
      <c r="EE2057" s="40"/>
      <c r="EF2057" s="40"/>
      <c r="EG2057" s="40"/>
      <c r="EH2057" s="40"/>
      <c r="EI2057" s="40"/>
      <c r="EJ2057" s="40"/>
      <c r="EK2057" s="40"/>
      <c r="EL2057" s="40"/>
      <c r="EM2057" s="40"/>
      <c r="EN2057" s="40"/>
      <c r="EO2057" s="40"/>
      <c r="EP2057" s="40"/>
      <c r="EQ2057" s="40"/>
      <c r="ER2057" s="40"/>
      <c r="ES2057" s="40"/>
      <c r="ET2057" s="40"/>
      <c r="EU2057" s="40"/>
      <c r="EV2057" s="40"/>
      <c r="EW2057" s="40"/>
      <c r="EX2057" s="40"/>
      <c r="EY2057" s="40"/>
      <c r="EZ2057" s="40"/>
      <c r="FA2057" s="40"/>
      <c r="FB2057" s="40"/>
      <c r="FC2057" s="40"/>
      <c r="FD2057" s="40"/>
      <c r="FE2057" s="40"/>
      <c r="FF2057" s="40"/>
      <c r="FG2057" s="40"/>
      <c r="FH2057" s="40"/>
      <c r="FI2057" s="40"/>
      <c r="FJ2057" s="40"/>
      <c r="FK2057" s="40"/>
      <c r="FL2057" s="40"/>
      <c r="FM2057" s="40"/>
      <c r="FN2057" s="40"/>
      <c r="FO2057" s="40"/>
      <c r="FP2057" s="40"/>
      <c r="FQ2057" s="40"/>
      <c r="FR2057" s="40"/>
      <c r="FS2057" s="40"/>
      <c r="FT2057" s="40"/>
      <c r="FU2057" s="40"/>
      <c r="FV2057" s="40"/>
      <c r="FW2057" s="40"/>
      <c r="FX2057" s="40"/>
      <c r="FY2057" s="40"/>
      <c r="FZ2057" s="40"/>
      <c r="GA2057" s="40"/>
      <c r="GB2057" s="40"/>
      <c r="GC2057" s="40"/>
      <c r="GD2057" s="40"/>
      <c r="GE2057" s="40"/>
      <c r="GF2057" s="40"/>
      <c r="GG2057" s="40"/>
      <c r="GH2057" s="40"/>
      <c r="GI2057" s="40"/>
      <c r="GJ2057" s="40"/>
      <c r="GK2057" s="40"/>
      <c r="GL2057" s="40"/>
      <c r="GM2057" s="40"/>
      <c r="GN2057" s="40"/>
      <c r="GO2057" s="40"/>
      <c r="GP2057" s="40"/>
      <c r="GQ2057" s="40"/>
      <c r="GR2057" s="40"/>
      <c r="GS2057" s="40"/>
    </row>
    <row r="2058" spans="1:201" x14ac:dyDescent="0.2">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40"/>
      <c r="CY2058" s="40"/>
      <c r="CZ2058" s="40"/>
      <c r="DA2058" s="40"/>
      <c r="DB2058" s="40"/>
      <c r="DC2058" s="40"/>
      <c r="DD2058" s="40"/>
      <c r="DE2058" s="40"/>
      <c r="DF2058" s="40"/>
      <c r="DG2058" s="40"/>
      <c r="DH2058" s="40"/>
      <c r="DI2058" s="40"/>
      <c r="DJ2058" s="40"/>
      <c r="DK2058" s="40"/>
      <c r="DL2058" s="40"/>
      <c r="DM2058" s="40"/>
      <c r="DN2058" s="40"/>
      <c r="DO2058" s="40"/>
      <c r="DP2058" s="40"/>
      <c r="DQ2058" s="40"/>
      <c r="DR2058" s="40"/>
      <c r="DS2058" s="40"/>
      <c r="DT2058" s="40"/>
      <c r="DU2058" s="40"/>
      <c r="DV2058" s="40"/>
      <c r="DW2058" s="40"/>
      <c r="DX2058" s="40"/>
      <c r="DY2058" s="40"/>
      <c r="DZ2058" s="40"/>
      <c r="EA2058" s="40"/>
      <c r="EB2058" s="40"/>
      <c r="EC2058" s="40"/>
      <c r="ED2058" s="40"/>
      <c r="EE2058" s="40"/>
      <c r="EF2058" s="40"/>
      <c r="EG2058" s="40"/>
      <c r="EH2058" s="40"/>
      <c r="EI2058" s="40"/>
      <c r="EJ2058" s="40"/>
      <c r="EK2058" s="40"/>
      <c r="EL2058" s="40"/>
      <c r="EM2058" s="40"/>
      <c r="EN2058" s="40"/>
      <c r="EO2058" s="40"/>
      <c r="EP2058" s="40"/>
      <c r="EQ2058" s="40"/>
      <c r="ER2058" s="40"/>
      <c r="ES2058" s="40"/>
      <c r="ET2058" s="40"/>
      <c r="EU2058" s="40"/>
      <c r="EV2058" s="40"/>
      <c r="EW2058" s="40"/>
      <c r="EX2058" s="40"/>
      <c r="EY2058" s="40"/>
      <c r="EZ2058" s="40"/>
      <c r="FA2058" s="40"/>
      <c r="FB2058" s="40"/>
      <c r="FC2058" s="40"/>
      <c r="FD2058" s="40"/>
      <c r="FE2058" s="40"/>
      <c r="FF2058" s="40"/>
      <c r="FG2058" s="40"/>
      <c r="FH2058" s="40"/>
      <c r="FI2058" s="40"/>
      <c r="FJ2058" s="40"/>
      <c r="FK2058" s="40"/>
      <c r="FL2058" s="40"/>
      <c r="FM2058" s="40"/>
      <c r="FN2058" s="40"/>
      <c r="FO2058" s="40"/>
      <c r="FP2058" s="40"/>
      <c r="FQ2058" s="40"/>
      <c r="FR2058" s="40"/>
      <c r="FS2058" s="40"/>
      <c r="FT2058" s="40"/>
      <c r="FU2058" s="40"/>
      <c r="FV2058" s="40"/>
      <c r="FW2058" s="40"/>
      <c r="FX2058" s="40"/>
      <c r="FY2058" s="40"/>
      <c r="FZ2058" s="40"/>
      <c r="GA2058" s="40"/>
      <c r="GB2058" s="40"/>
      <c r="GC2058" s="40"/>
      <c r="GD2058" s="40"/>
      <c r="GE2058" s="40"/>
      <c r="GF2058" s="40"/>
      <c r="GG2058" s="40"/>
      <c r="GH2058" s="40"/>
      <c r="GI2058" s="40"/>
      <c r="GJ2058" s="40"/>
      <c r="GK2058" s="40"/>
      <c r="GL2058" s="40"/>
      <c r="GM2058" s="40"/>
      <c r="GN2058" s="40"/>
      <c r="GO2058" s="40"/>
      <c r="GP2058" s="40"/>
      <c r="GQ2058" s="40"/>
      <c r="GR2058" s="40"/>
      <c r="GS2058" s="40"/>
    </row>
    <row r="2059" spans="1:201" x14ac:dyDescent="0.2">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40"/>
      <c r="CY2059" s="40"/>
      <c r="CZ2059" s="40"/>
      <c r="DA2059" s="40"/>
      <c r="DB2059" s="40"/>
      <c r="DC2059" s="40"/>
      <c r="DD2059" s="40"/>
      <c r="DE2059" s="40"/>
      <c r="DF2059" s="40"/>
      <c r="DG2059" s="40"/>
      <c r="DH2059" s="40"/>
      <c r="DI2059" s="40"/>
      <c r="DJ2059" s="40"/>
      <c r="DK2059" s="40"/>
      <c r="DL2059" s="40"/>
      <c r="DM2059" s="40"/>
      <c r="DN2059" s="40"/>
      <c r="DO2059" s="40"/>
      <c r="DP2059" s="40"/>
      <c r="DQ2059" s="40"/>
      <c r="DR2059" s="40"/>
      <c r="DS2059" s="40"/>
      <c r="DT2059" s="40"/>
      <c r="DU2059" s="40"/>
      <c r="DV2059" s="40"/>
      <c r="DW2059" s="40"/>
      <c r="DX2059" s="40"/>
      <c r="DY2059" s="40"/>
      <c r="DZ2059" s="40"/>
      <c r="EA2059" s="40"/>
      <c r="EB2059" s="40"/>
      <c r="EC2059" s="40"/>
      <c r="ED2059" s="40"/>
      <c r="EE2059" s="40"/>
      <c r="EF2059" s="40"/>
      <c r="EG2059" s="40"/>
      <c r="EH2059" s="40"/>
      <c r="EI2059" s="40"/>
      <c r="EJ2059" s="40"/>
      <c r="EK2059" s="40"/>
      <c r="EL2059" s="40"/>
      <c r="EM2059" s="40"/>
      <c r="EN2059" s="40"/>
      <c r="EO2059" s="40"/>
      <c r="EP2059" s="40"/>
      <c r="EQ2059" s="40"/>
      <c r="ER2059" s="40"/>
      <c r="ES2059" s="40"/>
      <c r="ET2059" s="40"/>
      <c r="EU2059" s="40"/>
      <c r="EV2059" s="40"/>
      <c r="EW2059" s="40"/>
      <c r="EX2059" s="40"/>
      <c r="EY2059" s="40"/>
      <c r="EZ2059" s="40"/>
      <c r="FA2059" s="40"/>
      <c r="FB2059" s="40"/>
      <c r="FC2059" s="40"/>
      <c r="FD2059" s="40"/>
      <c r="FE2059" s="40"/>
      <c r="FF2059" s="40"/>
      <c r="FG2059" s="40"/>
      <c r="FH2059" s="40"/>
      <c r="FI2059" s="40"/>
      <c r="FJ2059" s="40"/>
      <c r="FK2059" s="40"/>
      <c r="FL2059" s="40"/>
      <c r="FM2059" s="40"/>
      <c r="FN2059" s="40"/>
      <c r="FO2059" s="40"/>
      <c r="FP2059" s="40"/>
      <c r="FQ2059" s="40"/>
      <c r="FR2059" s="40"/>
      <c r="FS2059" s="40"/>
      <c r="FT2059" s="40"/>
      <c r="FU2059" s="40"/>
      <c r="FV2059" s="40"/>
      <c r="FW2059" s="40"/>
      <c r="FX2059" s="40"/>
      <c r="FY2059" s="40"/>
      <c r="FZ2059" s="40"/>
      <c r="GA2059" s="40"/>
      <c r="GB2059" s="40"/>
      <c r="GC2059" s="40"/>
      <c r="GD2059" s="40"/>
      <c r="GE2059" s="40"/>
      <c r="GF2059" s="40"/>
      <c r="GG2059" s="40"/>
      <c r="GH2059" s="40"/>
      <c r="GI2059" s="40"/>
      <c r="GJ2059" s="40"/>
      <c r="GK2059" s="40"/>
      <c r="GL2059" s="40"/>
      <c r="GM2059" s="40"/>
      <c r="GN2059" s="40"/>
      <c r="GO2059" s="40"/>
      <c r="GP2059" s="40"/>
      <c r="GQ2059" s="40"/>
      <c r="GR2059" s="40"/>
      <c r="GS2059" s="40"/>
    </row>
    <row r="2060" spans="1:201" x14ac:dyDescent="0.2">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40"/>
      <c r="CY2060" s="40"/>
      <c r="CZ2060" s="40"/>
      <c r="DA2060" s="40"/>
      <c r="DB2060" s="40"/>
      <c r="DC2060" s="40"/>
      <c r="DD2060" s="40"/>
      <c r="DE2060" s="40"/>
      <c r="DF2060" s="40"/>
      <c r="DG2060" s="40"/>
      <c r="DH2060" s="40"/>
      <c r="DI2060" s="40"/>
      <c r="DJ2060" s="40"/>
      <c r="DK2060" s="40"/>
      <c r="DL2060" s="40"/>
      <c r="DM2060" s="40"/>
      <c r="DN2060" s="40"/>
      <c r="DO2060" s="40"/>
      <c r="DP2060" s="40"/>
      <c r="DQ2060" s="40"/>
      <c r="DR2060" s="40"/>
      <c r="DS2060" s="40"/>
      <c r="DT2060" s="40"/>
      <c r="DU2060" s="40"/>
      <c r="DV2060" s="40"/>
      <c r="DW2060" s="40"/>
      <c r="DX2060" s="40"/>
      <c r="DY2060" s="40"/>
      <c r="DZ2060" s="40"/>
      <c r="EA2060" s="40"/>
      <c r="EB2060" s="40"/>
      <c r="EC2060" s="40"/>
      <c r="ED2060" s="40"/>
      <c r="EE2060" s="40"/>
      <c r="EF2060" s="40"/>
      <c r="EG2060" s="40"/>
      <c r="EH2060" s="40"/>
      <c r="EI2060" s="40"/>
      <c r="EJ2060" s="40"/>
      <c r="EK2060" s="40"/>
      <c r="EL2060" s="40"/>
      <c r="EM2060" s="40"/>
      <c r="EN2060" s="40"/>
      <c r="EO2060" s="40"/>
      <c r="EP2060" s="40"/>
      <c r="EQ2060" s="40"/>
      <c r="ER2060" s="40"/>
      <c r="ES2060" s="40"/>
      <c r="ET2060" s="40"/>
      <c r="EU2060" s="40"/>
      <c r="EV2060" s="40"/>
      <c r="EW2060" s="40"/>
      <c r="EX2060" s="40"/>
      <c r="EY2060" s="40"/>
      <c r="EZ2060" s="40"/>
      <c r="FA2060" s="40"/>
      <c r="FB2060" s="40"/>
      <c r="FC2060" s="40"/>
      <c r="FD2060" s="40"/>
      <c r="FE2060" s="40"/>
      <c r="FF2060" s="40"/>
      <c r="FG2060" s="40"/>
      <c r="FH2060" s="40"/>
      <c r="FI2060" s="40"/>
      <c r="FJ2060" s="40"/>
      <c r="FK2060" s="40"/>
      <c r="FL2060" s="40"/>
      <c r="FM2060" s="40"/>
      <c r="FN2060" s="40"/>
      <c r="FO2060" s="40"/>
      <c r="FP2060" s="40"/>
      <c r="FQ2060" s="40"/>
      <c r="FR2060" s="40"/>
      <c r="FS2060" s="40"/>
      <c r="FT2060" s="40"/>
      <c r="FU2060" s="40"/>
      <c r="FV2060" s="40"/>
      <c r="FW2060" s="40"/>
      <c r="FX2060" s="40"/>
      <c r="FY2060" s="40"/>
      <c r="FZ2060" s="40"/>
      <c r="GA2060" s="40"/>
      <c r="GB2060" s="40"/>
      <c r="GC2060" s="40"/>
      <c r="GD2060" s="40"/>
      <c r="GE2060" s="40"/>
      <c r="GF2060" s="40"/>
      <c r="GG2060" s="40"/>
      <c r="GH2060" s="40"/>
      <c r="GI2060" s="40"/>
      <c r="GJ2060" s="40"/>
      <c r="GK2060" s="40"/>
      <c r="GL2060" s="40"/>
      <c r="GM2060" s="40"/>
      <c r="GN2060" s="40"/>
      <c r="GO2060" s="40"/>
      <c r="GP2060" s="40"/>
      <c r="GQ2060" s="40"/>
      <c r="GR2060" s="40"/>
      <c r="GS2060" s="40"/>
    </row>
    <row r="2061" spans="1:201" x14ac:dyDescent="0.2">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40"/>
      <c r="CY2061" s="40"/>
      <c r="CZ2061" s="40"/>
      <c r="DA2061" s="40"/>
      <c r="DB2061" s="40"/>
      <c r="DC2061" s="40"/>
      <c r="DD2061" s="40"/>
      <c r="DE2061" s="40"/>
      <c r="DF2061" s="40"/>
      <c r="DG2061" s="40"/>
      <c r="DH2061" s="40"/>
      <c r="DI2061" s="40"/>
      <c r="DJ2061" s="40"/>
      <c r="DK2061" s="40"/>
      <c r="DL2061" s="40"/>
      <c r="DM2061" s="40"/>
      <c r="DN2061" s="40"/>
      <c r="DO2061" s="40"/>
      <c r="DP2061" s="40"/>
      <c r="DQ2061" s="40"/>
      <c r="DR2061" s="40"/>
      <c r="DS2061" s="40"/>
      <c r="DT2061" s="40"/>
      <c r="DU2061" s="40"/>
      <c r="DV2061" s="40"/>
      <c r="DW2061" s="40"/>
      <c r="DX2061" s="40"/>
      <c r="DY2061" s="40"/>
      <c r="DZ2061" s="40"/>
      <c r="EA2061" s="40"/>
      <c r="EB2061" s="40"/>
      <c r="EC2061" s="40"/>
      <c r="ED2061" s="40"/>
      <c r="EE2061" s="40"/>
      <c r="EF2061" s="40"/>
      <c r="EG2061" s="40"/>
      <c r="EH2061" s="40"/>
      <c r="EI2061" s="40"/>
      <c r="EJ2061" s="40"/>
      <c r="EK2061" s="40"/>
      <c r="EL2061" s="40"/>
      <c r="EM2061" s="40"/>
      <c r="EN2061" s="40"/>
      <c r="EO2061" s="40"/>
      <c r="EP2061" s="40"/>
      <c r="EQ2061" s="40"/>
      <c r="ER2061" s="40"/>
      <c r="ES2061" s="40"/>
      <c r="ET2061" s="40"/>
      <c r="EU2061" s="40"/>
      <c r="EV2061" s="40"/>
      <c r="EW2061" s="40"/>
      <c r="EX2061" s="40"/>
      <c r="EY2061" s="40"/>
      <c r="EZ2061" s="40"/>
      <c r="FA2061" s="40"/>
      <c r="FB2061" s="40"/>
      <c r="FC2061" s="40"/>
      <c r="FD2061" s="40"/>
      <c r="FE2061" s="40"/>
      <c r="FF2061" s="40"/>
      <c r="FG2061" s="40"/>
      <c r="FH2061" s="40"/>
      <c r="FI2061" s="40"/>
      <c r="FJ2061" s="40"/>
      <c r="FK2061" s="40"/>
      <c r="FL2061" s="40"/>
      <c r="FM2061" s="40"/>
      <c r="FN2061" s="40"/>
      <c r="FO2061" s="40"/>
      <c r="FP2061" s="40"/>
      <c r="FQ2061" s="40"/>
      <c r="FR2061" s="40"/>
      <c r="FS2061" s="40"/>
      <c r="FT2061" s="40"/>
      <c r="FU2061" s="40"/>
      <c r="FV2061" s="40"/>
      <c r="FW2061" s="40"/>
      <c r="FX2061" s="40"/>
      <c r="FY2061" s="40"/>
      <c r="FZ2061" s="40"/>
      <c r="GA2061" s="40"/>
      <c r="GB2061" s="40"/>
      <c r="GC2061" s="40"/>
      <c r="GD2061" s="40"/>
      <c r="GE2061" s="40"/>
      <c r="GF2061" s="40"/>
      <c r="GG2061" s="40"/>
      <c r="GH2061" s="40"/>
      <c r="GI2061" s="40"/>
      <c r="GJ2061" s="40"/>
      <c r="GK2061" s="40"/>
      <c r="GL2061" s="40"/>
      <c r="GM2061" s="40"/>
      <c r="GN2061" s="40"/>
      <c r="GO2061" s="40"/>
      <c r="GP2061" s="40"/>
      <c r="GQ2061" s="40"/>
      <c r="GR2061" s="40"/>
      <c r="GS2061" s="40"/>
    </row>
    <row r="2062" spans="1:201" x14ac:dyDescent="0.2">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40"/>
      <c r="CY2062" s="40"/>
      <c r="CZ2062" s="40"/>
      <c r="DA2062" s="40"/>
      <c r="DB2062" s="40"/>
      <c r="DC2062" s="40"/>
      <c r="DD2062" s="40"/>
      <c r="DE2062" s="40"/>
      <c r="DF2062" s="40"/>
      <c r="DG2062" s="40"/>
      <c r="DH2062" s="40"/>
      <c r="DI2062" s="40"/>
      <c r="DJ2062" s="40"/>
      <c r="DK2062" s="40"/>
      <c r="DL2062" s="40"/>
      <c r="DM2062" s="40"/>
      <c r="DN2062" s="40"/>
      <c r="DO2062" s="40"/>
      <c r="DP2062" s="40"/>
      <c r="DQ2062" s="40"/>
      <c r="DR2062" s="40"/>
      <c r="DS2062" s="40"/>
      <c r="DT2062" s="40"/>
      <c r="DU2062" s="40"/>
      <c r="DV2062" s="40"/>
      <c r="DW2062" s="40"/>
      <c r="DX2062" s="40"/>
      <c r="DY2062" s="40"/>
      <c r="DZ2062" s="40"/>
      <c r="EA2062" s="40"/>
      <c r="EB2062" s="40"/>
      <c r="EC2062" s="40"/>
      <c r="ED2062" s="40"/>
      <c r="EE2062" s="40"/>
      <c r="EF2062" s="40"/>
      <c r="EG2062" s="40"/>
      <c r="EH2062" s="40"/>
      <c r="EI2062" s="40"/>
      <c r="EJ2062" s="40"/>
      <c r="EK2062" s="40"/>
      <c r="EL2062" s="40"/>
      <c r="EM2062" s="40"/>
      <c r="EN2062" s="40"/>
      <c r="EO2062" s="40"/>
      <c r="EP2062" s="40"/>
      <c r="EQ2062" s="40"/>
      <c r="ER2062" s="40"/>
      <c r="ES2062" s="40"/>
      <c r="ET2062" s="40"/>
      <c r="EU2062" s="40"/>
      <c r="EV2062" s="40"/>
      <c r="EW2062" s="40"/>
      <c r="EX2062" s="40"/>
      <c r="EY2062" s="40"/>
      <c r="EZ2062" s="40"/>
      <c r="FA2062" s="40"/>
      <c r="FB2062" s="40"/>
      <c r="FC2062" s="40"/>
      <c r="FD2062" s="40"/>
      <c r="FE2062" s="40"/>
      <c r="FF2062" s="40"/>
      <c r="FG2062" s="40"/>
      <c r="FH2062" s="40"/>
      <c r="FI2062" s="40"/>
      <c r="FJ2062" s="40"/>
      <c r="FK2062" s="40"/>
      <c r="FL2062" s="40"/>
      <c r="FM2062" s="40"/>
      <c r="FN2062" s="40"/>
      <c r="FO2062" s="40"/>
      <c r="FP2062" s="40"/>
      <c r="FQ2062" s="40"/>
      <c r="FR2062" s="40"/>
      <c r="FS2062" s="40"/>
      <c r="FT2062" s="40"/>
      <c r="FU2062" s="40"/>
      <c r="FV2062" s="40"/>
      <c r="FW2062" s="40"/>
      <c r="FX2062" s="40"/>
      <c r="FY2062" s="40"/>
      <c r="FZ2062" s="40"/>
      <c r="GA2062" s="40"/>
      <c r="GB2062" s="40"/>
      <c r="GC2062" s="40"/>
      <c r="GD2062" s="40"/>
      <c r="GE2062" s="40"/>
      <c r="GF2062" s="40"/>
      <c r="GG2062" s="40"/>
      <c r="GH2062" s="40"/>
      <c r="GI2062" s="40"/>
      <c r="GJ2062" s="40"/>
      <c r="GK2062" s="40"/>
      <c r="GL2062" s="40"/>
      <c r="GM2062" s="40"/>
      <c r="GN2062" s="40"/>
      <c r="GO2062" s="40"/>
      <c r="GP2062" s="40"/>
      <c r="GQ2062" s="40"/>
      <c r="GR2062" s="40"/>
      <c r="GS2062" s="40"/>
    </row>
    <row r="2063" spans="1:201" x14ac:dyDescent="0.2">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40"/>
      <c r="CY2063" s="40"/>
      <c r="CZ2063" s="40"/>
      <c r="DA2063" s="40"/>
      <c r="DB2063" s="40"/>
      <c r="DC2063" s="40"/>
      <c r="DD2063" s="40"/>
      <c r="DE2063" s="40"/>
      <c r="DF2063" s="40"/>
      <c r="DG2063" s="40"/>
      <c r="DH2063" s="40"/>
      <c r="DI2063" s="40"/>
      <c r="DJ2063" s="40"/>
      <c r="DK2063" s="40"/>
      <c r="DL2063" s="40"/>
      <c r="DM2063" s="40"/>
      <c r="DN2063" s="40"/>
      <c r="DO2063" s="40"/>
      <c r="DP2063" s="40"/>
      <c r="DQ2063" s="40"/>
      <c r="DR2063" s="40"/>
      <c r="DS2063" s="40"/>
      <c r="DT2063" s="40"/>
      <c r="DU2063" s="40"/>
      <c r="DV2063" s="40"/>
      <c r="DW2063" s="40"/>
      <c r="DX2063" s="40"/>
      <c r="DY2063" s="40"/>
      <c r="DZ2063" s="40"/>
      <c r="EA2063" s="40"/>
      <c r="EB2063" s="40"/>
      <c r="EC2063" s="40"/>
      <c r="ED2063" s="40"/>
      <c r="EE2063" s="40"/>
      <c r="EF2063" s="40"/>
      <c r="EG2063" s="40"/>
      <c r="EH2063" s="40"/>
      <c r="EI2063" s="40"/>
      <c r="EJ2063" s="40"/>
      <c r="EK2063" s="40"/>
      <c r="EL2063" s="40"/>
      <c r="EM2063" s="40"/>
      <c r="EN2063" s="40"/>
      <c r="EO2063" s="40"/>
      <c r="EP2063" s="40"/>
      <c r="EQ2063" s="40"/>
      <c r="ER2063" s="40"/>
      <c r="ES2063" s="40"/>
      <c r="ET2063" s="40"/>
      <c r="EU2063" s="40"/>
      <c r="EV2063" s="40"/>
      <c r="EW2063" s="40"/>
      <c r="EX2063" s="40"/>
      <c r="EY2063" s="40"/>
      <c r="EZ2063" s="40"/>
      <c r="FA2063" s="40"/>
      <c r="FB2063" s="40"/>
      <c r="FC2063" s="40"/>
      <c r="FD2063" s="40"/>
      <c r="FE2063" s="40"/>
      <c r="FF2063" s="40"/>
      <c r="FG2063" s="40"/>
      <c r="FH2063" s="40"/>
      <c r="FI2063" s="40"/>
      <c r="FJ2063" s="40"/>
      <c r="FK2063" s="40"/>
      <c r="FL2063" s="40"/>
      <c r="FM2063" s="40"/>
      <c r="FN2063" s="40"/>
      <c r="FO2063" s="40"/>
      <c r="FP2063" s="40"/>
      <c r="FQ2063" s="40"/>
      <c r="FR2063" s="40"/>
      <c r="FS2063" s="40"/>
      <c r="FT2063" s="40"/>
      <c r="FU2063" s="40"/>
      <c r="FV2063" s="40"/>
      <c r="FW2063" s="40"/>
      <c r="FX2063" s="40"/>
      <c r="FY2063" s="40"/>
      <c r="FZ2063" s="40"/>
      <c r="GA2063" s="40"/>
      <c r="GB2063" s="40"/>
      <c r="GC2063" s="40"/>
      <c r="GD2063" s="40"/>
      <c r="GE2063" s="40"/>
      <c r="GF2063" s="40"/>
      <c r="GG2063" s="40"/>
      <c r="GH2063" s="40"/>
      <c r="GI2063" s="40"/>
      <c r="GJ2063" s="40"/>
      <c r="GK2063" s="40"/>
      <c r="GL2063" s="40"/>
      <c r="GM2063" s="40"/>
      <c r="GN2063" s="40"/>
      <c r="GO2063" s="40"/>
      <c r="GP2063" s="40"/>
      <c r="GQ2063" s="40"/>
      <c r="GR2063" s="40"/>
      <c r="GS2063" s="40"/>
    </row>
    <row r="2064" spans="1:201" x14ac:dyDescent="0.2">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40"/>
      <c r="CY2064" s="40"/>
      <c r="CZ2064" s="40"/>
      <c r="DA2064" s="40"/>
      <c r="DB2064" s="40"/>
      <c r="DC2064" s="40"/>
      <c r="DD2064" s="40"/>
      <c r="DE2064" s="40"/>
      <c r="DF2064" s="40"/>
      <c r="DG2064" s="40"/>
      <c r="DH2064" s="40"/>
      <c r="DI2064" s="40"/>
      <c r="DJ2064" s="40"/>
      <c r="DK2064" s="40"/>
      <c r="DL2064" s="40"/>
      <c r="DM2064" s="40"/>
      <c r="DN2064" s="40"/>
      <c r="DO2064" s="40"/>
      <c r="DP2064" s="40"/>
      <c r="DQ2064" s="40"/>
      <c r="DR2064" s="40"/>
      <c r="DS2064" s="40"/>
      <c r="DT2064" s="40"/>
      <c r="DU2064" s="40"/>
      <c r="DV2064" s="40"/>
      <c r="DW2064" s="40"/>
      <c r="DX2064" s="40"/>
      <c r="DY2064" s="40"/>
      <c r="DZ2064" s="40"/>
      <c r="EA2064" s="40"/>
      <c r="EB2064" s="40"/>
      <c r="EC2064" s="40"/>
      <c r="ED2064" s="40"/>
      <c r="EE2064" s="40"/>
      <c r="EF2064" s="40"/>
      <c r="EG2064" s="40"/>
      <c r="EH2064" s="40"/>
      <c r="EI2064" s="40"/>
      <c r="EJ2064" s="40"/>
      <c r="EK2064" s="40"/>
      <c r="EL2064" s="40"/>
      <c r="EM2064" s="40"/>
      <c r="EN2064" s="40"/>
      <c r="EO2064" s="40"/>
      <c r="EP2064" s="40"/>
      <c r="EQ2064" s="40"/>
      <c r="ER2064" s="40"/>
      <c r="ES2064" s="40"/>
      <c r="ET2064" s="40"/>
      <c r="EU2064" s="40"/>
      <c r="EV2064" s="40"/>
      <c r="EW2064" s="40"/>
      <c r="EX2064" s="40"/>
      <c r="EY2064" s="40"/>
      <c r="EZ2064" s="40"/>
      <c r="FA2064" s="40"/>
      <c r="FB2064" s="40"/>
      <c r="FC2064" s="40"/>
      <c r="FD2064" s="40"/>
      <c r="FE2064" s="40"/>
      <c r="FF2064" s="40"/>
      <c r="FG2064" s="40"/>
      <c r="FH2064" s="40"/>
      <c r="FI2064" s="40"/>
      <c r="FJ2064" s="40"/>
      <c r="FK2064" s="40"/>
      <c r="FL2064" s="40"/>
      <c r="FM2064" s="40"/>
      <c r="FN2064" s="40"/>
      <c r="FO2064" s="40"/>
      <c r="FP2064" s="40"/>
      <c r="FQ2064" s="40"/>
      <c r="FR2064" s="40"/>
      <c r="FS2064" s="40"/>
      <c r="FT2064" s="40"/>
      <c r="FU2064" s="40"/>
      <c r="FV2064" s="40"/>
      <c r="FW2064" s="40"/>
      <c r="FX2064" s="40"/>
      <c r="FY2064" s="40"/>
      <c r="FZ2064" s="40"/>
      <c r="GA2064" s="40"/>
      <c r="GB2064" s="40"/>
      <c r="GC2064" s="40"/>
      <c r="GD2064" s="40"/>
      <c r="GE2064" s="40"/>
      <c r="GF2064" s="40"/>
      <c r="GG2064" s="40"/>
      <c r="GH2064" s="40"/>
      <c r="GI2064" s="40"/>
      <c r="GJ2064" s="40"/>
      <c r="GK2064" s="40"/>
      <c r="GL2064" s="40"/>
      <c r="GM2064" s="40"/>
      <c r="GN2064" s="40"/>
      <c r="GO2064" s="40"/>
      <c r="GP2064" s="40"/>
      <c r="GQ2064" s="40"/>
      <c r="GR2064" s="40"/>
      <c r="GS2064" s="40"/>
    </row>
    <row r="2065" spans="1:201" x14ac:dyDescent="0.2">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40"/>
      <c r="CY2065" s="40"/>
      <c r="CZ2065" s="40"/>
      <c r="DA2065" s="40"/>
      <c r="DB2065" s="40"/>
      <c r="DC2065" s="40"/>
      <c r="DD2065" s="40"/>
      <c r="DE2065" s="40"/>
      <c r="DF2065" s="40"/>
      <c r="DG2065" s="40"/>
      <c r="DH2065" s="40"/>
      <c r="DI2065" s="40"/>
      <c r="DJ2065" s="40"/>
      <c r="DK2065" s="40"/>
      <c r="DL2065" s="40"/>
      <c r="DM2065" s="40"/>
      <c r="DN2065" s="40"/>
      <c r="DO2065" s="40"/>
      <c r="DP2065" s="40"/>
      <c r="DQ2065" s="40"/>
      <c r="DR2065" s="40"/>
      <c r="DS2065" s="40"/>
      <c r="DT2065" s="40"/>
      <c r="DU2065" s="40"/>
      <c r="DV2065" s="40"/>
      <c r="DW2065" s="40"/>
      <c r="DX2065" s="40"/>
      <c r="DY2065" s="40"/>
      <c r="DZ2065" s="40"/>
      <c r="EA2065" s="40"/>
      <c r="EB2065" s="40"/>
      <c r="EC2065" s="40"/>
      <c r="ED2065" s="40"/>
      <c r="EE2065" s="40"/>
      <c r="EF2065" s="40"/>
      <c r="EG2065" s="40"/>
      <c r="EH2065" s="40"/>
      <c r="EI2065" s="40"/>
      <c r="EJ2065" s="40"/>
      <c r="EK2065" s="40"/>
      <c r="EL2065" s="40"/>
      <c r="EM2065" s="40"/>
      <c r="EN2065" s="40"/>
      <c r="EO2065" s="40"/>
      <c r="EP2065" s="40"/>
      <c r="EQ2065" s="40"/>
      <c r="ER2065" s="40"/>
      <c r="ES2065" s="40"/>
      <c r="ET2065" s="40"/>
      <c r="EU2065" s="40"/>
      <c r="EV2065" s="40"/>
      <c r="EW2065" s="40"/>
      <c r="EX2065" s="40"/>
      <c r="EY2065" s="40"/>
      <c r="EZ2065" s="40"/>
      <c r="FA2065" s="40"/>
      <c r="FB2065" s="40"/>
      <c r="FC2065" s="40"/>
      <c r="FD2065" s="40"/>
      <c r="FE2065" s="40"/>
      <c r="FF2065" s="40"/>
      <c r="FG2065" s="40"/>
      <c r="FH2065" s="40"/>
      <c r="FI2065" s="40"/>
      <c r="FJ2065" s="40"/>
      <c r="FK2065" s="40"/>
      <c r="FL2065" s="40"/>
      <c r="FM2065" s="40"/>
      <c r="FN2065" s="40"/>
      <c r="FO2065" s="40"/>
      <c r="FP2065" s="40"/>
      <c r="FQ2065" s="40"/>
      <c r="FR2065" s="40"/>
      <c r="FS2065" s="40"/>
      <c r="FT2065" s="40"/>
      <c r="FU2065" s="40"/>
      <c r="FV2065" s="40"/>
      <c r="FW2065" s="40"/>
      <c r="FX2065" s="40"/>
      <c r="FY2065" s="40"/>
      <c r="FZ2065" s="40"/>
      <c r="GA2065" s="40"/>
      <c r="GB2065" s="40"/>
      <c r="GC2065" s="40"/>
      <c r="GD2065" s="40"/>
      <c r="GE2065" s="40"/>
      <c r="GF2065" s="40"/>
      <c r="GG2065" s="40"/>
      <c r="GH2065" s="40"/>
      <c r="GI2065" s="40"/>
      <c r="GJ2065" s="40"/>
      <c r="GK2065" s="40"/>
      <c r="GL2065" s="40"/>
      <c r="GM2065" s="40"/>
      <c r="GN2065" s="40"/>
      <c r="GO2065" s="40"/>
      <c r="GP2065" s="40"/>
      <c r="GQ2065" s="40"/>
      <c r="GR2065" s="40"/>
      <c r="GS2065" s="40"/>
    </row>
    <row r="2066" spans="1:201" x14ac:dyDescent="0.2">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40"/>
      <c r="CY2066" s="40"/>
      <c r="CZ2066" s="40"/>
      <c r="DA2066" s="40"/>
      <c r="DB2066" s="40"/>
      <c r="DC2066" s="40"/>
      <c r="DD2066" s="40"/>
      <c r="DE2066" s="40"/>
      <c r="DF2066" s="40"/>
      <c r="DG2066" s="40"/>
      <c r="DH2066" s="40"/>
      <c r="DI2066" s="40"/>
      <c r="DJ2066" s="40"/>
      <c r="DK2066" s="40"/>
      <c r="DL2066" s="40"/>
      <c r="DM2066" s="40"/>
      <c r="DN2066" s="40"/>
      <c r="DO2066" s="40"/>
      <c r="DP2066" s="40"/>
      <c r="DQ2066" s="40"/>
      <c r="DR2066" s="40"/>
      <c r="DS2066" s="40"/>
      <c r="DT2066" s="40"/>
      <c r="DU2066" s="40"/>
      <c r="DV2066" s="40"/>
      <c r="DW2066" s="40"/>
      <c r="DX2066" s="40"/>
      <c r="DY2066" s="40"/>
      <c r="DZ2066" s="40"/>
      <c r="EA2066" s="40"/>
      <c r="EB2066" s="40"/>
      <c r="EC2066" s="40"/>
      <c r="ED2066" s="40"/>
      <c r="EE2066" s="40"/>
      <c r="EF2066" s="40"/>
      <c r="EG2066" s="40"/>
      <c r="EH2066" s="40"/>
      <c r="EI2066" s="40"/>
      <c r="EJ2066" s="40"/>
      <c r="EK2066" s="40"/>
      <c r="EL2066" s="40"/>
      <c r="EM2066" s="40"/>
      <c r="EN2066" s="40"/>
      <c r="EO2066" s="40"/>
      <c r="EP2066" s="40"/>
      <c r="EQ2066" s="40"/>
      <c r="ER2066" s="40"/>
      <c r="ES2066" s="40"/>
      <c r="ET2066" s="40"/>
      <c r="EU2066" s="40"/>
      <c r="EV2066" s="40"/>
      <c r="EW2066" s="40"/>
      <c r="EX2066" s="40"/>
      <c r="EY2066" s="40"/>
      <c r="EZ2066" s="40"/>
      <c r="FA2066" s="40"/>
      <c r="FB2066" s="40"/>
      <c r="FC2066" s="40"/>
      <c r="FD2066" s="40"/>
      <c r="FE2066" s="40"/>
      <c r="FF2066" s="40"/>
      <c r="FG2066" s="40"/>
      <c r="FH2066" s="40"/>
      <c r="FI2066" s="40"/>
      <c r="FJ2066" s="40"/>
      <c r="FK2066" s="40"/>
      <c r="FL2066" s="40"/>
      <c r="FM2066" s="40"/>
      <c r="FN2066" s="40"/>
      <c r="FO2066" s="40"/>
      <c r="FP2066" s="40"/>
      <c r="FQ2066" s="40"/>
      <c r="FR2066" s="40"/>
      <c r="FS2066" s="40"/>
      <c r="FT2066" s="40"/>
      <c r="FU2066" s="40"/>
      <c r="FV2066" s="40"/>
      <c r="FW2066" s="40"/>
      <c r="FX2066" s="40"/>
      <c r="FY2066" s="40"/>
      <c r="FZ2066" s="40"/>
      <c r="GA2066" s="40"/>
      <c r="GB2066" s="40"/>
      <c r="GC2066" s="40"/>
      <c r="GD2066" s="40"/>
      <c r="GE2066" s="40"/>
      <c r="GF2066" s="40"/>
      <c r="GG2066" s="40"/>
      <c r="GH2066" s="40"/>
      <c r="GI2066" s="40"/>
      <c r="GJ2066" s="40"/>
      <c r="GK2066" s="40"/>
      <c r="GL2066" s="40"/>
      <c r="GM2066" s="40"/>
      <c r="GN2066" s="40"/>
      <c r="GO2066" s="40"/>
      <c r="GP2066" s="40"/>
      <c r="GQ2066" s="40"/>
      <c r="GR2066" s="40"/>
      <c r="GS2066" s="40"/>
    </row>
    <row r="2067" spans="1:201" x14ac:dyDescent="0.2">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40"/>
      <c r="CY2067" s="40"/>
      <c r="CZ2067" s="40"/>
      <c r="DA2067" s="40"/>
      <c r="DB2067" s="40"/>
      <c r="DC2067" s="40"/>
      <c r="DD2067" s="40"/>
      <c r="DE2067" s="40"/>
      <c r="DF2067" s="40"/>
      <c r="DG2067" s="40"/>
      <c r="DH2067" s="40"/>
      <c r="DI2067" s="40"/>
      <c r="DJ2067" s="40"/>
      <c r="DK2067" s="40"/>
      <c r="DL2067" s="40"/>
      <c r="DM2067" s="40"/>
      <c r="DN2067" s="40"/>
      <c r="DO2067" s="40"/>
      <c r="DP2067" s="40"/>
      <c r="DQ2067" s="40"/>
      <c r="DR2067" s="40"/>
      <c r="DS2067" s="40"/>
      <c r="DT2067" s="40"/>
      <c r="DU2067" s="40"/>
      <c r="DV2067" s="40"/>
      <c r="DW2067" s="40"/>
      <c r="DX2067" s="40"/>
      <c r="DY2067" s="40"/>
      <c r="DZ2067" s="40"/>
      <c r="EA2067" s="40"/>
      <c r="EB2067" s="40"/>
      <c r="EC2067" s="40"/>
      <c r="ED2067" s="40"/>
      <c r="EE2067" s="40"/>
      <c r="EF2067" s="40"/>
      <c r="EG2067" s="40"/>
      <c r="EH2067" s="40"/>
      <c r="EI2067" s="40"/>
      <c r="EJ2067" s="40"/>
      <c r="EK2067" s="40"/>
      <c r="EL2067" s="40"/>
      <c r="EM2067" s="40"/>
      <c r="EN2067" s="40"/>
      <c r="EO2067" s="40"/>
      <c r="EP2067" s="40"/>
      <c r="EQ2067" s="40"/>
      <c r="ER2067" s="40"/>
      <c r="ES2067" s="40"/>
      <c r="ET2067" s="40"/>
      <c r="EU2067" s="40"/>
      <c r="EV2067" s="40"/>
      <c r="EW2067" s="40"/>
      <c r="EX2067" s="40"/>
      <c r="EY2067" s="40"/>
      <c r="EZ2067" s="40"/>
      <c r="FA2067" s="40"/>
      <c r="FB2067" s="40"/>
      <c r="FC2067" s="40"/>
      <c r="FD2067" s="40"/>
      <c r="FE2067" s="40"/>
      <c r="FF2067" s="40"/>
      <c r="FG2067" s="40"/>
      <c r="FH2067" s="40"/>
      <c r="FI2067" s="40"/>
      <c r="FJ2067" s="40"/>
      <c r="FK2067" s="40"/>
      <c r="FL2067" s="40"/>
      <c r="FM2067" s="40"/>
      <c r="FN2067" s="40"/>
      <c r="FO2067" s="40"/>
      <c r="FP2067" s="40"/>
      <c r="FQ2067" s="40"/>
      <c r="FR2067" s="40"/>
      <c r="FS2067" s="40"/>
      <c r="FT2067" s="40"/>
      <c r="FU2067" s="40"/>
      <c r="FV2067" s="40"/>
      <c r="FW2067" s="40"/>
      <c r="FX2067" s="40"/>
      <c r="FY2067" s="40"/>
      <c r="FZ2067" s="40"/>
      <c r="GA2067" s="40"/>
      <c r="GB2067" s="40"/>
      <c r="GC2067" s="40"/>
      <c r="GD2067" s="40"/>
      <c r="GE2067" s="40"/>
      <c r="GF2067" s="40"/>
      <c r="GG2067" s="40"/>
      <c r="GH2067" s="40"/>
      <c r="GI2067" s="40"/>
      <c r="GJ2067" s="40"/>
      <c r="GK2067" s="40"/>
      <c r="GL2067" s="40"/>
      <c r="GM2067" s="40"/>
      <c r="GN2067" s="40"/>
      <c r="GO2067" s="40"/>
      <c r="GP2067" s="40"/>
      <c r="GQ2067" s="40"/>
      <c r="GR2067" s="40"/>
      <c r="GS2067" s="40"/>
    </row>
    <row r="2068" spans="1:201" x14ac:dyDescent="0.2">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40"/>
      <c r="CY2068" s="40"/>
      <c r="CZ2068" s="40"/>
      <c r="DA2068" s="40"/>
      <c r="DB2068" s="40"/>
      <c r="DC2068" s="40"/>
      <c r="DD2068" s="40"/>
      <c r="DE2068" s="40"/>
      <c r="DF2068" s="40"/>
      <c r="DG2068" s="40"/>
      <c r="DH2068" s="40"/>
      <c r="DI2068" s="40"/>
      <c r="DJ2068" s="40"/>
      <c r="DK2068" s="40"/>
      <c r="DL2068" s="40"/>
      <c r="DM2068" s="40"/>
      <c r="DN2068" s="40"/>
      <c r="DO2068" s="40"/>
      <c r="DP2068" s="40"/>
      <c r="DQ2068" s="40"/>
      <c r="DR2068" s="40"/>
      <c r="DS2068" s="40"/>
      <c r="DT2068" s="40"/>
      <c r="DU2068" s="40"/>
      <c r="DV2068" s="40"/>
      <c r="DW2068" s="40"/>
      <c r="DX2068" s="40"/>
      <c r="DY2068" s="40"/>
      <c r="DZ2068" s="40"/>
      <c r="EA2068" s="40"/>
      <c r="EB2068" s="40"/>
      <c r="EC2068" s="40"/>
      <c r="ED2068" s="40"/>
      <c r="EE2068" s="40"/>
      <c r="EF2068" s="40"/>
      <c r="EG2068" s="40"/>
      <c r="EH2068" s="40"/>
      <c r="EI2068" s="40"/>
      <c r="EJ2068" s="40"/>
      <c r="EK2068" s="40"/>
      <c r="EL2068" s="40"/>
      <c r="EM2068" s="40"/>
      <c r="EN2068" s="40"/>
      <c r="EO2068" s="40"/>
      <c r="EP2068" s="40"/>
      <c r="EQ2068" s="40"/>
      <c r="ER2068" s="40"/>
      <c r="ES2068" s="40"/>
      <c r="ET2068" s="40"/>
      <c r="EU2068" s="40"/>
      <c r="EV2068" s="40"/>
      <c r="EW2068" s="40"/>
      <c r="EX2068" s="40"/>
      <c r="EY2068" s="40"/>
      <c r="EZ2068" s="40"/>
      <c r="FA2068" s="40"/>
      <c r="FB2068" s="40"/>
      <c r="FC2068" s="40"/>
      <c r="FD2068" s="40"/>
      <c r="FE2068" s="40"/>
      <c r="FF2068" s="40"/>
      <c r="FG2068" s="40"/>
      <c r="FH2068" s="40"/>
      <c r="FI2068" s="40"/>
      <c r="FJ2068" s="40"/>
      <c r="FK2068" s="40"/>
      <c r="FL2068" s="40"/>
      <c r="FM2068" s="40"/>
      <c r="FN2068" s="40"/>
      <c r="FO2068" s="40"/>
      <c r="FP2068" s="40"/>
      <c r="FQ2068" s="40"/>
      <c r="FR2068" s="40"/>
      <c r="FS2068" s="40"/>
      <c r="FT2068" s="40"/>
      <c r="FU2068" s="40"/>
      <c r="FV2068" s="40"/>
      <c r="FW2068" s="40"/>
      <c r="FX2068" s="40"/>
      <c r="FY2068" s="40"/>
      <c r="FZ2068" s="40"/>
      <c r="GA2068" s="40"/>
      <c r="GB2068" s="40"/>
      <c r="GC2068" s="40"/>
      <c r="GD2068" s="40"/>
      <c r="GE2068" s="40"/>
      <c r="GF2068" s="40"/>
      <c r="GG2068" s="40"/>
      <c r="GH2068" s="40"/>
      <c r="GI2068" s="40"/>
      <c r="GJ2068" s="40"/>
      <c r="GK2068" s="40"/>
      <c r="GL2068" s="40"/>
      <c r="GM2068" s="40"/>
      <c r="GN2068" s="40"/>
      <c r="GO2068" s="40"/>
      <c r="GP2068" s="40"/>
      <c r="GQ2068" s="40"/>
      <c r="GR2068" s="40"/>
      <c r="GS2068" s="40"/>
    </row>
    <row r="2069" spans="1:201" x14ac:dyDescent="0.2">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40"/>
      <c r="CY2069" s="40"/>
      <c r="CZ2069" s="40"/>
      <c r="DA2069" s="40"/>
      <c r="DB2069" s="40"/>
      <c r="DC2069" s="40"/>
      <c r="DD2069" s="40"/>
      <c r="DE2069" s="40"/>
      <c r="DF2069" s="40"/>
      <c r="DG2069" s="40"/>
      <c r="DH2069" s="40"/>
      <c r="DI2069" s="40"/>
      <c r="DJ2069" s="40"/>
      <c r="DK2069" s="40"/>
      <c r="DL2069" s="40"/>
      <c r="DM2069" s="40"/>
      <c r="DN2069" s="40"/>
      <c r="DO2069" s="40"/>
      <c r="DP2069" s="40"/>
      <c r="DQ2069" s="40"/>
      <c r="DR2069" s="40"/>
      <c r="DS2069" s="40"/>
      <c r="DT2069" s="40"/>
      <c r="DU2069" s="40"/>
      <c r="DV2069" s="40"/>
      <c r="DW2069" s="40"/>
      <c r="DX2069" s="40"/>
      <c r="DY2069" s="40"/>
      <c r="DZ2069" s="40"/>
      <c r="EA2069" s="40"/>
      <c r="EB2069" s="40"/>
      <c r="EC2069" s="40"/>
      <c r="ED2069" s="40"/>
      <c r="EE2069" s="40"/>
      <c r="EF2069" s="40"/>
      <c r="EG2069" s="40"/>
      <c r="EH2069" s="40"/>
      <c r="EI2069" s="40"/>
      <c r="EJ2069" s="40"/>
      <c r="EK2069" s="40"/>
      <c r="EL2069" s="40"/>
      <c r="EM2069" s="40"/>
      <c r="EN2069" s="40"/>
      <c r="EO2069" s="40"/>
      <c r="EP2069" s="40"/>
      <c r="EQ2069" s="40"/>
      <c r="ER2069" s="40"/>
      <c r="ES2069" s="40"/>
      <c r="ET2069" s="40"/>
      <c r="EU2069" s="40"/>
      <c r="EV2069" s="40"/>
      <c r="EW2069" s="40"/>
      <c r="EX2069" s="40"/>
      <c r="EY2069" s="40"/>
      <c r="EZ2069" s="40"/>
      <c r="FA2069" s="40"/>
      <c r="FB2069" s="40"/>
      <c r="FC2069" s="40"/>
      <c r="FD2069" s="40"/>
      <c r="FE2069" s="40"/>
      <c r="FF2069" s="40"/>
      <c r="FG2069" s="40"/>
      <c r="FH2069" s="40"/>
      <c r="FI2069" s="40"/>
      <c r="FJ2069" s="40"/>
      <c r="FK2069" s="40"/>
      <c r="FL2069" s="40"/>
      <c r="FM2069" s="40"/>
      <c r="FN2069" s="40"/>
      <c r="FO2069" s="40"/>
      <c r="FP2069" s="40"/>
      <c r="FQ2069" s="40"/>
      <c r="FR2069" s="40"/>
      <c r="FS2069" s="40"/>
      <c r="FT2069" s="40"/>
      <c r="FU2069" s="40"/>
      <c r="FV2069" s="40"/>
      <c r="FW2069" s="40"/>
      <c r="FX2069" s="40"/>
      <c r="FY2069" s="40"/>
      <c r="FZ2069" s="40"/>
      <c r="GA2069" s="40"/>
      <c r="GB2069" s="40"/>
      <c r="GC2069" s="40"/>
      <c r="GD2069" s="40"/>
      <c r="GE2069" s="40"/>
      <c r="GF2069" s="40"/>
      <c r="GG2069" s="40"/>
      <c r="GH2069" s="40"/>
      <c r="GI2069" s="40"/>
      <c r="GJ2069" s="40"/>
      <c r="GK2069" s="40"/>
      <c r="GL2069" s="40"/>
      <c r="GM2069" s="40"/>
      <c r="GN2069" s="40"/>
      <c r="GO2069" s="40"/>
      <c r="GP2069" s="40"/>
      <c r="GQ2069" s="40"/>
      <c r="GR2069" s="40"/>
      <c r="GS2069" s="40"/>
    </row>
    <row r="2070" spans="1:201" x14ac:dyDescent="0.2">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40"/>
      <c r="CY2070" s="40"/>
      <c r="CZ2070" s="40"/>
      <c r="DA2070" s="40"/>
      <c r="DB2070" s="40"/>
      <c r="DC2070" s="40"/>
      <c r="DD2070" s="40"/>
      <c r="DE2070" s="40"/>
      <c r="DF2070" s="40"/>
      <c r="DG2070" s="40"/>
      <c r="DH2070" s="40"/>
      <c r="DI2070" s="40"/>
      <c r="DJ2070" s="40"/>
      <c r="DK2070" s="40"/>
      <c r="DL2070" s="40"/>
      <c r="DM2070" s="40"/>
      <c r="DN2070" s="40"/>
      <c r="DO2070" s="40"/>
      <c r="DP2070" s="40"/>
      <c r="DQ2070" s="40"/>
      <c r="DR2070" s="40"/>
      <c r="DS2070" s="40"/>
      <c r="DT2070" s="40"/>
      <c r="DU2070" s="40"/>
      <c r="DV2070" s="40"/>
      <c r="DW2070" s="40"/>
      <c r="DX2070" s="40"/>
      <c r="DY2070" s="40"/>
      <c r="DZ2070" s="40"/>
      <c r="EA2070" s="40"/>
      <c r="EB2070" s="40"/>
      <c r="EC2070" s="40"/>
      <c r="ED2070" s="40"/>
      <c r="EE2070" s="40"/>
      <c r="EF2070" s="40"/>
      <c r="EG2070" s="40"/>
      <c r="EH2070" s="40"/>
      <c r="EI2070" s="40"/>
      <c r="EJ2070" s="40"/>
      <c r="EK2070" s="40"/>
      <c r="EL2070" s="40"/>
      <c r="EM2070" s="40"/>
      <c r="EN2070" s="40"/>
      <c r="EO2070" s="40"/>
      <c r="EP2070" s="40"/>
      <c r="EQ2070" s="40"/>
      <c r="ER2070" s="40"/>
      <c r="ES2070" s="40"/>
      <c r="ET2070" s="40"/>
      <c r="EU2070" s="40"/>
      <c r="EV2070" s="40"/>
      <c r="EW2070" s="40"/>
      <c r="EX2070" s="40"/>
      <c r="EY2070" s="40"/>
      <c r="EZ2070" s="40"/>
      <c r="FA2070" s="40"/>
      <c r="FB2070" s="40"/>
      <c r="FC2070" s="40"/>
      <c r="FD2070" s="40"/>
      <c r="FE2070" s="40"/>
      <c r="FF2070" s="40"/>
      <c r="FG2070" s="40"/>
      <c r="FH2070" s="40"/>
      <c r="FI2070" s="40"/>
      <c r="FJ2070" s="40"/>
      <c r="FK2070" s="40"/>
      <c r="FL2070" s="40"/>
      <c r="FM2070" s="40"/>
      <c r="FN2070" s="40"/>
      <c r="FO2070" s="40"/>
      <c r="FP2070" s="40"/>
      <c r="FQ2070" s="40"/>
      <c r="FR2070" s="40"/>
      <c r="FS2070" s="40"/>
      <c r="FT2070" s="40"/>
      <c r="FU2070" s="40"/>
      <c r="FV2070" s="40"/>
      <c r="FW2070" s="40"/>
      <c r="FX2070" s="40"/>
      <c r="FY2070" s="40"/>
      <c r="FZ2070" s="40"/>
      <c r="GA2070" s="40"/>
      <c r="GB2070" s="40"/>
      <c r="GC2070" s="40"/>
      <c r="GD2070" s="40"/>
      <c r="GE2070" s="40"/>
      <c r="GF2070" s="40"/>
      <c r="GG2070" s="40"/>
      <c r="GH2070" s="40"/>
      <c r="GI2070" s="40"/>
      <c r="GJ2070" s="40"/>
      <c r="GK2070" s="40"/>
      <c r="GL2070" s="40"/>
      <c r="GM2070" s="40"/>
      <c r="GN2070" s="40"/>
      <c r="GO2070" s="40"/>
      <c r="GP2070" s="40"/>
      <c r="GQ2070" s="40"/>
      <c r="GR2070" s="40"/>
      <c r="GS2070" s="40"/>
    </row>
    <row r="2071" spans="1:201" x14ac:dyDescent="0.2">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40"/>
      <c r="CY2071" s="40"/>
      <c r="CZ2071" s="40"/>
      <c r="DA2071" s="40"/>
      <c r="DB2071" s="40"/>
      <c r="DC2071" s="40"/>
      <c r="DD2071" s="40"/>
      <c r="DE2071" s="40"/>
      <c r="DF2071" s="40"/>
      <c r="DG2071" s="40"/>
      <c r="DH2071" s="40"/>
      <c r="DI2071" s="40"/>
      <c r="DJ2071" s="40"/>
      <c r="DK2071" s="40"/>
      <c r="DL2071" s="40"/>
      <c r="DM2071" s="40"/>
      <c r="DN2071" s="40"/>
      <c r="DO2071" s="40"/>
      <c r="DP2071" s="40"/>
      <c r="DQ2071" s="40"/>
      <c r="DR2071" s="40"/>
      <c r="DS2071" s="40"/>
      <c r="DT2071" s="40"/>
      <c r="DU2071" s="40"/>
      <c r="DV2071" s="40"/>
      <c r="DW2071" s="40"/>
      <c r="DX2071" s="40"/>
      <c r="DY2071" s="40"/>
      <c r="DZ2071" s="40"/>
      <c r="EA2071" s="40"/>
      <c r="EB2071" s="40"/>
      <c r="EC2071" s="40"/>
      <c r="ED2071" s="40"/>
      <c r="EE2071" s="40"/>
      <c r="EF2071" s="40"/>
      <c r="EG2071" s="40"/>
      <c r="EH2071" s="40"/>
      <c r="EI2071" s="40"/>
      <c r="EJ2071" s="40"/>
      <c r="EK2071" s="40"/>
      <c r="EL2071" s="40"/>
      <c r="EM2071" s="40"/>
      <c r="EN2071" s="40"/>
      <c r="EO2071" s="40"/>
      <c r="EP2071" s="40"/>
      <c r="EQ2071" s="40"/>
      <c r="ER2071" s="40"/>
      <c r="ES2071" s="40"/>
      <c r="ET2071" s="40"/>
      <c r="EU2071" s="40"/>
      <c r="EV2071" s="40"/>
      <c r="EW2071" s="40"/>
      <c r="EX2071" s="40"/>
      <c r="EY2071" s="40"/>
      <c r="EZ2071" s="40"/>
      <c r="FA2071" s="40"/>
      <c r="FB2071" s="40"/>
      <c r="FC2071" s="40"/>
      <c r="FD2071" s="40"/>
      <c r="FE2071" s="40"/>
      <c r="FF2071" s="40"/>
      <c r="FG2071" s="40"/>
      <c r="FH2071" s="40"/>
      <c r="FI2071" s="40"/>
      <c r="FJ2071" s="40"/>
      <c r="FK2071" s="40"/>
      <c r="FL2071" s="40"/>
      <c r="FM2071" s="40"/>
      <c r="FN2071" s="40"/>
      <c r="FO2071" s="40"/>
      <c r="FP2071" s="40"/>
      <c r="FQ2071" s="40"/>
      <c r="FR2071" s="40"/>
      <c r="FS2071" s="40"/>
      <c r="FT2071" s="40"/>
      <c r="FU2071" s="40"/>
      <c r="FV2071" s="40"/>
      <c r="FW2071" s="40"/>
      <c r="FX2071" s="40"/>
      <c r="FY2071" s="40"/>
      <c r="FZ2071" s="40"/>
      <c r="GA2071" s="40"/>
      <c r="GB2071" s="40"/>
      <c r="GC2071" s="40"/>
      <c r="GD2071" s="40"/>
      <c r="GE2071" s="40"/>
      <c r="GF2071" s="40"/>
      <c r="GG2071" s="40"/>
      <c r="GH2071" s="40"/>
      <c r="GI2071" s="40"/>
      <c r="GJ2071" s="40"/>
      <c r="GK2071" s="40"/>
      <c r="GL2071" s="40"/>
      <c r="GM2071" s="40"/>
      <c r="GN2071" s="40"/>
      <c r="GO2071" s="40"/>
      <c r="GP2071" s="40"/>
      <c r="GQ2071" s="40"/>
      <c r="GR2071" s="40"/>
      <c r="GS2071" s="40"/>
    </row>
    <row r="2072" spans="1:201" x14ac:dyDescent="0.2">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40"/>
      <c r="CY2072" s="40"/>
      <c r="CZ2072" s="40"/>
      <c r="DA2072" s="40"/>
      <c r="DB2072" s="40"/>
      <c r="DC2072" s="40"/>
      <c r="DD2072" s="40"/>
      <c r="DE2072" s="40"/>
      <c r="DF2072" s="40"/>
      <c r="DG2072" s="40"/>
      <c r="DH2072" s="40"/>
      <c r="DI2072" s="40"/>
      <c r="DJ2072" s="40"/>
      <c r="DK2072" s="40"/>
      <c r="DL2072" s="40"/>
      <c r="DM2072" s="40"/>
      <c r="DN2072" s="40"/>
      <c r="DO2072" s="40"/>
      <c r="DP2072" s="40"/>
      <c r="DQ2072" s="40"/>
      <c r="DR2072" s="40"/>
      <c r="DS2072" s="40"/>
      <c r="DT2072" s="40"/>
      <c r="DU2072" s="40"/>
      <c r="DV2072" s="40"/>
      <c r="DW2072" s="40"/>
      <c r="DX2072" s="40"/>
      <c r="DY2072" s="40"/>
      <c r="DZ2072" s="40"/>
      <c r="EA2072" s="40"/>
      <c r="EB2072" s="40"/>
      <c r="EC2072" s="40"/>
      <c r="ED2072" s="40"/>
      <c r="EE2072" s="40"/>
      <c r="EF2072" s="40"/>
      <c r="EG2072" s="40"/>
      <c r="EH2072" s="40"/>
      <c r="EI2072" s="40"/>
      <c r="EJ2072" s="40"/>
      <c r="EK2072" s="40"/>
      <c r="EL2072" s="40"/>
      <c r="EM2072" s="40"/>
      <c r="EN2072" s="40"/>
      <c r="EO2072" s="40"/>
      <c r="EP2072" s="40"/>
      <c r="EQ2072" s="40"/>
      <c r="ER2072" s="40"/>
      <c r="ES2072" s="40"/>
      <c r="ET2072" s="40"/>
      <c r="EU2072" s="40"/>
      <c r="EV2072" s="40"/>
      <c r="EW2072" s="40"/>
      <c r="EX2072" s="40"/>
      <c r="EY2072" s="40"/>
      <c r="EZ2072" s="40"/>
      <c r="FA2072" s="40"/>
      <c r="FB2072" s="40"/>
      <c r="FC2072" s="40"/>
      <c r="FD2072" s="40"/>
      <c r="FE2072" s="40"/>
      <c r="FF2072" s="40"/>
      <c r="FG2072" s="40"/>
      <c r="FH2072" s="40"/>
      <c r="FI2072" s="40"/>
      <c r="FJ2072" s="40"/>
      <c r="FK2072" s="40"/>
      <c r="FL2072" s="40"/>
      <c r="FM2072" s="40"/>
      <c r="FN2072" s="40"/>
      <c r="FO2072" s="40"/>
      <c r="FP2072" s="40"/>
      <c r="FQ2072" s="40"/>
      <c r="FR2072" s="40"/>
      <c r="FS2072" s="40"/>
      <c r="FT2072" s="40"/>
      <c r="FU2072" s="40"/>
      <c r="FV2072" s="40"/>
      <c r="FW2072" s="40"/>
      <c r="FX2072" s="40"/>
      <c r="FY2072" s="40"/>
      <c r="FZ2072" s="40"/>
      <c r="GA2072" s="40"/>
      <c r="GB2072" s="40"/>
      <c r="GC2072" s="40"/>
      <c r="GD2072" s="40"/>
      <c r="GE2072" s="40"/>
      <c r="GF2072" s="40"/>
      <c r="GG2072" s="40"/>
      <c r="GH2072" s="40"/>
      <c r="GI2072" s="40"/>
      <c r="GJ2072" s="40"/>
      <c r="GK2072" s="40"/>
      <c r="GL2072" s="40"/>
      <c r="GM2072" s="40"/>
      <c r="GN2072" s="40"/>
      <c r="GO2072" s="40"/>
      <c r="GP2072" s="40"/>
      <c r="GQ2072" s="40"/>
      <c r="GR2072" s="40"/>
      <c r="GS2072" s="40"/>
    </row>
    <row r="2073" spans="1:201" x14ac:dyDescent="0.2">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40"/>
      <c r="CY2073" s="40"/>
      <c r="CZ2073" s="40"/>
      <c r="DA2073" s="40"/>
      <c r="DB2073" s="40"/>
      <c r="DC2073" s="40"/>
      <c r="DD2073" s="40"/>
      <c r="DE2073" s="40"/>
      <c r="DF2073" s="40"/>
      <c r="DG2073" s="40"/>
      <c r="DH2073" s="40"/>
      <c r="DI2073" s="40"/>
      <c r="DJ2073" s="40"/>
      <c r="DK2073" s="40"/>
      <c r="DL2073" s="40"/>
      <c r="DM2073" s="40"/>
      <c r="DN2073" s="40"/>
      <c r="DO2073" s="40"/>
      <c r="DP2073" s="40"/>
      <c r="DQ2073" s="40"/>
      <c r="DR2073" s="40"/>
      <c r="DS2073" s="40"/>
      <c r="DT2073" s="40"/>
      <c r="DU2073" s="40"/>
      <c r="DV2073" s="40"/>
      <c r="DW2073" s="40"/>
      <c r="DX2073" s="40"/>
      <c r="DY2073" s="40"/>
      <c r="DZ2073" s="40"/>
      <c r="EA2073" s="40"/>
      <c r="EB2073" s="40"/>
      <c r="EC2073" s="40"/>
      <c r="ED2073" s="40"/>
      <c r="EE2073" s="40"/>
      <c r="EF2073" s="40"/>
      <c r="EG2073" s="40"/>
      <c r="EH2073" s="40"/>
      <c r="EI2073" s="40"/>
      <c r="EJ2073" s="40"/>
      <c r="EK2073" s="40"/>
      <c r="EL2073" s="40"/>
      <c r="EM2073" s="40"/>
      <c r="EN2073" s="40"/>
      <c r="EO2073" s="40"/>
      <c r="EP2073" s="40"/>
      <c r="EQ2073" s="40"/>
      <c r="ER2073" s="40"/>
      <c r="ES2073" s="40"/>
      <c r="ET2073" s="40"/>
      <c r="EU2073" s="40"/>
      <c r="EV2073" s="40"/>
      <c r="EW2073" s="40"/>
      <c r="EX2073" s="40"/>
      <c r="EY2073" s="40"/>
      <c r="EZ2073" s="40"/>
      <c r="FA2073" s="40"/>
      <c r="FB2073" s="40"/>
      <c r="FC2073" s="40"/>
      <c r="FD2073" s="40"/>
      <c r="FE2073" s="40"/>
      <c r="FF2073" s="40"/>
      <c r="FG2073" s="40"/>
      <c r="FH2073" s="40"/>
      <c r="FI2073" s="40"/>
      <c r="FJ2073" s="40"/>
      <c r="FK2073" s="40"/>
      <c r="FL2073" s="40"/>
      <c r="FM2073" s="40"/>
      <c r="FN2073" s="40"/>
      <c r="FO2073" s="40"/>
      <c r="FP2073" s="40"/>
      <c r="FQ2073" s="40"/>
      <c r="FR2073" s="40"/>
      <c r="FS2073" s="40"/>
      <c r="FT2073" s="40"/>
      <c r="FU2073" s="40"/>
      <c r="FV2073" s="40"/>
      <c r="FW2073" s="40"/>
      <c r="FX2073" s="40"/>
      <c r="FY2073" s="40"/>
      <c r="FZ2073" s="40"/>
      <c r="GA2073" s="40"/>
      <c r="GB2073" s="40"/>
      <c r="GC2073" s="40"/>
      <c r="GD2073" s="40"/>
      <c r="GE2073" s="40"/>
      <c r="GF2073" s="40"/>
      <c r="GG2073" s="40"/>
      <c r="GH2073" s="40"/>
      <c r="GI2073" s="40"/>
      <c r="GJ2073" s="40"/>
      <c r="GK2073" s="40"/>
      <c r="GL2073" s="40"/>
      <c r="GM2073" s="40"/>
      <c r="GN2073" s="40"/>
      <c r="GO2073" s="40"/>
      <c r="GP2073" s="40"/>
      <c r="GQ2073" s="40"/>
      <c r="GR2073" s="40"/>
      <c r="GS2073" s="40"/>
    </row>
    <row r="2074" spans="1:201" x14ac:dyDescent="0.2">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40"/>
      <c r="CY2074" s="40"/>
      <c r="CZ2074" s="40"/>
      <c r="DA2074" s="40"/>
      <c r="DB2074" s="40"/>
      <c r="DC2074" s="40"/>
      <c r="DD2074" s="40"/>
      <c r="DE2074" s="40"/>
      <c r="DF2074" s="40"/>
      <c r="DG2074" s="40"/>
      <c r="DH2074" s="40"/>
      <c r="DI2074" s="40"/>
      <c r="DJ2074" s="40"/>
      <c r="DK2074" s="40"/>
      <c r="DL2074" s="40"/>
      <c r="DM2074" s="40"/>
      <c r="DN2074" s="40"/>
      <c r="DO2074" s="40"/>
      <c r="DP2074" s="40"/>
      <c r="DQ2074" s="40"/>
      <c r="DR2074" s="40"/>
      <c r="DS2074" s="40"/>
      <c r="DT2074" s="40"/>
      <c r="DU2074" s="40"/>
      <c r="DV2074" s="40"/>
      <c r="DW2074" s="40"/>
      <c r="DX2074" s="40"/>
      <c r="DY2074" s="40"/>
      <c r="DZ2074" s="40"/>
      <c r="EA2074" s="40"/>
      <c r="EB2074" s="40"/>
      <c r="EC2074" s="40"/>
      <c r="ED2074" s="40"/>
      <c r="EE2074" s="40"/>
      <c r="EF2074" s="40"/>
      <c r="EG2074" s="40"/>
      <c r="EH2074" s="40"/>
      <c r="EI2074" s="40"/>
      <c r="EJ2074" s="40"/>
      <c r="EK2074" s="40"/>
      <c r="EL2074" s="40"/>
      <c r="EM2074" s="40"/>
      <c r="EN2074" s="40"/>
      <c r="EO2074" s="40"/>
      <c r="EP2074" s="40"/>
      <c r="EQ2074" s="40"/>
      <c r="ER2074" s="40"/>
      <c r="ES2074" s="40"/>
      <c r="ET2074" s="40"/>
      <c r="EU2074" s="40"/>
      <c r="EV2074" s="40"/>
      <c r="EW2074" s="40"/>
      <c r="EX2074" s="40"/>
      <c r="EY2074" s="40"/>
      <c r="EZ2074" s="40"/>
      <c r="FA2074" s="40"/>
      <c r="FB2074" s="40"/>
      <c r="FC2074" s="40"/>
      <c r="FD2074" s="40"/>
      <c r="FE2074" s="40"/>
      <c r="FF2074" s="40"/>
      <c r="FG2074" s="40"/>
      <c r="FH2074" s="40"/>
      <c r="FI2074" s="40"/>
      <c r="FJ2074" s="40"/>
      <c r="FK2074" s="40"/>
      <c r="FL2074" s="40"/>
      <c r="FM2074" s="40"/>
      <c r="FN2074" s="40"/>
      <c r="FO2074" s="40"/>
      <c r="FP2074" s="40"/>
      <c r="FQ2074" s="40"/>
      <c r="FR2074" s="40"/>
      <c r="FS2074" s="40"/>
      <c r="FT2074" s="40"/>
      <c r="FU2074" s="40"/>
      <c r="FV2074" s="40"/>
      <c r="FW2074" s="40"/>
      <c r="FX2074" s="40"/>
      <c r="FY2074" s="40"/>
      <c r="FZ2074" s="40"/>
      <c r="GA2074" s="40"/>
      <c r="GB2074" s="40"/>
      <c r="GC2074" s="40"/>
      <c r="GD2074" s="40"/>
      <c r="GE2074" s="40"/>
      <c r="GF2074" s="40"/>
      <c r="GG2074" s="40"/>
      <c r="GH2074" s="40"/>
      <c r="GI2074" s="40"/>
      <c r="GJ2074" s="40"/>
      <c r="GK2074" s="40"/>
      <c r="GL2074" s="40"/>
      <c r="GM2074" s="40"/>
      <c r="GN2074" s="40"/>
      <c r="GO2074" s="40"/>
      <c r="GP2074" s="40"/>
      <c r="GQ2074" s="40"/>
      <c r="GR2074" s="40"/>
      <c r="GS2074" s="40"/>
    </row>
    <row r="2075" spans="1:201" x14ac:dyDescent="0.2">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40"/>
      <c r="CY2075" s="40"/>
      <c r="CZ2075" s="40"/>
      <c r="DA2075" s="40"/>
      <c r="DB2075" s="40"/>
      <c r="DC2075" s="40"/>
      <c r="DD2075" s="40"/>
      <c r="DE2075" s="40"/>
      <c r="DF2075" s="40"/>
      <c r="DG2075" s="40"/>
      <c r="DH2075" s="40"/>
      <c r="DI2075" s="40"/>
      <c r="DJ2075" s="40"/>
      <c r="DK2075" s="40"/>
      <c r="DL2075" s="40"/>
      <c r="DM2075" s="40"/>
      <c r="DN2075" s="40"/>
      <c r="DO2075" s="40"/>
      <c r="DP2075" s="40"/>
      <c r="DQ2075" s="40"/>
      <c r="DR2075" s="40"/>
      <c r="DS2075" s="40"/>
      <c r="DT2075" s="40"/>
      <c r="DU2075" s="40"/>
      <c r="DV2075" s="40"/>
      <c r="DW2075" s="40"/>
      <c r="DX2075" s="40"/>
      <c r="DY2075" s="40"/>
      <c r="DZ2075" s="40"/>
      <c r="EA2075" s="40"/>
      <c r="EB2075" s="40"/>
      <c r="EC2075" s="40"/>
      <c r="ED2075" s="40"/>
      <c r="EE2075" s="40"/>
      <c r="EF2075" s="40"/>
      <c r="EG2075" s="40"/>
      <c r="EH2075" s="40"/>
      <c r="EI2075" s="40"/>
      <c r="EJ2075" s="40"/>
      <c r="EK2075" s="40"/>
      <c r="EL2075" s="40"/>
      <c r="EM2075" s="40"/>
      <c r="EN2075" s="40"/>
      <c r="EO2075" s="40"/>
      <c r="EP2075" s="40"/>
      <c r="EQ2075" s="40"/>
      <c r="ER2075" s="40"/>
      <c r="ES2075" s="40"/>
      <c r="ET2075" s="40"/>
      <c r="EU2075" s="40"/>
      <c r="EV2075" s="40"/>
      <c r="EW2075" s="40"/>
      <c r="EX2075" s="40"/>
      <c r="EY2075" s="40"/>
      <c r="EZ2075" s="40"/>
      <c r="FA2075" s="40"/>
      <c r="FB2075" s="40"/>
      <c r="FC2075" s="40"/>
      <c r="FD2075" s="40"/>
      <c r="FE2075" s="40"/>
      <c r="FF2075" s="40"/>
      <c r="FG2075" s="40"/>
      <c r="FH2075" s="40"/>
      <c r="FI2075" s="40"/>
      <c r="FJ2075" s="40"/>
      <c r="FK2075" s="40"/>
      <c r="FL2075" s="40"/>
      <c r="FM2075" s="40"/>
      <c r="FN2075" s="40"/>
      <c r="FO2075" s="40"/>
      <c r="FP2075" s="40"/>
      <c r="FQ2075" s="40"/>
      <c r="FR2075" s="40"/>
      <c r="FS2075" s="40"/>
      <c r="FT2075" s="40"/>
      <c r="FU2075" s="40"/>
      <c r="FV2075" s="40"/>
      <c r="FW2075" s="40"/>
      <c r="FX2075" s="40"/>
      <c r="FY2075" s="40"/>
      <c r="FZ2075" s="40"/>
      <c r="GA2075" s="40"/>
      <c r="GB2075" s="40"/>
      <c r="GC2075" s="40"/>
      <c r="GD2075" s="40"/>
      <c r="GE2075" s="40"/>
      <c r="GF2075" s="40"/>
      <c r="GG2075" s="40"/>
      <c r="GH2075" s="40"/>
      <c r="GI2075" s="40"/>
      <c r="GJ2075" s="40"/>
      <c r="GK2075" s="40"/>
      <c r="GL2075" s="40"/>
      <c r="GM2075" s="40"/>
      <c r="GN2075" s="40"/>
      <c r="GO2075" s="40"/>
      <c r="GP2075" s="40"/>
      <c r="GQ2075" s="40"/>
      <c r="GR2075" s="40"/>
      <c r="GS2075" s="40"/>
    </row>
    <row r="2076" spans="1:201" x14ac:dyDescent="0.2">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40"/>
      <c r="CY2076" s="40"/>
      <c r="CZ2076" s="40"/>
      <c r="DA2076" s="40"/>
      <c r="DB2076" s="40"/>
      <c r="DC2076" s="40"/>
      <c r="DD2076" s="40"/>
      <c r="DE2076" s="40"/>
      <c r="DF2076" s="40"/>
      <c r="DG2076" s="40"/>
      <c r="DH2076" s="40"/>
      <c r="DI2076" s="40"/>
      <c r="DJ2076" s="40"/>
      <c r="DK2076" s="40"/>
      <c r="DL2076" s="40"/>
      <c r="DM2076" s="40"/>
      <c r="DN2076" s="40"/>
      <c r="DO2076" s="40"/>
      <c r="DP2076" s="40"/>
      <c r="DQ2076" s="40"/>
      <c r="DR2076" s="40"/>
      <c r="DS2076" s="40"/>
      <c r="DT2076" s="40"/>
      <c r="DU2076" s="40"/>
      <c r="DV2076" s="40"/>
      <c r="DW2076" s="40"/>
      <c r="DX2076" s="40"/>
      <c r="DY2076" s="40"/>
      <c r="DZ2076" s="40"/>
      <c r="EA2076" s="40"/>
      <c r="EB2076" s="40"/>
      <c r="EC2076" s="40"/>
      <c r="ED2076" s="40"/>
      <c r="EE2076" s="40"/>
      <c r="EF2076" s="40"/>
      <c r="EG2076" s="40"/>
      <c r="EH2076" s="40"/>
      <c r="EI2076" s="40"/>
      <c r="EJ2076" s="40"/>
      <c r="EK2076" s="40"/>
      <c r="EL2076" s="40"/>
      <c r="EM2076" s="40"/>
      <c r="EN2076" s="40"/>
      <c r="EO2076" s="40"/>
      <c r="EP2076" s="40"/>
      <c r="EQ2076" s="40"/>
      <c r="ER2076" s="40"/>
      <c r="ES2076" s="40"/>
      <c r="ET2076" s="40"/>
      <c r="EU2076" s="40"/>
      <c r="EV2076" s="40"/>
      <c r="EW2076" s="40"/>
      <c r="EX2076" s="40"/>
      <c r="EY2076" s="40"/>
      <c r="EZ2076" s="40"/>
      <c r="FA2076" s="40"/>
      <c r="FB2076" s="40"/>
      <c r="FC2076" s="40"/>
      <c r="FD2076" s="40"/>
      <c r="FE2076" s="40"/>
      <c r="FF2076" s="40"/>
      <c r="FG2076" s="40"/>
      <c r="FH2076" s="40"/>
      <c r="FI2076" s="40"/>
      <c r="FJ2076" s="40"/>
      <c r="FK2076" s="40"/>
      <c r="FL2076" s="40"/>
      <c r="FM2076" s="40"/>
      <c r="FN2076" s="40"/>
      <c r="FO2076" s="40"/>
      <c r="FP2076" s="40"/>
      <c r="FQ2076" s="40"/>
      <c r="FR2076" s="40"/>
      <c r="FS2076" s="40"/>
      <c r="FT2076" s="40"/>
      <c r="FU2076" s="40"/>
      <c r="FV2076" s="40"/>
      <c r="FW2076" s="40"/>
      <c r="FX2076" s="40"/>
      <c r="FY2076" s="40"/>
      <c r="FZ2076" s="40"/>
      <c r="GA2076" s="40"/>
      <c r="GB2076" s="40"/>
      <c r="GC2076" s="40"/>
      <c r="GD2076" s="40"/>
      <c r="GE2076" s="40"/>
      <c r="GF2076" s="40"/>
      <c r="GG2076" s="40"/>
      <c r="GH2076" s="40"/>
      <c r="GI2076" s="40"/>
      <c r="GJ2076" s="40"/>
      <c r="GK2076" s="40"/>
      <c r="GL2076" s="40"/>
      <c r="GM2076" s="40"/>
      <c r="GN2076" s="40"/>
      <c r="GO2076" s="40"/>
      <c r="GP2076" s="40"/>
      <c r="GQ2076" s="40"/>
      <c r="GR2076" s="40"/>
      <c r="GS2076" s="40"/>
    </row>
    <row r="2077" spans="1:201" x14ac:dyDescent="0.2">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40"/>
      <c r="CY2077" s="40"/>
      <c r="CZ2077" s="40"/>
      <c r="DA2077" s="40"/>
      <c r="DB2077" s="40"/>
      <c r="DC2077" s="40"/>
      <c r="DD2077" s="40"/>
      <c r="DE2077" s="40"/>
      <c r="DF2077" s="40"/>
      <c r="DG2077" s="40"/>
      <c r="DH2077" s="40"/>
      <c r="DI2077" s="40"/>
      <c r="DJ2077" s="40"/>
      <c r="DK2077" s="40"/>
      <c r="DL2077" s="40"/>
      <c r="DM2077" s="40"/>
      <c r="DN2077" s="40"/>
      <c r="DO2077" s="40"/>
      <c r="DP2077" s="40"/>
      <c r="DQ2077" s="40"/>
      <c r="DR2077" s="40"/>
      <c r="DS2077" s="40"/>
      <c r="DT2077" s="40"/>
      <c r="DU2077" s="40"/>
      <c r="DV2077" s="40"/>
      <c r="DW2077" s="40"/>
      <c r="DX2077" s="40"/>
      <c r="DY2077" s="40"/>
      <c r="DZ2077" s="40"/>
      <c r="EA2077" s="40"/>
      <c r="EB2077" s="40"/>
      <c r="EC2077" s="40"/>
      <c r="ED2077" s="40"/>
      <c r="EE2077" s="40"/>
      <c r="EF2077" s="40"/>
      <c r="EG2077" s="40"/>
      <c r="EH2077" s="40"/>
      <c r="EI2077" s="40"/>
      <c r="EJ2077" s="40"/>
      <c r="EK2077" s="40"/>
      <c r="EL2077" s="40"/>
      <c r="EM2077" s="40"/>
      <c r="EN2077" s="40"/>
      <c r="EO2077" s="40"/>
      <c r="EP2077" s="40"/>
      <c r="EQ2077" s="40"/>
      <c r="ER2077" s="40"/>
      <c r="ES2077" s="40"/>
      <c r="ET2077" s="40"/>
      <c r="EU2077" s="40"/>
      <c r="EV2077" s="40"/>
      <c r="EW2077" s="40"/>
      <c r="EX2077" s="40"/>
      <c r="EY2077" s="40"/>
      <c r="EZ2077" s="40"/>
      <c r="FA2077" s="40"/>
      <c r="FB2077" s="40"/>
      <c r="FC2077" s="40"/>
      <c r="FD2077" s="40"/>
      <c r="FE2077" s="40"/>
      <c r="FF2077" s="40"/>
      <c r="FG2077" s="40"/>
      <c r="FH2077" s="40"/>
      <c r="FI2077" s="40"/>
      <c r="FJ2077" s="40"/>
      <c r="FK2077" s="40"/>
      <c r="FL2077" s="40"/>
      <c r="FM2077" s="40"/>
      <c r="FN2077" s="40"/>
      <c r="FO2077" s="40"/>
      <c r="FP2077" s="40"/>
      <c r="FQ2077" s="40"/>
      <c r="FR2077" s="40"/>
      <c r="FS2077" s="40"/>
      <c r="FT2077" s="40"/>
      <c r="FU2077" s="40"/>
      <c r="FV2077" s="40"/>
      <c r="FW2077" s="40"/>
      <c r="FX2077" s="40"/>
      <c r="FY2077" s="40"/>
      <c r="FZ2077" s="40"/>
      <c r="GA2077" s="40"/>
      <c r="GB2077" s="40"/>
      <c r="GC2077" s="40"/>
      <c r="GD2077" s="40"/>
      <c r="GE2077" s="40"/>
      <c r="GF2077" s="40"/>
      <c r="GG2077" s="40"/>
      <c r="GH2077" s="40"/>
      <c r="GI2077" s="40"/>
      <c r="GJ2077" s="40"/>
      <c r="GK2077" s="40"/>
      <c r="GL2077" s="40"/>
      <c r="GM2077" s="40"/>
      <c r="GN2077" s="40"/>
      <c r="GO2077" s="40"/>
      <c r="GP2077" s="40"/>
      <c r="GQ2077" s="40"/>
      <c r="GR2077" s="40"/>
      <c r="GS2077" s="40"/>
    </row>
    <row r="2078" spans="1:201" x14ac:dyDescent="0.2">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40"/>
      <c r="CY2078" s="40"/>
      <c r="CZ2078" s="40"/>
      <c r="DA2078" s="40"/>
      <c r="DB2078" s="40"/>
      <c r="DC2078" s="40"/>
      <c r="DD2078" s="40"/>
      <c r="DE2078" s="40"/>
      <c r="DF2078" s="40"/>
      <c r="DG2078" s="40"/>
      <c r="DH2078" s="40"/>
      <c r="DI2078" s="40"/>
      <c r="DJ2078" s="40"/>
      <c r="DK2078" s="40"/>
      <c r="DL2078" s="40"/>
      <c r="DM2078" s="40"/>
      <c r="DN2078" s="40"/>
      <c r="DO2078" s="40"/>
      <c r="DP2078" s="40"/>
      <c r="DQ2078" s="40"/>
      <c r="DR2078" s="40"/>
      <c r="DS2078" s="40"/>
      <c r="DT2078" s="40"/>
      <c r="DU2078" s="40"/>
      <c r="DV2078" s="40"/>
      <c r="DW2078" s="40"/>
      <c r="DX2078" s="40"/>
      <c r="DY2078" s="40"/>
      <c r="DZ2078" s="40"/>
      <c r="EA2078" s="40"/>
      <c r="EB2078" s="40"/>
      <c r="EC2078" s="40"/>
      <c r="ED2078" s="40"/>
      <c r="EE2078" s="40"/>
      <c r="EF2078" s="40"/>
      <c r="EG2078" s="40"/>
      <c r="EH2078" s="40"/>
      <c r="EI2078" s="40"/>
      <c r="EJ2078" s="40"/>
      <c r="EK2078" s="40"/>
      <c r="EL2078" s="40"/>
      <c r="EM2078" s="40"/>
      <c r="EN2078" s="40"/>
      <c r="EO2078" s="40"/>
      <c r="EP2078" s="40"/>
      <c r="EQ2078" s="40"/>
      <c r="ER2078" s="40"/>
      <c r="ES2078" s="40"/>
      <c r="ET2078" s="40"/>
      <c r="EU2078" s="40"/>
      <c r="EV2078" s="40"/>
      <c r="EW2078" s="40"/>
      <c r="EX2078" s="40"/>
      <c r="EY2078" s="40"/>
      <c r="EZ2078" s="40"/>
      <c r="FA2078" s="40"/>
      <c r="FB2078" s="40"/>
      <c r="FC2078" s="40"/>
      <c r="FD2078" s="40"/>
      <c r="FE2078" s="40"/>
      <c r="FF2078" s="40"/>
      <c r="FG2078" s="40"/>
      <c r="FH2078" s="40"/>
      <c r="FI2078" s="40"/>
      <c r="FJ2078" s="40"/>
      <c r="FK2078" s="40"/>
      <c r="FL2078" s="40"/>
      <c r="FM2078" s="40"/>
      <c r="FN2078" s="40"/>
      <c r="FO2078" s="40"/>
      <c r="FP2078" s="40"/>
      <c r="FQ2078" s="40"/>
      <c r="FR2078" s="40"/>
      <c r="FS2078" s="40"/>
      <c r="FT2078" s="40"/>
      <c r="FU2078" s="40"/>
      <c r="FV2078" s="40"/>
      <c r="FW2078" s="40"/>
      <c r="FX2078" s="40"/>
      <c r="FY2078" s="40"/>
      <c r="FZ2078" s="40"/>
      <c r="GA2078" s="40"/>
      <c r="GB2078" s="40"/>
      <c r="GC2078" s="40"/>
      <c r="GD2078" s="40"/>
      <c r="GE2078" s="40"/>
      <c r="GF2078" s="40"/>
      <c r="GG2078" s="40"/>
      <c r="GH2078" s="40"/>
      <c r="GI2078" s="40"/>
      <c r="GJ2078" s="40"/>
      <c r="GK2078" s="40"/>
      <c r="GL2078" s="40"/>
      <c r="GM2078" s="40"/>
      <c r="GN2078" s="40"/>
      <c r="GO2078" s="40"/>
      <c r="GP2078" s="40"/>
      <c r="GQ2078" s="40"/>
      <c r="GR2078" s="40"/>
      <c r="GS2078" s="40"/>
    </row>
    <row r="2079" spans="1:201" x14ac:dyDescent="0.2">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40"/>
      <c r="CY2079" s="40"/>
      <c r="CZ2079" s="40"/>
      <c r="DA2079" s="40"/>
      <c r="DB2079" s="40"/>
      <c r="DC2079" s="40"/>
      <c r="DD2079" s="40"/>
      <c r="DE2079" s="40"/>
      <c r="DF2079" s="40"/>
      <c r="DG2079" s="40"/>
      <c r="DH2079" s="40"/>
      <c r="DI2079" s="40"/>
      <c r="DJ2079" s="40"/>
      <c r="DK2079" s="40"/>
      <c r="DL2079" s="40"/>
      <c r="DM2079" s="40"/>
      <c r="DN2079" s="40"/>
      <c r="DO2079" s="40"/>
      <c r="DP2079" s="40"/>
      <c r="DQ2079" s="40"/>
      <c r="DR2079" s="40"/>
      <c r="DS2079" s="40"/>
      <c r="DT2079" s="40"/>
      <c r="DU2079" s="40"/>
      <c r="DV2079" s="40"/>
      <c r="DW2079" s="40"/>
      <c r="DX2079" s="40"/>
      <c r="DY2079" s="40"/>
      <c r="DZ2079" s="40"/>
      <c r="EA2079" s="40"/>
      <c r="EB2079" s="40"/>
      <c r="EC2079" s="40"/>
      <c r="ED2079" s="40"/>
      <c r="EE2079" s="40"/>
      <c r="EF2079" s="40"/>
      <c r="EG2079" s="40"/>
      <c r="EH2079" s="40"/>
      <c r="EI2079" s="40"/>
      <c r="EJ2079" s="40"/>
      <c r="EK2079" s="40"/>
      <c r="EL2079" s="40"/>
      <c r="EM2079" s="40"/>
      <c r="EN2079" s="40"/>
      <c r="EO2079" s="40"/>
      <c r="EP2079" s="40"/>
      <c r="EQ2079" s="40"/>
      <c r="ER2079" s="40"/>
      <c r="ES2079" s="40"/>
      <c r="ET2079" s="40"/>
      <c r="EU2079" s="40"/>
      <c r="EV2079" s="40"/>
      <c r="EW2079" s="40"/>
      <c r="EX2079" s="40"/>
      <c r="EY2079" s="40"/>
      <c r="EZ2079" s="40"/>
      <c r="FA2079" s="40"/>
      <c r="FB2079" s="40"/>
      <c r="FC2079" s="40"/>
      <c r="FD2079" s="40"/>
      <c r="FE2079" s="40"/>
      <c r="FF2079" s="40"/>
      <c r="FG2079" s="40"/>
      <c r="FH2079" s="40"/>
      <c r="FI2079" s="40"/>
      <c r="FJ2079" s="40"/>
      <c r="FK2079" s="40"/>
      <c r="FL2079" s="40"/>
      <c r="FM2079" s="40"/>
      <c r="FN2079" s="40"/>
      <c r="FO2079" s="40"/>
      <c r="FP2079" s="40"/>
      <c r="FQ2079" s="40"/>
      <c r="FR2079" s="40"/>
      <c r="FS2079" s="40"/>
      <c r="FT2079" s="40"/>
      <c r="FU2079" s="40"/>
      <c r="FV2079" s="40"/>
      <c r="FW2079" s="40"/>
      <c r="FX2079" s="40"/>
      <c r="FY2079" s="40"/>
      <c r="FZ2079" s="40"/>
      <c r="GA2079" s="40"/>
      <c r="GB2079" s="40"/>
      <c r="GC2079" s="40"/>
      <c r="GD2079" s="40"/>
      <c r="GE2079" s="40"/>
      <c r="GF2079" s="40"/>
      <c r="GG2079" s="40"/>
      <c r="GH2079" s="40"/>
      <c r="GI2079" s="40"/>
      <c r="GJ2079" s="40"/>
      <c r="GK2079" s="40"/>
      <c r="GL2079" s="40"/>
      <c r="GM2079" s="40"/>
      <c r="GN2079" s="40"/>
      <c r="GO2079" s="40"/>
      <c r="GP2079" s="40"/>
      <c r="GQ2079" s="40"/>
      <c r="GR2079" s="40"/>
      <c r="GS2079" s="40"/>
    </row>
    <row r="2080" spans="1:201" x14ac:dyDescent="0.2">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40"/>
      <c r="CY2080" s="40"/>
      <c r="CZ2080" s="40"/>
      <c r="DA2080" s="40"/>
      <c r="DB2080" s="40"/>
      <c r="DC2080" s="40"/>
      <c r="DD2080" s="40"/>
      <c r="DE2080" s="40"/>
      <c r="DF2080" s="40"/>
      <c r="DG2080" s="40"/>
      <c r="DH2080" s="40"/>
      <c r="DI2080" s="40"/>
      <c r="DJ2080" s="40"/>
      <c r="DK2080" s="40"/>
      <c r="DL2080" s="40"/>
      <c r="DM2080" s="40"/>
      <c r="DN2080" s="40"/>
      <c r="DO2080" s="40"/>
      <c r="DP2080" s="40"/>
      <c r="DQ2080" s="40"/>
      <c r="DR2080" s="40"/>
      <c r="DS2080" s="40"/>
      <c r="DT2080" s="40"/>
      <c r="DU2080" s="40"/>
      <c r="DV2080" s="40"/>
      <c r="DW2080" s="40"/>
      <c r="DX2080" s="40"/>
      <c r="DY2080" s="40"/>
      <c r="DZ2080" s="40"/>
      <c r="EA2080" s="40"/>
      <c r="EB2080" s="40"/>
      <c r="EC2080" s="40"/>
      <c r="ED2080" s="40"/>
      <c r="EE2080" s="40"/>
      <c r="EF2080" s="40"/>
      <c r="EG2080" s="40"/>
      <c r="EH2080" s="40"/>
      <c r="EI2080" s="40"/>
      <c r="EJ2080" s="40"/>
      <c r="EK2080" s="40"/>
      <c r="EL2080" s="40"/>
      <c r="EM2080" s="40"/>
      <c r="EN2080" s="40"/>
      <c r="EO2080" s="40"/>
      <c r="EP2080" s="40"/>
      <c r="EQ2080" s="40"/>
      <c r="ER2080" s="40"/>
      <c r="ES2080" s="40"/>
      <c r="ET2080" s="40"/>
      <c r="EU2080" s="40"/>
      <c r="EV2080" s="40"/>
      <c r="EW2080" s="40"/>
      <c r="EX2080" s="40"/>
      <c r="EY2080" s="40"/>
      <c r="EZ2080" s="40"/>
      <c r="FA2080" s="40"/>
      <c r="FB2080" s="40"/>
      <c r="FC2080" s="40"/>
      <c r="FD2080" s="40"/>
      <c r="FE2080" s="40"/>
      <c r="FF2080" s="40"/>
      <c r="FG2080" s="40"/>
      <c r="FH2080" s="40"/>
      <c r="FI2080" s="40"/>
      <c r="FJ2080" s="40"/>
      <c r="FK2080" s="40"/>
      <c r="FL2080" s="40"/>
      <c r="FM2080" s="40"/>
      <c r="FN2080" s="40"/>
      <c r="FO2080" s="40"/>
      <c r="FP2080" s="40"/>
      <c r="FQ2080" s="40"/>
      <c r="FR2080" s="40"/>
      <c r="FS2080" s="40"/>
      <c r="FT2080" s="40"/>
      <c r="FU2080" s="40"/>
      <c r="FV2080" s="40"/>
      <c r="FW2080" s="40"/>
      <c r="FX2080" s="40"/>
      <c r="FY2080" s="40"/>
      <c r="FZ2080" s="40"/>
      <c r="GA2080" s="40"/>
      <c r="GB2080" s="40"/>
      <c r="GC2080" s="40"/>
      <c r="GD2080" s="40"/>
      <c r="GE2080" s="40"/>
      <c r="GF2080" s="40"/>
      <c r="GG2080" s="40"/>
      <c r="GH2080" s="40"/>
      <c r="GI2080" s="40"/>
      <c r="GJ2080" s="40"/>
      <c r="GK2080" s="40"/>
      <c r="GL2080" s="40"/>
      <c r="GM2080" s="40"/>
      <c r="GN2080" s="40"/>
      <c r="GO2080" s="40"/>
      <c r="GP2080" s="40"/>
      <c r="GQ2080" s="40"/>
      <c r="GR2080" s="40"/>
      <c r="GS2080" s="40"/>
    </row>
    <row r="2081" spans="1:201" x14ac:dyDescent="0.2">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40"/>
      <c r="CY2081" s="40"/>
      <c r="CZ2081" s="40"/>
      <c r="DA2081" s="40"/>
      <c r="DB2081" s="40"/>
      <c r="DC2081" s="40"/>
      <c r="DD2081" s="40"/>
      <c r="DE2081" s="40"/>
      <c r="DF2081" s="40"/>
      <c r="DG2081" s="40"/>
      <c r="DH2081" s="40"/>
      <c r="DI2081" s="40"/>
      <c r="DJ2081" s="40"/>
      <c r="DK2081" s="40"/>
      <c r="DL2081" s="40"/>
      <c r="DM2081" s="40"/>
      <c r="DN2081" s="40"/>
      <c r="DO2081" s="40"/>
      <c r="DP2081" s="40"/>
      <c r="DQ2081" s="40"/>
      <c r="DR2081" s="40"/>
      <c r="DS2081" s="40"/>
      <c r="DT2081" s="40"/>
      <c r="DU2081" s="40"/>
      <c r="DV2081" s="40"/>
      <c r="DW2081" s="40"/>
      <c r="DX2081" s="40"/>
      <c r="DY2081" s="40"/>
      <c r="DZ2081" s="40"/>
      <c r="EA2081" s="40"/>
      <c r="EB2081" s="40"/>
      <c r="EC2081" s="40"/>
      <c r="ED2081" s="40"/>
      <c r="EE2081" s="40"/>
      <c r="EF2081" s="40"/>
      <c r="EG2081" s="40"/>
      <c r="EH2081" s="40"/>
      <c r="EI2081" s="40"/>
      <c r="EJ2081" s="40"/>
      <c r="EK2081" s="40"/>
      <c r="EL2081" s="40"/>
      <c r="EM2081" s="40"/>
      <c r="EN2081" s="40"/>
      <c r="EO2081" s="40"/>
      <c r="EP2081" s="40"/>
      <c r="EQ2081" s="40"/>
      <c r="ER2081" s="40"/>
      <c r="ES2081" s="40"/>
      <c r="ET2081" s="40"/>
      <c r="EU2081" s="40"/>
      <c r="EV2081" s="40"/>
      <c r="EW2081" s="40"/>
      <c r="EX2081" s="40"/>
      <c r="EY2081" s="40"/>
      <c r="EZ2081" s="40"/>
      <c r="FA2081" s="40"/>
      <c r="FB2081" s="40"/>
      <c r="FC2081" s="40"/>
      <c r="FD2081" s="40"/>
      <c r="FE2081" s="40"/>
      <c r="FF2081" s="40"/>
      <c r="FG2081" s="40"/>
      <c r="FH2081" s="40"/>
      <c r="FI2081" s="40"/>
      <c r="FJ2081" s="40"/>
      <c r="FK2081" s="40"/>
      <c r="FL2081" s="40"/>
      <c r="FM2081" s="40"/>
      <c r="FN2081" s="40"/>
      <c r="FO2081" s="40"/>
      <c r="FP2081" s="40"/>
      <c r="FQ2081" s="40"/>
      <c r="FR2081" s="40"/>
      <c r="FS2081" s="40"/>
      <c r="FT2081" s="40"/>
      <c r="FU2081" s="40"/>
      <c r="FV2081" s="40"/>
      <c r="FW2081" s="40"/>
      <c r="FX2081" s="40"/>
      <c r="FY2081" s="40"/>
      <c r="FZ2081" s="40"/>
      <c r="GA2081" s="40"/>
      <c r="GB2081" s="40"/>
      <c r="GC2081" s="40"/>
      <c r="GD2081" s="40"/>
      <c r="GE2081" s="40"/>
      <c r="GF2081" s="40"/>
      <c r="GG2081" s="40"/>
      <c r="GH2081" s="40"/>
      <c r="GI2081" s="40"/>
      <c r="GJ2081" s="40"/>
      <c r="GK2081" s="40"/>
      <c r="GL2081" s="40"/>
      <c r="GM2081" s="40"/>
      <c r="GN2081" s="40"/>
      <c r="GO2081" s="40"/>
      <c r="GP2081" s="40"/>
      <c r="GQ2081" s="40"/>
      <c r="GR2081" s="40"/>
      <c r="GS2081" s="40"/>
    </row>
    <row r="2082" spans="1:201" x14ac:dyDescent="0.2">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40"/>
      <c r="CY2082" s="40"/>
      <c r="CZ2082" s="40"/>
      <c r="DA2082" s="40"/>
      <c r="DB2082" s="40"/>
      <c r="DC2082" s="40"/>
      <c r="DD2082" s="40"/>
      <c r="DE2082" s="40"/>
      <c r="DF2082" s="40"/>
      <c r="DG2082" s="40"/>
      <c r="DH2082" s="40"/>
      <c r="DI2082" s="40"/>
      <c r="DJ2082" s="40"/>
      <c r="DK2082" s="40"/>
      <c r="DL2082" s="40"/>
      <c r="DM2082" s="40"/>
      <c r="DN2082" s="40"/>
      <c r="DO2082" s="40"/>
      <c r="DP2082" s="40"/>
      <c r="DQ2082" s="40"/>
      <c r="DR2082" s="40"/>
      <c r="DS2082" s="40"/>
      <c r="DT2082" s="40"/>
      <c r="DU2082" s="40"/>
      <c r="DV2082" s="40"/>
      <c r="DW2082" s="40"/>
      <c r="DX2082" s="40"/>
      <c r="DY2082" s="40"/>
      <c r="DZ2082" s="40"/>
      <c r="EA2082" s="40"/>
      <c r="EB2082" s="40"/>
      <c r="EC2082" s="40"/>
      <c r="ED2082" s="40"/>
      <c r="EE2082" s="40"/>
      <c r="EF2082" s="40"/>
      <c r="EG2082" s="40"/>
      <c r="EH2082" s="40"/>
      <c r="EI2082" s="40"/>
      <c r="EJ2082" s="40"/>
      <c r="EK2082" s="40"/>
      <c r="EL2082" s="40"/>
      <c r="EM2082" s="40"/>
      <c r="EN2082" s="40"/>
      <c r="EO2082" s="40"/>
      <c r="EP2082" s="40"/>
      <c r="EQ2082" s="40"/>
      <c r="ER2082" s="40"/>
      <c r="ES2082" s="40"/>
      <c r="ET2082" s="40"/>
      <c r="EU2082" s="40"/>
      <c r="EV2082" s="40"/>
      <c r="EW2082" s="40"/>
      <c r="EX2082" s="40"/>
      <c r="EY2082" s="40"/>
      <c r="EZ2082" s="40"/>
      <c r="FA2082" s="40"/>
      <c r="FB2082" s="40"/>
      <c r="FC2082" s="40"/>
      <c r="FD2082" s="40"/>
      <c r="FE2082" s="40"/>
      <c r="FF2082" s="40"/>
      <c r="FG2082" s="40"/>
      <c r="FH2082" s="40"/>
      <c r="FI2082" s="40"/>
      <c r="FJ2082" s="40"/>
      <c r="FK2082" s="40"/>
      <c r="FL2082" s="40"/>
      <c r="FM2082" s="40"/>
      <c r="FN2082" s="40"/>
      <c r="FO2082" s="40"/>
      <c r="FP2082" s="40"/>
      <c r="FQ2082" s="40"/>
      <c r="FR2082" s="40"/>
      <c r="FS2082" s="40"/>
      <c r="FT2082" s="40"/>
      <c r="FU2082" s="40"/>
      <c r="FV2082" s="40"/>
      <c r="FW2082" s="40"/>
      <c r="FX2082" s="40"/>
      <c r="FY2082" s="40"/>
      <c r="FZ2082" s="40"/>
      <c r="GA2082" s="40"/>
      <c r="GB2082" s="40"/>
      <c r="GC2082" s="40"/>
      <c r="GD2082" s="40"/>
      <c r="GE2082" s="40"/>
      <c r="GF2082" s="40"/>
      <c r="GG2082" s="40"/>
      <c r="GH2082" s="40"/>
      <c r="GI2082" s="40"/>
      <c r="GJ2082" s="40"/>
      <c r="GK2082" s="40"/>
      <c r="GL2082" s="40"/>
      <c r="GM2082" s="40"/>
      <c r="GN2082" s="40"/>
      <c r="GO2082" s="40"/>
      <c r="GP2082" s="40"/>
      <c r="GQ2082" s="40"/>
      <c r="GR2082" s="40"/>
      <c r="GS2082" s="40"/>
    </row>
    <row r="2083" spans="1:201" x14ac:dyDescent="0.2">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40"/>
      <c r="CY2083" s="40"/>
      <c r="CZ2083" s="40"/>
      <c r="DA2083" s="40"/>
      <c r="DB2083" s="40"/>
      <c r="DC2083" s="40"/>
      <c r="DD2083" s="40"/>
      <c r="DE2083" s="40"/>
      <c r="DF2083" s="40"/>
      <c r="DG2083" s="40"/>
      <c r="DH2083" s="40"/>
      <c r="DI2083" s="40"/>
      <c r="DJ2083" s="40"/>
      <c r="DK2083" s="40"/>
      <c r="DL2083" s="40"/>
      <c r="DM2083" s="40"/>
      <c r="DN2083" s="40"/>
      <c r="DO2083" s="40"/>
      <c r="DP2083" s="40"/>
      <c r="DQ2083" s="40"/>
      <c r="DR2083" s="40"/>
      <c r="DS2083" s="40"/>
      <c r="DT2083" s="40"/>
      <c r="DU2083" s="40"/>
      <c r="DV2083" s="40"/>
      <c r="DW2083" s="40"/>
      <c r="DX2083" s="40"/>
      <c r="DY2083" s="40"/>
      <c r="DZ2083" s="40"/>
      <c r="EA2083" s="40"/>
      <c r="EB2083" s="40"/>
      <c r="EC2083" s="40"/>
      <c r="ED2083" s="40"/>
      <c r="EE2083" s="40"/>
      <c r="EF2083" s="40"/>
      <c r="EG2083" s="40"/>
      <c r="EH2083" s="40"/>
      <c r="EI2083" s="40"/>
      <c r="EJ2083" s="40"/>
      <c r="EK2083" s="40"/>
      <c r="EL2083" s="40"/>
      <c r="EM2083" s="40"/>
      <c r="EN2083" s="40"/>
      <c r="EO2083" s="40"/>
      <c r="EP2083" s="40"/>
      <c r="EQ2083" s="40"/>
      <c r="ER2083" s="40"/>
      <c r="ES2083" s="40"/>
      <c r="ET2083" s="40"/>
      <c r="EU2083" s="40"/>
      <c r="EV2083" s="40"/>
      <c r="EW2083" s="40"/>
      <c r="EX2083" s="40"/>
      <c r="EY2083" s="40"/>
      <c r="EZ2083" s="40"/>
      <c r="FA2083" s="40"/>
      <c r="FB2083" s="40"/>
      <c r="FC2083" s="40"/>
      <c r="FD2083" s="40"/>
      <c r="FE2083" s="40"/>
      <c r="FF2083" s="40"/>
      <c r="FG2083" s="40"/>
      <c r="FH2083" s="40"/>
      <c r="FI2083" s="40"/>
      <c r="FJ2083" s="40"/>
      <c r="FK2083" s="40"/>
      <c r="FL2083" s="40"/>
      <c r="FM2083" s="40"/>
      <c r="FN2083" s="40"/>
      <c r="FO2083" s="40"/>
      <c r="FP2083" s="40"/>
      <c r="FQ2083" s="40"/>
      <c r="FR2083" s="40"/>
      <c r="FS2083" s="40"/>
      <c r="FT2083" s="40"/>
      <c r="FU2083" s="40"/>
      <c r="FV2083" s="40"/>
      <c r="FW2083" s="40"/>
      <c r="FX2083" s="40"/>
      <c r="FY2083" s="40"/>
      <c r="FZ2083" s="40"/>
      <c r="GA2083" s="40"/>
      <c r="GB2083" s="40"/>
      <c r="GC2083" s="40"/>
      <c r="GD2083" s="40"/>
      <c r="GE2083" s="40"/>
      <c r="GF2083" s="40"/>
      <c r="GG2083" s="40"/>
      <c r="GH2083" s="40"/>
      <c r="GI2083" s="40"/>
      <c r="GJ2083" s="40"/>
      <c r="GK2083" s="40"/>
      <c r="GL2083" s="40"/>
      <c r="GM2083" s="40"/>
      <c r="GN2083" s="40"/>
      <c r="GO2083" s="40"/>
      <c r="GP2083" s="40"/>
      <c r="GQ2083" s="40"/>
      <c r="GR2083" s="40"/>
      <c r="GS2083" s="40"/>
    </row>
    <row r="2084" spans="1:201" ht="13.5" thickBot="1" x14ac:dyDescent="0.25">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40"/>
      <c r="CY2084" s="40"/>
      <c r="CZ2084" s="40"/>
      <c r="DA2084" s="40"/>
      <c r="DB2084" s="40"/>
      <c r="DC2084" s="40"/>
      <c r="DD2084" s="40"/>
      <c r="DE2084" s="40"/>
      <c r="DF2084" s="40"/>
      <c r="DG2084" s="40"/>
      <c r="DH2084" s="40"/>
      <c r="DI2084" s="40"/>
      <c r="DJ2084" s="40"/>
      <c r="DK2084" s="40"/>
      <c r="DL2084" s="40"/>
      <c r="DM2084" s="40"/>
      <c r="DN2084" s="40"/>
      <c r="DO2084" s="40"/>
      <c r="DP2084" s="40"/>
      <c r="DQ2084" s="40"/>
      <c r="DR2084" s="40"/>
      <c r="DS2084" s="40"/>
      <c r="DT2084" s="40"/>
      <c r="DU2084" s="40"/>
      <c r="DV2084" s="40"/>
      <c r="DW2084" s="40"/>
      <c r="DX2084" s="40"/>
      <c r="DY2084" s="40"/>
      <c r="DZ2084" s="40"/>
      <c r="EA2084" s="40"/>
      <c r="EB2084" s="40"/>
      <c r="EC2084" s="40"/>
      <c r="ED2084" s="40"/>
      <c r="EE2084" s="40"/>
      <c r="EF2084" s="40"/>
      <c r="EG2084" s="40"/>
      <c r="EH2084" s="40"/>
      <c r="EI2084" s="40"/>
      <c r="EJ2084" s="40"/>
      <c r="EK2084" s="40"/>
      <c r="EL2084" s="40"/>
      <c r="EM2084" s="40"/>
      <c r="EN2084" s="40"/>
      <c r="EO2084" s="40"/>
      <c r="EP2084" s="40"/>
      <c r="EQ2084" s="40"/>
      <c r="ER2084" s="40"/>
      <c r="ES2084" s="40"/>
      <c r="ET2084" s="40"/>
      <c r="EU2084" s="40"/>
      <c r="EV2084" s="40"/>
      <c r="EW2084" s="40"/>
      <c r="EX2084" s="40"/>
      <c r="EY2084" s="40"/>
      <c r="EZ2084" s="40"/>
      <c r="FA2084" s="40"/>
      <c r="FB2084" s="40"/>
      <c r="FC2084" s="40"/>
      <c r="FD2084" s="40"/>
      <c r="FE2084" s="40"/>
      <c r="FF2084" s="40"/>
      <c r="FG2084" s="40"/>
      <c r="FH2084" s="40"/>
      <c r="FI2084" s="40"/>
      <c r="FJ2084" s="40"/>
      <c r="FK2084" s="40"/>
      <c r="FL2084" s="40"/>
      <c r="FM2084" s="40"/>
      <c r="FN2084" s="40"/>
      <c r="FO2084" s="40"/>
      <c r="FP2084" s="40"/>
      <c r="FQ2084" s="40"/>
      <c r="FR2084" s="40"/>
      <c r="FS2084" s="40"/>
      <c r="FT2084" s="40"/>
      <c r="FU2084" s="40"/>
      <c r="FV2084" s="40"/>
      <c r="FW2084" s="40"/>
      <c r="FX2084" s="40"/>
      <c r="FY2084" s="40"/>
      <c r="FZ2084" s="40"/>
      <c r="GA2084" s="40"/>
      <c r="GB2084" s="40"/>
      <c r="GC2084" s="40"/>
      <c r="GD2084" s="40"/>
      <c r="GE2084" s="40"/>
      <c r="GF2084" s="40"/>
      <c r="GG2084" s="40"/>
      <c r="GH2084" s="40"/>
      <c r="GI2084" s="40"/>
      <c r="GJ2084" s="40"/>
      <c r="GK2084" s="40"/>
      <c r="GL2084" s="40"/>
      <c r="GM2084" s="40"/>
      <c r="GN2084" s="40"/>
      <c r="GO2084" s="40"/>
      <c r="GP2084" s="40"/>
      <c r="GQ2084" s="40"/>
      <c r="GR2084" s="40"/>
      <c r="GS2084" s="40"/>
    </row>
    <row r="2085" spans="1:201" ht="13.5" thickBot="1" x14ac:dyDescent="0.25">
      <c r="A2085" s="167"/>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40"/>
      <c r="CY2085" s="40"/>
      <c r="CZ2085" s="40"/>
      <c r="DA2085" s="40"/>
      <c r="DB2085" s="40"/>
      <c r="DC2085" s="40"/>
      <c r="DD2085" s="40"/>
      <c r="DE2085" s="40"/>
      <c r="DF2085" s="40"/>
      <c r="DG2085" s="40"/>
      <c r="DH2085" s="40"/>
      <c r="DI2085" s="40"/>
      <c r="DJ2085" s="40"/>
      <c r="DK2085" s="40"/>
      <c r="DL2085" s="40"/>
      <c r="DM2085" s="40"/>
      <c r="DN2085" s="40"/>
      <c r="DO2085" s="40"/>
      <c r="DP2085" s="40"/>
      <c r="DQ2085" s="40"/>
      <c r="DR2085" s="40"/>
      <c r="DS2085" s="40"/>
      <c r="DT2085" s="40"/>
      <c r="DU2085" s="40"/>
      <c r="DV2085" s="40"/>
      <c r="DW2085" s="40"/>
      <c r="DX2085" s="40"/>
      <c r="DY2085" s="40"/>
      <c r="DZ2085" s="40"/>
      <c r="EA2085" s="40"/>
      <c r="EB2085" s="40"/>
      <c r="EC2085" s="40"/>
      <c r="ED2085" s="40"/>
      <c r="EE2085" s="40"/>
      <c r="EF2085" s="40"/>
      <c r="EG2085" s="40"/>
      <c r="EH2085" s="40"/>
      <c r="EI2085" s="40"/>
      <c r="EJ2085" s="40"/>
      <c r="EK2085" s="40"/>
      <c r="EL2085" s="40"/>
      <c r="EM2085" s="40"/>
      <c r="EN2085" s="40"/>
      <c r="EO2085" s="40"/>
      <c r="EP2085" s="40"/>
      <c r="EQ2085" s="40"/>
      <c r="ER2085" s="40"/>
      <c r="ES2085" s="40"/>
      <c r="ET2085" s="40"/>
      <c r="EU2085" s="40"/>
      <c r="EV2085" s="40"/>
      <c r="EW2085" s="40"/>
      <c r="EX2085" s="40"/>
      <c r="EY2085" s="40"/>
      <c r="EZ2085" s="40"/>
      <c r="FA2085" s="40"/>
      <c r="FB2085" s="40"/>
      <c r="FC2085" s="40"/>
      <c r="FD2085" s="40"/>
      <c r="FE2085" s="40"/>
      <c r="FF2085" s="40"/>
      <c r="FG2085" s="40"/>
      <c r="FH2085" s="40"/>
      <c r="FI2085" s="40"/>
      <c r="FJ2085" s="40"/>
      <c r="FK2085" s="40"/>
      <c r="FL2085" s="40"/>
      <c r="FM2085" s="40"/>
      <c r="FN2085" s="40"/>
      <c r="FO2085" s="40"/>
      <c r="FP2085" s="40"/>
      <c r="FQ2085" s="40"/>
      <c r="FR2085" s="40"/>
      <c r="FS2085" s="40"/>
      <c r="FT2085" s="40"/>
      <c r="FU2085" s="40"/>
      <c r="FV2085" s="40"/>
      <c r="FW2085" s="40"/>
      <c r="FX2085" s="40"/>
      <c r="FY2085" s="40"/>
      <c r="FZ2085" s="40"/>
      <c r="GA2085" s="40"/>
      <c r="GB2085" s="40"/>
      <c r="GC2085" s="40"/>
      <c r="GD2085" s="40"/>
      <c r="GE2085" s="40"/>
      <c r="GF2085" s="40"/>
      <c r="GG2085" s="40"/>
      <c r="GH2085" s="40"/>
      <c r="GI2085" s="40"/>
      <c r="GJ2085" s="40"/>
      <c r="GK2085" s="40"/>
      <c r="GL2085" s="40"/>
      <c r="GM2085" s="40"/>
      <c r="GN2085" s="40"/>
      <c r="GO2085" s="40"/>
      <c r="GP2085" s="40"/>
      <c r="GQ2085" s="40"/>
      <c r="GR2085" s="40"/>
      <c r="GS2085" s="40"/>
    </row>
    <row r="2086" spans="1:201" x14ac:dyDescent="0.2">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40"/>
      <c r="CY2086" s="40"/>
      <c r="CZ2086" s="40"/>
      <c r="DA2086" s="40"/>
      <c r="DB2086" s="40"/>
      <c r="DC2086" s="40"/>
      <c r="DD2086" s="40"/>
      <c r="DE2086" s="40"/>
      <c r="DF2086" s="40"/>
      <c r="DG2086" s="40"/>
      <c r="DH2086" s="40"/>
      <c r="DI2086" s="40"/>
      <c r="DJ2086" s="40"/>
      <c r="DK2086" s="40"/>
      <c r="DL2086" s="40"/>
      <c r="DM2086" s="40"/>
      <c r="DN2086" s="40"/>
      <c r="DO2086" s="40"/>
      <c r="DP2086" s="40"/>
      <c r="DQ2086" s="40"/>
      <c r="DR2086" s="40"/>
      <c r="DS2086" s="40"/>
      <c r="DT2086" s="40"/>
      <c r="DU2086" s="40"/>
      <c r="DV2086" s="40"/>
      <c r="DW2086" s="40"/>
      <c r="DX2086" s="40"/>
      <c r="DY2086" s="40"/>
      <c r="DZ2086" s="40"/>
      <c r="EA2086" s="40"/>
      <c r="EB2086" s="40"/>
      <c r="EC2086" s="40"/>
      <c r="ED2086" s="40"/>
      <c r="EE2086" s="40"/>
      <c r="EF2086" s="40"/>
      <c r="EG2086" s="40"/>
      <c r="EH2086" s="40"/>
      <c r="EI2086" s="40"/>
      <c r="EJ2086" s="40"/>
      <c r="EK2086" s="40"/>
      <c r="EL2086" s="40"/>
      <c r="EM2086" s="40"/>
      <c r="EN2086" s="40"/>
      <c r="EO2086" s="40"/>
      <c r="EP2086" s="40"/>
      <c r="EQ2086" s="40"/>
      <c r="ER2086" s="40"/>
      <c r="ES2086" s="40"/>
      <c r="ET2086" s="40"/>
      <c r="EU2086" s="40"/>
      <c r="EV2086" s="40"/>
      <c r="EW2086" s="40"/>
      <c r="EX2086" s="40"/>
      <c r="EY2086" s="40"/>
      <c r="EZ2086" s="40"/>
      <c r="FA2086" s="40"/>
      <c r="FB2086" s="40"/>
      <c r="FC2086" s="40"/>
      <c r="FD2086" s="40"/>
      <c r="FE2086" s="40"/>
      <c r="FF2086" s="40"/>
      <c r="FG2086" s="40"/>
      <c r="FH2086" s="40"/>
      <c r="FI2086" s="40"/>
      <c r="FJ2086" s="40"/>
      <c r="FK2086" s="40"/>
      <c r="FL2086" s="40"/>
      <c r="FM2086" s="40"/>
      <c r="FN2086" s="40"/>
      <c r="FO2086" s="40"/>
      <c r="FP2086" s="40"/>
      <c r="FQ2086" s="40"/>
      <c r="FR2086" s="40"/>
      <c r="FS2086" s="40"/>
      <c r="FT2086" s="40"/>
      <c r="FU2086" s="40"/>
      <c r="FV2086" s="40"/>
      <c r="FW2086" s="40"/>
      <c r="FX2086" s="40"/>
      <c r="FY2086" s="40"/>
      <c r="FZ2086" s="40"/>
      <c r="GA2086" s="40"/>
      <c r="GB2086" s="40"/>
      <c r="GC2086" s="40"/>
      <c r="GD2086" s="40"/>
      <c r="GE2086" s="40"/>
      <c r="GF2086" s="40"/>
      <c r="GG2086" s="40"/>
      <c r="GH2086" s="40"/>
      <c r="GI2086" s="40"/>
      <c r="GJ2086" s="40"/>
      <c r="GK2086" s="40"/>
      <c r="GL2086" s="40"/>
      <c r="GM2086" s="40"/>
      <c r="GN2086" s="40"/>
      <c r="GO2086" s="40"/>
      <c r="GP2086" s="40"/>
      <c r="GQ2086" s="40"/>
      <c r="GR2086" s="40"/>
      <c r="GS2086" s="40"/>
    </row>
    <row r="2087" spans="1:201" x14ac:dyDescent="0.2">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40"/>
      <c r="CY2087" s="40"/>
      <c r="CZ2087" s="40"/>
      <c r="DA2087" s="40"/>
      <c r="DB2087" s="40"/>
      <c r="DC2087" s="40"/>
      <c r="DD2087" s="40"/>
      <c r="DE2087" s="40"/>
      <c r="DF2087" s="40"/>
      <c r="DG2087" s="40"/>
      <c r="DH2087" s="40"/>
      <c r="DI2087" s="40"/>
      <c r="DJ2087" s="40"/>
      <c r="DK2087" s="40"/>
      <c r="DL2087" s="40"/>
      <c r="DM2087" s="40"/>
      <c r="DN2087" s="40"/>
      <c r="DO2087" s="40"/>
      <c r="DP2087" s="40"/>
      <c r="DQ2087" s="40"/>
      <c r="DR2087" s="40"/>
      <c r="DS2087" s="40"/>
      <c r="DT2087" s="40"/>
      <c r="DU2087" s="40"/>
      <c r="DV2087" s="40"/>
      <c r="DW2087" s="40"/>
      <c r="DX2087" s="40"/>
      <c r="DY2087" s="40"/>
      <c r="DZ2087" s="40"/>
      <c r="EA2087" s="40"/>
      <c r="EB2087" s="40"/>
      <c r="EC2087" s="40"/>
      <c r="ED2087" s="40"/>
      <c r="EE2087" s="40"/>
      <c r="EF2087" s="40"/>
      <c r="EG2087" s="40"/>
      <c r="EH2087" s="40"/>
      <c r="EI2087" s="40"/>
      <c r="EJ2087" s="40"/>
      <c r="EK2087" s="40"/>
      <c r="EL2087" s="40"/>
      <c r="EM2087" s="40"/>
      <c r="EN2087" s="40"/>
      <c r="EO2087" s="40"/>
      <c r="EP2087" s="40"/>
      <c r="EQ2087" s="40"/>
      <c r="ER2087" s="40"/>
      <c r="ES2087" s="40"/>
      <c r="ET2087" s="40"/>
      <c r="EU2087" s="40"/>
      <c r="EV2087" s="40"/>
      <c r="EW2087" s="40"/>
      <c r="EX2087" s="40"/>
      <c r="EY2087" s="40"/>
      <c r="EZ2087" s="40"/>
      <c r="FA2087" s="40"/>
      <c r="FB2087" s="40"/>
      <c r="FC2087" s="40"/>
      <c r="FD2087" s="40"/>
      <c r="FE2087" s="40"/>
      <c r="FF2087" s="40"/>
      <c r="FG2087" s="40"/>
      <c r="FH2087" s="40"/>
      <c r="FI2087" s="40"/>
      <c r="FJ2087" s="40"/>
      <c r="FK2087" s="40"/>
      <c r="FL2087" s="40"/>
      <c r="FM2087" s="40"/>
      <c r="FN2087" s="40"/>
      <c r="FO2087" s="40"/>
      <c r="FP2087" s="40"/>
      <c r="FQ2087" s="40"/>
      <c r="FR2087" s="40"/>
      <c r="FS2087" s="40"/>
      <c r="FT2087" s="40"/>
      <c r="FU2087" s="40"/>
      <c r="FV2087" s="40"/>
      <c r="FW2087" s="40"/>
      <c r="FX2087" s="40"/>
      <c r="FY2087" s="40"/>
      <c r="FZ2087" s="40"/>
      <c r="GA2087" s="40"/>
      <c r="GB2087" s="40"/>
      <c r="GC2087" s="40"/>
      <c r="GD2087" s="40"/>
      <c r="GE2087" s="40"/>
      <c r="GF2087" s="40"/>
      <c r="GG2087" s="40"/>
      <c r="GH2087" s="40"/>
      <c r="GI2087" s="40"/>
      <c r="GJ2087" s="40"/>
      <c r="GK2087" s="40"/>
      <c r="GL2087" s="40"/>
      <c r="GM2087" s="40"/>
      <c r="GN2087" s="40"/>
      <c r="GO2087" s="40"/>
      <c r="GP2087" s="40"/>
      <c r="GQ2087" s="40"/>
      <c r="GR2087" s="40"/>
      <c r="GS2087" s="40"/>
    </row>
    <row r="2088" spans="1:201" x14ac:dyDescent="0.2">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40"/>
      <c r="CY2088" s="40"/>
      <c r="CZ2088" s="40"/>
      <c r="DA2088" s="40"/>
      <c r="DB2088" s="40"/>
      <c r="DC2088" s="40"/>
      <c r="DD2088" s="40"/>
      <c r="DE2088" s="40"/>
      <c r="DF2088" s="40"/>
      <c r="DG2088" s="40"/>
      <c r="DH2088" s="40"/>
      <c r="DI2088" s="40"/>
      <c r="DJ2088" s="40"/>
      <c r="DK2088" s="40"/>
      <c r="DL2088" s="40"/>
      <c r="DM2088" s="40"/>
      <c r="DN2088" s="40"/>
      <c r="DO2088" s="40"/>
      <c r="DP2088" s="40"/>
      <c r="DQ2088" s="40"/>
      <c r="DR2088" s="40"/>
      <c r="DS2088" s="40"/>
      <c r="DT2088" s="40"/>
      <c r="DU2088" s="40"/>
      <c r="DV2088" s="40"/>
      <c r="DW2088" s="40"/>
      <c r="DX2088" s="40"/>
      <c r="DY2088" s="40"/>
      <c r="DZ2088" s="40"/>
      <c r="EA2088" s="40"/>
      <c r="EB2088" s="40"/>
      <c r="EC2088" s="40"/>
      <c r="ED2088" s="40"/>
      <c r="EE2088" s="40"/>
      <c r="EF2088" s="40"/>
      <c r="EG2088" s="40"/>
      <c r="EH2088" s="40"/>
      <c r="EI2088" s="40"/>
      <c r="EJ2088" s="40"/>
      <c r="EK2088" s="40"/>
      <c r="EL2088" s="40"/>
      <c r="EM2088" s="40"/>
      <c r="EN2088" s="40"/>
      <c r="EO2088" s="40"/>
      <c r="EP2088" s="40"/>
      <c r="EQ2088" s="40"/>
      <c r="ER2088" s="40"/>
      <c r="ES2088" s="40"/>
      <c r="ET2088" s="40"/>
      <c r="EU2088" s="40"/>
      <c r="EV2088" s="40"/>
      <c r="EW2088" s="40"/>
      <c r="EX2088" s="40"/>
      <c r="EY2088" s="40"/>
      <c r="EZ2088" s="40"/>
      <c r="FA2088" s="40"/>
      <c r="FB2088" s="40"/>
      <c r="FC2088" s="40"/>
      <c r="FD2088" s="40"/>
      <c r="FE2088" s="40"/>
      <c r="FF2088" s="40"/>
      <c r="FG2088" s="40"/>
      <c r="FH2088" s="40"/>
      <c r="FI2088" s="40"/>
      <c r="FJ2088" s="40"/>
      <c r="FK2088" s="40"/>
      <c r="FL2088" s="40"/>
      <c r="FM2088" s="40"/>
      <c r="FN2088" s="40"/>
      <c r="FO2088" s="40"/>
      <c r="FP2088" s="40"/>
      <c r="FQ2088" s="40"/>
      <c r="FR2088" s="40"/>
      <c r="FS2088" s="40"/>
      <c r="FT2088" s="40"/>
      <c r="FU2088" s="40"/>
      <c r="FV2088" s="40"/>
      <c r="FW2088" s="40"/>
      <c r="FX2088" s="40"/>
      <c r="FY2088" s="40"/>
      <c r="FZ2088" s="40"/>
      <c r="GA2088" s="40"/>
      <c r="GB2088" s="40"/>
      <c r="GC2088" s="40"/>
      <c r="GD2088" s="40"/>
      <c r="GE2088" s="40"/>
      <c r="GF2088" s="40"/>
      <c r="GG2088" s="40"/>
      <c r="GH2088" s="40"/>
      <c r="GI2088" s="40"/>
      <c r="GJ2088" s="40"/>
      <c r="GK2088" s="40"/>
      <c r="GL2088" s="40"/>
      <c r="GM2088" s="40"/>
      <c r="GN2088" s="40"/>
      <c r="GO2088" s="40"/>
      <c r="GP2088" s="40"/>
      <c r="GQ2088" s="40"/>
      <c r="GR2088" s="40"/>
      <c r="GS2088" s="40"/>
    </row>
    <row r="2089" spans="1:201" x14ac:dyDescent="0.2">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40"/>
      <c r="CY2089" s="40"/>
      <c r="CZ2089" s="40"/>
      <c r="DA2089" s="40"/>
      <c r="DB2089" s="40"/>
      <c r="DC2089" s="40"/>
      <c r="DD2089" s="40"/>
      <c r="DE2089" s="40"/>
      <c r="DF2089" s="40"/>
      <c r="DG2089" s="40"/>
      <c r="DH2089" s="40"/>
      <c r="DI2089" s="40"/>
      <c r="DJ2089" s="40"/>
      <c r="DK2089" s="40"/>
      <c r="DL2089" s="40"/>
      <c r="DM2089" s="40"/>
      <c r="DN2089" s="40"/>
      <c r="DO2089" s="40"/>
      <c r="DP2089" s="40"/>
      <c r="DQ2089" s="40"/>
      <c r="DR2089" s="40"/>
      <c r="DS2089" s="40"/>
      <c r="DT2089" s="40"/>
      <c r="DU2089" s="40"/>
      <c r="DV2089" s="40"/>
      <c r="DW2089" s="40"/>
      <c r="DX2089" s="40"/>
      <c r="DY2089" s="40"/>
      <c r="DZ2089" s="40"/>
      <c r="EA2089" s="40"/>
      <c r="EB2089" s="40"/>
      <c r="EC2089" s="40"/>
      <c r="ED2089" s="40"/>
      <c r="EE2089" s="40"/>
      <c r="EF2089" s="40"/>
      <c r="EG2089" s="40"/>
      <c r="EH2089" s="40"/>
      <c r="EI2089" s="40"/>
      <c r="EJ2089" s="40"/>
      <c r="EK2089" s="40"/>
      <c r="EL2089" s="40"/>
      <c r="EM2089" s="40"/>
      <c r="EN2089" s="40"/>
      <c r="EO2089" s="40"/>
      <c r="EP2089" s="40"/>
      <c r="EQ2089" s="40"/>
      <c r="ER2089" s="40"/>
      <c r="ES2089" s="40"/>
      <c r="ET2089" s="40"/>
      <c r="EU2089" s="40"/>
      <c r="EV2089" s="40"/>
      <c r="EW2089" s="40"/>
      <c r="EX2089" s="40"/>
      <c r="EY2089" s="40"/>
      <c r="EZ2089" s="40"/>
      <c r="FA2089" s="40"/>
      <c r="FB2089" s="40"/>
      <c r="FC2089" s="40"/>
      <c r="FD2089" s="40"/>
      <c r="FE2089" s="40"/>
      <c r="FF2089" s="40"/>
      <c r="FG2089" s="40"/>
      <c r="FH2089" s="40"/>
      <c r="FI2089" s="40"/>
      <c r="FJ2089" s="40"/>
      <c r="FK2089" s="40"/>
      <c r="FL2089" s="40"/>
      <c r="FM2089" s="40"/>
      <c r="FN2089" s="40"/>
      <c r="FO2089" s="40"/>
      <c r="FP2089" s="40"/>
      <c r="FQ2089" s="40"/>
      <c r="FR2089" s="40"/>
      <c r="FS2089" s="40"/>
      <c r="FT2089" s="40"/>
      <c r="FU2089" s="40"/>
      <c r="FV2089" s="40"/>
      <c r="FW2089" s="40"/>
      <c r="FX2089" s="40"/>
      <c r="FY2089" s="40"/>
      <c r="FZ2089" s="40"/>
      <c r="GA2089" s="40"/>
      <c r="GB2089" s="40"/>
      <c r="GC2089" s="40"/>
      <c r="GD2089" s="40"/>
      <c r="GE2089" s="40"/>
      <c r="GF2089" s="40"/>
      <c r="GG2089" s="40"/>
      <c r="GH2089" s="40"/>
      <c r="GI2089" s="40"/>
      <c r="GJ2089" s="40"/>
      <c r="GK2089" s="40"/>
      <c r="GL2089" s="40"/>
      <c r="GM2089" s="40"/>
      <c r="GN2089" s="40"/>
      <c r="GO2089" s="40"/>
      <c r="GP2089" s="40"/>
      <c r="GQ2089" s="40"/>
      <c r="GR2089" s="40"/>
      <c r="GS2089" s="40"/>
    </row>
    <row r="2090" spans="1:201" x14ac:dyDescent="0.2">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40"/>
      <c r="CY2090" s="40"/>
      <c r="CZ2090" s="40"/>
      <c r="DA2090" s="40"/>
      <c r="DB2090" s="40"/>
      <c r="DC2090" s="40"/>
      <c r="DD2090" s="40"/>
      <c r="DE2090" s="40"/>
      <c r="DF2090" s="40"/>
      <c r="DG2090" s="40"/>
      <c r="DH2090" s="40"/>
      <c r="DI2090" s="40"/>
      <c r="DJ2090" s="40"/>
      <c r="DK2090" s="40"/>
      <c r="DL2090" s="40"/>
      <c r="DM2090" s="40"/>
      <c r="DN2090" s="40"/>
      <c r="DO2090" s="40"/>
      <c r="DP2090" s="40"/>
      <c r="DQ2090" s="40"/>
      <c r="DR2090" s="40"/>
      <c r="DS2090" s="40"/>
      <c r="DT2090" s="40"/>
      <c r="DU2090" s="40"/>
      <c r="DV2090" s="40"/>
      <c r="DW2090" s="40"/>
      <c r="DX2090" s="40"/>
      <c r="DY2090" s="40"/>
      <c r="DZ2090" s="40"/>
      <c r="EA2090" s="40"/>
      <c r="EB2090" s="40"/>
      <c r="EC2090" s="40"/>
      <c r="ED2090" s="40"/>
      <c r="EE2090" s="40"/>
      <c r="EF2090" s="40"/>
      <c r="EG2090" s="40"/>
      <c r="EH2090" s="40"/>
      <c r="EI2090" s="40"/>
      <c r="EJ2090" s="40"/>
      <c r="EK2090" s="40"/>
      <c r="EL2090" s="40"/>
      <c r="EM2090" s="40"/>
      <c r="EN2090" s="40"/>
      <c r="EO2090" s="40"/>
      <c r="EP2090" s="40"/>
      <c r="EQ2090" s="40"/>
      <c r="ER2090" s="40"/>
      <c r="ES2090" s="40"/>
      <c r="ET2090" s="40"/>
      <c r="EU2090" s="40"/>
      <c r="EV2090" s="40"/>
      <c r="EW2090" s="40"/>
      <c r="EX2090" s="40"/>
      <c r="EY2090" s="40"/>
      <c r="EZ2090" s="40"/>
      <c r="FA2090" s="40"/>
      <c r="FB2090" s="40"/>
      <c r="FC2090" s="40"/>
      <c r="FD2090" s="40"/>
      <c r="FE2090" s="40"/>
      <c r="FF2090" s="40"/>
      <c r="FG2090" s="40"/>
      <c r="FH2090" s="40"/>
      <c r="FI2090" s="40"/>
      <c r="FJ2090" s="40"/>
      <c r="FK2090" s="40"/>
      <c r="FL2090" s="40"/>
      <c r="FM2090" s="40"/>
      <c r="FN2090" s="40"/>
      <c r="FO2090" s="40"/>
      <c r="FP2090" s="40"/>
      <c r="FQ2090" s="40"/>
      <c r="FR2090" s="40"/>
      <c r="FS2090" s="40"/>
      <c r="FT2090" s="40"/>
      <c r="FU2090" s="40"/>
      <c r="FV2090" s="40"/>
      <c r="FW2090" s="40"/>
      <c r="FX2090" s="40"/>
      <c r="FY2090" s="40"/>
      <c r="FZ2090" s="40"/>
      <c r="GA2090" s="40"/>
      <c r="GB2090" s="40"/>
      <c r="GC2090" s="40"/>
      <c r="GD2090" s="40"/>
      <c r="GE2090" s="40"/>
      <c r="GF2090" s="40"/>
      <c r="GG2090" s="40"/>
      <c r="GH2090" s="40"/>
      <c r="GI2090" s="40"/>
      <c r="GJ2090" s="40"/>
      <c r="GK2090" s="40"/>
      <c r="GL2090" s="40"/>
      <c r="GM2090" s="40"/>
      <c r="GN2090" s="40"/>
      <c r="GO2090" s="40"/>
      <c r="GP2090" s="40"/>
      <c r="GQ2090" s="40"/>
      <c r="GR2090" s="40"/>
      <c r="GS2090" s="40"/>
    </row>
    <row r="2091" spans="1:201" x14ac:dyDescent="0.2">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40"/>
      <c r="CY2091" s="40"/>
      <c r="CZ2091" s="40"/>
      <c r="DA2091" s="40"/>
      <c r="DB2091" s="40"/>
      <c r="DC2091" s="40"/>
      <c r="DD2091" s="40"/>
      <c r="DE2091" s="40"/>
      <c r="DF2091" s="40"/>
      <c r="DG2091" s="40"/>
      <c r="DH2091" s="40"/>
      <c r="DI2091" s="40"/>
      <c r="DJ2091" s="40"/>
      <c r="DK2091" s="40"/>
      <c r="DL2091" s="40"/>
      <c r="DM2091" s="40"/>
      <c r="DN2091" s="40"/>
      <c r="DO2091" s="40"/>
      <c r="DP2091" s="40"/>
      <c r="DQ2091" s="40"/>
      <c r="DR2091" s="40"/>
      <c r="DS2091" s="40"/>
      <c r="DT2091" s="40"/>
      <c r="DU2091" s="40"/>
      <c r="DV2091" s="40"/>
      <c r="DW2091" s="40"/>
      <c r="DX2091" s="40"/>
      <c r="DY2091" s="40"/>
      <c r="DZ2091" s="40"/>
      <c r="EA2091" s="40"/>
      <c r="EB2091" s="40"/>
      <c r="EC2091" s="40"/>
      <c r="ED2091" s="40"/>
      <c r="EE2091" s="40"/>
      <c r="EF2091" s="40"/>
      <c r="EG2091" s="40"/>
      <c r="EH2091" s="40"/>
      <c r="EI2091" s="40"/>
      <c r="EJ2091" s="40"/>
      <c r="EK2091" s="40"/>
      <c r="EL2091" s="40"/>
      <c r="EM2091" s="40"/>
      <c r="EN2091" s="40"/>
      <c r="EO2091" s="40"/>
      <c r="EP2091" s="40"/>
      <c r="EQ2091" s="40"/>
      <c r="ER2091" s="40"/>
      <c r="ES2091" s="40"/>
      <c r="ET2091" s="40"/>
      <c r="EU2091" s="40"/>
      <c r="EV2091" s="40"/>
      <c r="EW2091" s="40"/>
      <c r="EX2091" s="40"/>
      <c r="EY2091" s="40"/>
      <c r="EZ2091" s="40"/>
      <c r="FA2091" s="40"/>
      <c r="FB2091" s="40"/>
      <c r="FC2091" s="40"/>
      <c r="FD2091" s="40"/>
      <c r="FE2091" s="40"/>
      <c r="FF2091" s="40"/>
      <c r="FG2091" s="40"/>
      <c r="FH2091" s="40"/>
      <c r="FI2091" s="40"/>
      <c r="FJ2091" s="40"/>
      <c r="FK2091" s="40"/>
      <c r="FL2091" s="40"/>
      <c r="FM2091" s="40"/>
      <c r="FN2091" s="40"/>
      <c r="FO2091" s="40"/>
      <c r="FP2091" s="40"/>
      <c r="FQ2091" s="40"/>
      <c r="FR2091" s="40"/>
      <c r="FS2091" s="40"/>
      <c r="FT2091" s="40"/>
      <c r="FU2091" s="40"/>
      <c r="FV2091" s="40"/>
      <c r="FW2091" s="40"/>
      <c r="FX2091" s="40"/>
      <c r="FY2091" s="40"/>
      <c r="FZ2091" s="40"/>
      <c r="GA2091" s="40"/>
      <c r="GB2091" s="40"/>
      <c r="GC2091" s="40"/>
      <c r="GD2091" s="40"/>
      <c r="GE2091" s="40"/>
      <c r="GF2091" s="40"/>
      <c r="GG2091" s="40"/>
      <c r="GH2091" s="40"/>
      <c r="GI2091" s="40"/>
      <c r="GJ2091" s="40"/>
      <c r="GK2091" s="40"/>
      <c r="GL2091" s="40"/>
      <c r="GM2091" s="40"/>
      <c r="GN2091" s="40"/>
      <c r="GO2091" s="40"/>
      <c r="GP2091" s="40"/>
      <c r="GQ2091" s="40"/>
      <c r="GR2091" s="40"/>
      <c r="GS2091" s="40"/>
    </row>
    <row r="2092" spans="1:201" x14ac:dyDescent="0.2">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40"/>
      <c r="CY2092" s="40"/>
      <c r="CZ2092" s="40"/>
      <c r="DA2092" s="40"/>
      <c r="DB2092" s="40"/>
      <c r="DC2092" s="40"/>
      <c r="DD2092" s="40"/>
      <c r="DE2092" s="40"/>
      <c r="DF2092" s="40"/>
      <c r="DG2092" s="40"/>
      <c r="DH2092" s="40"/>
      <c r="DI2092" s="40"/>
      <c r="DJ2092" s="40"/>
      <c r="DK2092" s="40"/>
      <c r="DL2092" s="40"/>
      <c r="DM2092" s="40"/>
      <c r="DN2092" s="40"/>
      <c r="DO2092" s="40"/>
      <c r="DP2092" s="40"/>
      <c r="DQ2092" s="40"/>
      <c r="DR2092" s="40"/>
      <c r="DS2092" s="40"/>
      <c r="DT2092" s="40"/>
      <c r="DU2092" s="40"/>
      <c r="DV2092" s="40"/>
      <c r="DW2092" s="40"/>
      <c r="DX2092" s="40"/>
      <c r="DY2092" s="40"/>
      <c r="DZ2092" s="40"/>
      <c r="EA2092" s="40"/>
      <c r="EB2092" s="40"/>
      <c r="EC2092" s="40"/>
      <c r="ED2092" s="40"/>
      <c r="EE2092" s="40"/>
      <c r="EF2092" s="40"/>
      <c r="EG2092" s="40"/>
      <c r="EH2092" s="40"/>
      <c r="EI2092" s="40"/>
      <c r="EJ2092" s="40"/>
      <c r="EK2092" s="40"/>
      <c r="EL2092" s="40"/>
      <c r="EM2092" s="40"/>
      <c r="EN2092" s="40"/>
      <c r="EO2092" s="40"/>
      <c r="EP2092" s="40"/>
      <c r="EQ2092" s="40"/>
      <c r="ER2092" s="40"/>
      <c r="ES2092" s="40"/>
      <c r="ET2092" s="40"/>
      <c r="EU2092" s="40"/>
      <c r="EV2092" s="40"/>
      <c r="EW2092" s="40"/>
      <c r="EX2092" s="40"/>
      <c r="EY2092" s="40"/>
      <c r="EZ2092" s="40"/>
      <c r="FA2092" s="40"/>
      <c r="FB2092" s="40"/>
      <c r="FC2092" s="40"/>
      <c r="FD2092" s="40"/>
      <c r="FE2092" s="40"/>
      <c r="FF2092" s="40"/>
      <c r="FG2092" s="40"/>
      <c r="FH2092" s="40"/>
      <c r="FI2092" s="40"/>
      <c r="FJ2092" s="40"/>
      <c r="FK2092" s="40"/>
      <c r="FL2092" s="40"/>
      <c r="FM2092" s="40"/>
      <c r="FN2092" s="40"/>
      <c r="FO2092" s="40"/>
      <c r="FP2092" s="40"/>
      <c r="FQ2092" s="40"/>
      <c r="FR2092" s="40"/>
      <c r="FS2092" s="40"/>
      <c r="FT2092" s="40"/>
      <c r="FU2092" s="40"/>
      <c r="FV2092" s="40"/>
      <c r="FW2092" s="40"/>
      <c r="FX2092" s="40"/>
      <c r="FY2092" s="40"/>
      <c r="FZ2092" s="40"/>
      <c r="GA2092" s="40"/>
      <c r="GB2092" s="40"/>
      <c r="GC2092" s="40"/>
      <c r="GD2092" s="40"/>
      <c r="GE2092" s="40"/>
      <c r="GF2092" s="40"/>
      <c r="GG2092" s="40"/>
      <c r="GH2092" s="40"/>
      <c r="GI2092" s="40"/>
      <c r="GJ2092" s="40"/>
      <c r="GK2092" s="40"/>
      <c r="GL2092" s="40"/>
      <c r="GM2092" s="40"/>
      <c r="GN2092" s="40"/>
      <c r="GO2092" s="40"/>
      <c r="GP2092" s="40"/>
      <c r="GQ2092" s="40"/>
      <c r="GR2092" s="40"/>
      <c r="GS2092" s="40"/>
    </row>
    <row r="2093" spans="1:201" x14ac:dyDescent="0.2">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40"/>
      <c r="CY2093" s="40"/>
      <c r="CZ2093" s="40"/>
      <c r="DA2093" s="40"/>
      <c r="DB2093" s="40"/>
      <c r="DC2093" s="40"/>
      <c r="DD2093" s="40"/>
      <c r="DE2093" s="40"/>
      <c r="DF2093" s="40"/>
      <c r="DG2093" s="40"/>
      <c r="DH2093" s="40"/>
      <c r="DI2093" s="40"/>
      <c r="DJ2093" s="40"/>
      <c r="DK2093" s="40"/>
      <c r="DL2093" s="40"/>
      <c r="DM2093" s="40"/>
      <c r="DN2093" s="40"/>
      <c r="DO2093" s="40"/>
      <c r="DP2093" s="40"/>
      <c r="DQ2093" s="40"/>
      <c r="DR2093" s="40"/>
      <c r="DS2093" s="40"/>
      <c r="DT2093" s="40"/>
      <c r="DU2093" s="40"/>
      <c r="DV2093" s="40"/>
      <c r="DW2093" s="40"/>
      <c r="DX2093" s="40"/>
      <c r="DY2093" s="40"/>
      <c r="DZ2093" s="40"/>
      <c r="EA2093" s="40"/>
      <c r="EB2093" s="40"/>
      <c r="EC2093" s="40"/>
      <c r="ED2093" s="40"/>
      <c r="EE2093" s="40"/>
      <c r="EF2093" s="40"/>
      <c r="EG2093" s="40"/>
      <c r="EH2093" s="40"/>
      <c r="EI2093" s="40"/>
      <c r="EJ2093" s="40"/>
      <c r="EK2093" s="40"/>
      <c r="EL2093" s="40"/>
      <c r="EM2093" s="40"/>
      <c r="EN2093" s="40"/>
      <c r="EO2093" s="40"/>
      <c r="EP2093" s="40"/>
      <c r="EQ2093" s="40"/>
      <c r="ER2093" s="40"/>
      <c r="ES2093" s="40"/>
      <c r="ET2093" s="40"/>
      <c r="EU2093" s="40"/>
      <c r="EV2093" s="40"/>
      <c r="EW2093" s="40"/>
      <c r="EX2093" s="40"/>
      <c r="EY2093" s="40"/>
      <c r="EZ2093" s="40"/>
      <c r="FA2093" s="40"/>
      <c r="FB2093" s="40"/>
      <c r="FC2093" s="40"/>
      <c r="FD2093" s="40"/>
      <c r="FE2093" s="40"/>
      <c r="FF2093" s="40"/>
      <c r="FG2093" s="40"/>
      <c r="FH2093" s="40"/>
      <c r="FI2093" s="40"/>
      <c r="FJ2093" s="40"/>
      <c r="FK2093" s="40"/>
      <c r="FL2093" s="40"/>
      <c r="FM2093" s="40"/>
      <c r="FN2093" s="40"/>
      <c r="FO2093" s="40"/>
      <c r="FP2093" s="40"/>
      <c r="FQ2093" s="40"/>
      <c r="FR2093" s="40"/>
      <c r="FS2093" s="40"/>
      <c r="FT2093" s="40"/>
      <c r="FU2093" s="40"/>
      <c r="FV2093" s="40"/>
      <c r="FW2093" s="40"/>
      <c r="FX2093" s="40"/>
      <c r="FY2093" s="40"/>
      <c r="FZ2093" s="40"/>
      <c r="GA2093" s="40"/>
      <c r="GB2093" s="40"/>
      <c r="GC2093" s="40"/>
      <c r="GD2093" s="40"/>
      <c r="GE2093" s="40"/>
      <c r="GF2093" s="40"/>
      <c r="GG2093" s="40"/>
      <c r="GH2093" s="40"/>
      <c r="GI2093" s="40"/>
      <c r="GJ2093" s="40"/>
      <c r="GK2093" s="40"/>
      <c r="GL2093" s="40"/>
      <c r="GM2093" s="40"/>
      <c r="GN2093" s="40"/>
      <c r="GO2093" s="40"/>
      <c r="GP2093" s="40"/>
      <c r="GQ2093" s="40"/>
      <c r="GR2093" s="40"/>
      <c r="GS2093" s="40"/>
    </row>
    <row r="2094" spans="1:201" x14ac:dyDescent="0.2">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40"/>
      <c r="CY2094" s="40"/>
      <c r="CZ2094" s="40"/>
      <c r="DA2094" s="40"/>
      <c r="DB2094" s="40"/>
      <c r="DC2094" s="40"/>
      <c r="DD2094" s="40"/>
      <c r="DE2094" s="40"/>
      <c r="DF2094" s="40"/>
      <c r="DG2094" s="40"/>
      <c r="DH2094" s="40"/>
      <c r="DI2094" s="40"/>
      <c r="DJ2094" s="40"/>
      <c r="DK2094" s="40"/>
      <c r="DL2094" s="40"/>
      <c r="DM2094" s="40"/>
      <c r="DN2094" s="40"/>
      <c r="DO2094" s="40"/>
      <c r="DP2094" s="40"/>
      <c r="DQ2094" s="40"/>
      <c r="DR2094" s="40"/>
      <c r="DS2094" s="40"/>
      <c r="DT2094" s="40"/>
      <c r="DU2094" s="40"/>
      <c r="DV2094" s="40"/>
      <c r="DW2094" s="40"/>
      <c r="DX2094" s="40"/>
      <c r="DY2094" s="40"/>
      <c r="DZ2094" s="40"/>
      <c r="EA2094" s="40"/>
      <c r="EB2094" s="40"/>
      <c r="EC2094" s="40"/>
      <c r="ED2094" s="40"/>
      <c r="EE2094" s="40"/>
      <c r="EF2094" s="40"/>
      <c r="EG2094" s="40"/>
      <c r="EH2094" s="40"/>
      <c r="EI2094" s="40"/>
      <c r="EJ2094" s="40"/>
      <c r="EK2094" s="40"/>
      <c r="EL2094" s="40"/>
      <c r="EM2094" s="40"/>
      <c r="EN2094" s="40"/>
      <c r="EO2094" s="40"/>
      <c r="EP2094" s="40"/>
      <c r="EQ2094" s="40"/>
      <c r="ER2094" s="40"/>
      <c r="ES2094" s="40"/>
      <c r="ET2094" s="40"/>
      <c r="EU2094" s="40"/>
      <c r="EV2094" s="40"/>
      <c r="EW2094" s="40"/>
      <c r="EX2094" s="40"/>
      <c r="EY2094" s="40"/>
      <c r="EZ2094" s="40"/>
      <c r="FA2094" s="40"/>
      <c r="FB2094" s="40"/>
      <c r="FC2094" s="40"/>
      <c r="FD2094" s="40"/>
      <c r="FE2094" s="40"/>
      <c r="FF2094" s="40"/>
      <c r="FG2094" s="40"/>
      <c r="FH2094" s="40"/>
      <c r="FI2094" s="40"/>
      <c r="FJ2094" s="40"/>
      <c r="FK2094" s="40"/>
      <c r="FL2094" s="40"/>
      <c r="FM2094" s="40"/>
      <c r="FN2094" s="40"/>
      <c r="FO2094" s="40"/>
      <c r="FP2094" s="40"/>
      <c r="FQ2094" s="40"/>
      <c r="FR2094" s="40"/>
      <c r="FS2094" s="40"/>
      <c r="FT2094" s="40"/>
      <c r="FU2094" s="40"/>
      <c r="FV2094" s="40"/>
      <c r="FW2094" s="40"/>
      <c r="FX2094" s="40"/>
      <c r="FY2094" s="40"/>
      <c r="FZ2094" s="40"/>
      <c r="GA2094" s="40"/>
      <c r="GB2094" s="40"/>
      <c r="GC2094" s="40"/>
      <c r="GD2094" s="40"/>
      <c r="GE2094" s="40"/>
      <c r="GF2094" s="40"/>
      <c r="GG2094" s="40"/>
      <c r="GH2094" s="40"/>
      <c r="GI2094" s="40"/>
      <c r="GJ2094" s="40"/>
      <c r="GK2094" s="40"/>
      <c r="GL2094" s="40"/>
      <c r="GM2094" s="40"/>
      <c r="GN2094" s="40"/>
      <c r="GO2094" s="40"/>
      <c r="GP2094" s="40"/>
      <c r="GQ2094" s="40"/>
      <c r="GR2094" s="40"/>
      <c r="GS2094" s="40"/>
    </row>
    <row r="2095" spans="1:201" x14ac:dyDescent="0.2">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40"/>
      <c r="CY2095" s="40"/>
      <c r="CZ2095" s="40"/>
      <c r="DA2095" s="40"/>
      <c r="DB2095" s="40"/>
      <c r="DC2095" s="40"/>
      <c r="DD2095" s="40"/>
      <c r="DE2095" s="40"/>
      <c r="DF2095" s="40"/>
      <c r="DG2095" s="40"/>
      <c r="DH2095" s="40"/>
      <c r="DI2095" s="40"/>
      <c r="DJ2095" s="40"/>
      <c r="DK2095" s="40"/>
      <c r="DL2095" s="40"/>
      <c r="DM2095" s="40"/>
      <c r="DN2095" s="40"/>
      <c r="DO2095" s="40"/>
      <c r="DP2095" s="40"/>
      <c r="DQ2095" s="40"/>
      <c r="DR2095" s="40"/>
      <c r="DS2095" s="40"/>
      <c r="DT2095" s="40"/>
      <c r="DU2095" s="40"/>
      <c r="DV2095" s="40"/>
      <c r="DW2095" s="40"/>
      <c r="DX2095" s="40"/>
      <c r="DY2095" s="40"/>
      <c r="DZ2095" s="40"/>
      <c r="EA2095" s="40"/>
      <c r="EB2095" s="40"/>
      <c r="EC2095" s="40"/>
      <c r="ED2095" s="40"/>
      <c r="EE2095" s="40"/>
      <c r="EF2095" s="40"/>
      <c r="EG2095" s="40"/>
      <c r="EH2095" s="40"/>
      <c r="EI2095" s="40"/>
      <c r="EJ2095" s="40"/>
      <c r="EK2095" s="40"/>
      <c r="EL2095" s="40"/>
      <c r="EM2095" s="40"/>
      <c r="EN2095" s="40"/>
      <c r="EO2095" s="40"/>
      <c r="EP2095" s="40"/>
      <c r="EQ2095" s="40"/>
      <c r="ER2095" s="40"/>
      <c r="ES2095" s="40"/>
      <c r="ET2095" s="40"/>
      <c r="EU2095" s="40"/>
      <c r="EV2095" s="40"/>
      <c r="EW2095" s="40"/>
      <c r="EX2095" s="40"/>
      <c r="EY2095" s="40"/>
      <c r="EZ2095" s="40"/>
      <c r="FA2095" s="40"/>
      <c r="FB2095" s="40"/>
      <c r="FC2095" s="40"/>
      <c r="FD2095" s="40"/>
      <c r="FE2095" s="40"/>
      <c r="FF2095" s="40"/>
      <c r="FG2095" s="40"/>
      <c r="FH2095" s="40"/>
      <c r="FI2095" s="40"/>
      <c r="FJ2095" s="40"/>
      <c r="FK2095" s="40"/>
      <c r="FL2095" s="40"/>
      <c r="FM2095" s="40"/>
      <c r="FN2095" s="40"/>
      <c r="FO2095" s="40"/>
      <c r="FP2095" s="40"/>
      <c r="FQ2095" s="40"/>
      <c r="FR2095" s="40"/>
      <c r="FS2095" s="40"/>
      <c r="FT2095" s="40"/>
      <c r="FU2095" s="40"/>
      <c r="FV2095" s="40"/>
      <c r="FW2095" s="40"/>
      <c r="FX2095" s="40"/>
      <c r="FY2095" s="40"/>
      <c r="FZ2095" s="40"/>
      <c r="GA2095" s="40"/>
      <c r="GB2095" s="40"/>
      <c r="GC2095" s="40"/>
      <c r="GD2095" s="40"/>
      <c r="GE2095" s="40"/>
      <c r="GF2095" s="40"/>
      <c r="GG2095" s="40"/>
      <c r="GH2095" s="40"/>
      <c r="GI2095" s="40"/>
      <c r="GJ2095" s="40"/>
      <c r="GK2095" s="40"/>
      <c r="GL2095" s="40"/>
      <c r="GM2095" s="40"/>
      <c r="GN2095" s="40"/>
      <c r="GO2095" s="40"/>
      <c r="GP2095" s="40"/>
      <c r="GQ2095" s="40"/>
      <c r="GR2095" s="40"/>
      <c r="GS2095" s="40"/>
    </row>
    <row r="2096" spans="1:201" x14ac:dyDescent="0.2">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40"/>
      <c r="CY2096" s="40"/>
      <c r="CZ2096" s="40"/>
      <c r="DA2096" s="40"/>
      <c r="DB2096" s="40"/>
      <c r="DC2096" s="40"/>
      <c r="DD2096" s="40"/>
      <c r="DE2096" s="40"/>
      <c r="DF2096" s="40"/>
      <c r="DG2096" s="40"/>
      <c r="DH2096" s="40"/>
      <c r="DI2096" s="40"/>
      <c r="DJ2096" s="40"/>
      <c r="DK2096" s="40"/>
      <c r="DL2096" s="40"/>
      <c r="DM2096" s="40"/>
      <c r="DN2096" s="40"/>
      <c r="DO2096" s="40"/>
      <c r="DP2096" s="40"/>
      <c r="DQ2096" s="40"/>
      <c r="DR2096" s="40"/>
      <c r="DS2096" s="40"/>
      <c r="DT2096" s="40"/>
      <c r="DU2096" s="40"/>
      <c r="DV2096" s="40"/>
      <c r="DW2096" s="40"/>
      <c r="DX2096" s="40"/>
      <c r="DY2096" s="40"/>
      <c r="DZ2096" s="40"/>
      <c r="EA2096" s="40"/>
      <c r="EB2096" s="40"/>
      <c r="EC2096" s="40"/>
      <c r="ED2096" s="40"/>
      <c r="EE2096" s="40"/>
      <c r="EF2096" s="40"/>
      <c r="EG2096" s="40"/>
      <c r="EH2096" s="40"/>
      <c r="EI2096" s="40"/>
      <c r="EJ2096" s="40"/>
      <c r="EK2096" s="40"/>
      <c r="EL2096" s="40"/>
      <c r="EM2096" s="40"/>
      <c r="EN2096" s="40"/>
      <c r="EO2096" s="40"/>
      <c r="EP2096" s="40"/>
      <c r="EQ2096" s="40"/>
      <c r="ER2096" s="40"/>
      <c r="ES2096" s="40"/>
      <c r="ET2096" s="40"/>
      <c r="EU2096" s="40"/>
      <c r="EV2096" s="40"/>
      <c r="EW2096" s="40"/>
      <c r="EX2096" s="40"/>
      <c r="EY2096" s="40"/>
      <c r="EZ2096" s="40"/>
      <c r="FA2096" s="40"/>
      <c r="FB2096" s="40"/>
      <c r="FC2096" s="40"/>
      <c r="FD2096" s="40"/>
      <c r="FE2096" s="40"/>
      <c r="FF2096" s="40"/>
      <c r="FG2096" s="40"/>
      <c r="FH2096" s="40"/>
      <c r="FI2096" s="40"/>
      <c r="FJ2096" s="40"/>
      <c r="FK2096" s="40"/>
      <c r="FL2096" s="40"/>
      <c r="FM2096" s="40"/>
      <c r="FN2096" s="40"/>
      <c r="FO2096" s="40"/>
      <c r="FP2096" s="40"/>
      <c r="FQ2096" s="40"/>
      <c r="FR2096" s="40"/>
      <c r="FS2096" s="40"/>
      <c r="FT2096" s="40"/>
      <c r="FU2096" s="40"/>
      <c r="FV2096" s="40"/>
      <c r="FW2096" s="40"/>
      <c r="FX2096" s="40"/>
      <c r="FY2096" s="40"/>
      <c r="FZ2096" s="40"/>
      <c r="GA2096" s="40"/>
      <c r="GB2096" s="40"/>
      <c r="GC2096" s="40"/>
      <c r="GD2096" s="40"/>
      <c r="GE2096" s="40"/>
      <c r="GF2096" s="40"/>
      <c r="GG2096" s="40"/>
      <c r="GH2096" s="40"/>
      <c r="GI2096" s="40"/>
      <c r="GJ2096" s="40"/>
      <c r="GK2096" s="40"/>
      <c r="GL2096" s="40"/>
      <c r="GM2096" s="40"/>
      <c r="GN2096" s="40"/>
      <c r="GO2096" s="40"/>
      <c r="GP2096" s="40"/>
      <c r="GQ2096" s="40"/>
      <c r="GR2096" s="40"/>
      <c r="GS2096" s="40"/>
    </row>
    <row r="2097" spans="1:201" x14ac:dyDescent="0.2">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40"/>
      <c r="CY2097" s="40"/>
      <c r="CZ2097" s="40"/>
      <c r="DA2097" s="40"/>
      <c r="DB2097" s="40"/>
      <c r="DC2097" s="40"/>
      <c r="DD2097" s="40"/>
      <c r="DE2097" s="40"/>
      <c r="DF2097" s="40"/>
      <c r="DG2097" s="40"/>
      <c r="DH2097" s="40"/>
      <c r="DI2097" s="40"/>
      <c r="DJ2097" s="40"/>
      <c r="DK2097" s="40"/>
      <c r="DL2097" s="40"/>
      <c r="DM2097" s="40"/>
      <c r="DN2097" s="40"/>
      <c r="DO2097" s="40"/>
      <c r="DP2097" s="40"/>
      <c r="DQ2097" s="40"/>
      <c r="DR2097" s="40"/>
      <c r="DS2097" s="40"/>
      <c r="DT2097" s="40"/>
      <c r="DU2097" s="40"/>
      <c r="DV2097" s="40"/>
      <c r="DW2097" s="40"/>
      <c r="DX2097" s="40"/>
      <c r="DY2097" s="40"/>
      <c r="DZ2097" s="40"/>
      <c r="EA2097" s="40"/>
      <c r="EB2097" s="40"/>
      <c r="EC2097" s="40"/>
      <c r="ED2097" s="40"/>
      <c r="EE2097" s="40"/>
      <c r="EF2097" s="40"/>
      <c r="EG2097" s="40"/>
      <c r="EH2097" s="40"/>
      <c r="EI2097" s="40"/>
      <c r="EJ2097" s="40"/>
      <c r="EK2097" s="40"/>
      <c r="EL2097" s="40"/>
      <c r="EM2097" s="40"/>
      <c r="EN2097" s="40"/>
      <c r="EO2097" s="40"/>
      <c r="EP2097" s="40"/>
      <c r="EQ2097" s="40"/>
      <c r="ER2097" s="40"/>
      <c r="ES2097" s="40"/>
      <c r="ET2097" s="40"/>
      <c r="EU2097" s="40"/>
      <c r="EV2097" s="40"/>
      <c r="EW2097" s="40"/>
      <c r="EX2097" s="40"/>
      <c r="EY2097" s="40"/>
      <c r="EZ2097" s="40"/>
      <c r="FA2097" s="40"/>
      <c r="FB2097" s="40"/>
      <c r="FC2097" s="40"/>
      <c r="FD2097" s="40"/>
      <c r="FE2097" s="40"/>
      <c r="FF2097" s="40"/>
      <c r="FG2097" s="40"/>
      <c r="FH2097" s="40"/>
      <c r="FI2097" s="40"/>
      <c r="FJ2097" s="40"/>
      <c r="FK2097" s="40"/>
      <c r="FL2097" s="40"/>
      <c r="FM2097" s="40"/>
      <c r="FN2097" s="40"/>
      <c r="FO2097" s="40"/>
      <c r="FP2097" s="40"/>
      <c r="FQ2097" s="40"/>
      <c r="FR2097" s="40"/>
      <c r="FS2097" s="40"/>
      <c r="FT2097" s="40"/>
      <c r="FU2097" s="40"/>
      <c r="FV2097" s="40"/>
      <c r="FW2097" s="40"/>
      <c r="FX2097" s="40"/>
      <c r="FY2097" s="40"/>
      <c r="FZ2097" s="40"/>
      <c r="GA2097" s="40"/>
      <c r="GB2097" s="40"/>
      <c r="GC2097" s="40"/>
      <c r="GD2097" s="40"/>
      <c r="GE2097" s="40"/>
      <c r="GF2097" s="40"/>
      <c r="GG2097" s="40"/>
      <c r="GH2097" s="40"/>
      <c r="GI2097" s="40"/>
      <c r="GJ2097" s="40"/>
      <c r="GK2097" s="40"/>
      <c r="GL2097" s="40"/>
      <c r="GM2097" s="40"/>
      <c r="GN2097" s="40"/>
      <c r="GO2097" s="40"/>
      <c r="GP2097" s="40"/>
      <c r="GQ2097" s="40"/>
      <c r="GR2097" s="40"/>
      <c r="GS2097" s="40"/>
    </row>
    <row r="2098" spans="1:201" x14ac:dyDescent="0.2">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40"/>
      <c r="CY2098" s="40"/>
      <c r="CZ2098" s="40"/>
      <c r="DA2098" s="40"/>
      <c r="DB2098" s="40"/>
      <c r="DC2098" s="40"/>
      <c r="DD2098" s="40"/>
      <c r="DE2098" s="40"/>
      <c r="DF2098" s="40"/>
      <c r="DG2098" s="40"/>
      <c r="DH2098" s="40"/>
      <c r="DI2098" s="40"/>
      <c r="DJ2098" s="40"/>
      <c r="DK2098" s="40"/>
      <c r="DL2098" s="40"/>
      <c r="DM2098" s="40"/>
      <c r="DN2098" s="40"/>
      <c r="DO2098" s="40"/>
      <c r="DP2098" s="40"/>
      <c r="DQ2098" s="40"/>
      <c r="DR2098" s="40"/>
      <c r="DS2098" s="40"/>
      <c r="DT2098" s="40"/>
      <c r="DU2098" s="40"/>
      <c r="DV2098" s="40"/>
      <c r="DW2098" s="40"/>
      <c r="DX2098" s="40"/>
      <c r="DY2098" s="40"/>
      <c r="DZ2098" s="40"/>
      <c r="EA2098" s="40"/>
      <c r="EB2098" s="40"/>
      <c r="EC2098" s="40"/>
      <c r="ED2098" s="40"/>
      <c r="EE2098" s="40"/>
      <c r="EF2098" s="40"/>
      <c r="EG2098" s="40"/>
      <c r="EH2098" s="40"/>
      <c r="EI2098" s="40"/>
      <c r="EJ2098" s="40"/>
      <c r="EK2098" s="40"/>
      <c r="EL2098" s="40"/>
      <c r="EM2098" s="40"/>
      <c r="EN2098" s="40"/>
      <c r="EO2098" s="40"/>
      <c r="EP2098" s="40"/>
      <c r="EQ2098" s="40"/>
      <c r="ER2098" s="40"/>
      <c r="ES2098" s="40"/>
      <c r="ET2098" s="40"/>
      <c r="EU2098" s="40"/>
      <c r="EV2098" s="40"/>
      <c r="EW2098" s="40"/>
      <c r="EX2098" s="40"/>
      <c r="EY2098" s="40"/>
      <c r="EZ2098" s="40"/>
      <c r="FA2098" s="40"/>
      <c r="FB2098" s="40"/>
      <c r="FC2098" s="40"/>
      <c r="FD2098" s="40"/>
      <c r="FE2098" s="40"/>
      <c r="FF2098" s="40"/>
      <c r="FG2098" s="40"/>
      <c r="FH2098" s="40"/>
      <c r="FI2098" s="40"/>
      <c r="FJ2098" s="40"/>
      <c r="FK2098" s="40"/>
      <c r="FL2098" s="40"/>
      <c r="FM2098" s="40"/>
      <c r="FN2098" s="40"/>
      <c r="FO2098" s="40"/>
      <c r="FP2098" s="40"/>
      <c r="FQ2098" s="40"/>
      <c r="FR2098" s="40"/>
      <c r="FS2098" s="40"/>
      <c r="FT2098" s="40"/>
      <c r="FU2098" s="40"/>
      <c r="FV2098" s="40"/>
      <c r="FW2098" s="40"/>
      <c r="FX2098" s="40"/>
      <c r="FY2098" s="40"/>
      <c r="FZ2098" s="40"/>
      <c r="GA2098" s="40"/>
      <c r="GB2098" s="40"/>
      <c r="GC2098" s="40"/>
      <c r="GD2098" s="40"/>
      <c r="GE2098" s="40"/>
      <c r="GF2098" s="40"/>
      <c r="GG2098" s="40"/>
      <c r="GH2098" s="40"/>
      <c r="GI2098" s="40"/>
      <c r="GJ2098" s="40"/>
      <c r="GK2098" s="40"/>
      <c r="GL2098" s="40"/>
      <c r="GM2098" s="40"/>
      <c r="GN2098" s="40"/>
      <c r="GO2098" s="40"/>
      <c r="GP2098" s="40"/>
      <c r="GQ2098" s="40"/>
      <c r="GR2098" s="40"/>
      <c r="GS2098" s="40"/>
    </row>
    <row r="2099" spans="1:201" x14ac:dyDescent="0.2">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40"/>
      <c r="CY2099" s="40"/>
      <c r="CZ2099" s="40"/>
      <c r="DA2099" s="40"/>
      <c r="DB2099" s="40"/>
      <c r="DC2099" s="40"/>
      <c r="DD2099" s="40"/>
      <c r="DE2099" s="40"/>
      <c r="DF2099" s="40"/>
      <c r="DG2099" s="40"/>
      <c r="DH2099" s="40"/>
      <c r="DI2099" s="40"/>
      <c r="DJ2099" s="40"/>
      <c r="DK2099" s="40"/>
      <c r="DL2099" s="40"/>
      <c r="DM2099" s="40"/>
      <c r="DN2099" s="40"/>
      <c r="DO2099" s="40"/>
      <c r="DP2099" s="40"/>
      <c r="DQ2099" s="40"/>
      <c r="DR2099" s="40"/>
      <c r="DS2099" s="40"/>
      <c r="DT2099" s="40"/>
      <c r="DU2099" s="40"/>
      <c r="DV2099" s="40"/>
      <c r="DW2099" s="40"/>
      <c r="DX2099" s="40"/>
      <c r="DY2099" s="40"/>
      <c r="DZ2099" s="40"/>
      <c r="EA2099" s="40"/>
      <c r="EB2099" s="40"/>
      <c r="EC2099" s="40"/>
      <c r="ED2099" s="40"/>
      <c r="EE2099" s="40"/>
      <c r="EF2099" s="40"/>
      <c r="EG2099" s="40"/>
      <c r="EH2099" s="40"/>
      <c r="EI2099" s="40"/>
      <c r="EJ2099" s="40"/>
      <c r="EK2099" s="40"/>
      <c r="EL2099" s="40"/>
      <c r="EM2099" s="40"/>
      <c r="EN2099" s="40"/>
      <c r="EO2099" s="40"/>
      <c r="EP2099" s="40"/>
      <c r="EQ2099" s="40"/>
      <c r="ER2099" s="40"/>
      <c r="ES2099" s="40"/>
      <c r="ET2099" s="40"/>
      <c r="EU2099" s="40"/>
      <c r="EV2099" s="40"/>
      <c r="EW2099" s="40"/>
      <c r="EX2099" s="40"/>
      <c r="EY2099" s="40"/>
      <c r="EZ2099" s="40"/>
      <c r="FA2099" s="40"/>
      <c r="FB2099" s="40"/>
      <c r="FC2099" s="40"/>
      <c r="FD2099" s="40"/>
      <c r="FE2099" s="40"/>
      <c r="FF2099" s="40"/>
      <c r="FG2099" s="40"/>
      <c r="FH2099" s="40"/>
      <c r="FI2099" s="40"/>
      <c r="FJ2099" s="40"/>
      <c r="FK2099" s="40"/>
      <c r="FL2099" s="40"/>
      <c r="FM2099" s="40"/>
      <c r="FN2099" s="40"/>
      <c r="FO2099" s="40"/>
      <c r="FP2099" s="40"/>
      <c r="FQ2099" s="40"/>
      <c r="FR2099" s="40"/>
      <c r="FS2099" s="40"/>
      <c r="FT2099" s="40"/>
      <c r="FU2099" s="40"/>
      <c r="FV2099" s="40"/>
      <c r="FW2099" s="40"/>
      <c r="FX2099" s="40"/>
      <c r="FY2099" s="40"/>
      <c r="FZ2099" s="40"/>
      <c r="GA2099" s="40"/>
      <c r="GB2099" s="40"/>
      <c r="GC2099" s="40"/>
      <c r="GD2099" s="40"/>
      <c r="GE2099" s="40"/>
      <c r="GF2099" s="40"/>
      <c r="GG2099" s="40"/>
      <c r="GH2099" s="40"/>
      <c r="GI2099" s="40"/>
      <c r="GJ2099" s="40"/>
      <c r="GK2099" s="40"/>
      <c r="GL2099" s="40"/>
      <c r="GM2099" s="40"/>
      <c r="GN2099" s="40"/>
      <c r="GO2099" s="40"/>
      <c r="GP2099" s="40"/>
      <c r="GQ2099" s="40"/>
      <c r="GR2099" s="40"/>
      <c r="GS2099" s="40"/>
    </row>
    <row r="2100" spans="1:201" x14ac:dyDescent="0.2">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40"/>
      <c r="CY2100" s="40"/>
      <c r="CZ2100" s="40"/>
      <c r="DA2100" s="40"/>
      <c r="DB2100" s="40"/>
      <c r="DC2100" s="40"/>
      <c r="DD2100" s="40"/>
      <c r="DE2100" s="40"/>
      <c r="DF2100" s="40"/>
      <c r="DG2100" s="40"/>
      <c r="DH2100" s="40"/>
      <c r="DI2100" s="40"/>
      <c r="DJ2100" s="40"/>
      <c r="DK2100" s="40"/>
      <c r="DL2100" s="40"/>
      <c r="DM2100" s="40"/>
      <c r="DN2100" s="40"/>
      <c r="DO2100" s="40"/>
      <c r="DP2100" s="40"/>
      <c r="DQ2100" s="40"/>
      <c r="DR2100" s="40"/>
      <c r="DS2100" s="40"/>
      <c r="DT2100" s="40"/>
      <c r="DU2100" s="40"/>
      <c r="DV2100" s="40"/>
      <c r="DW2100" s="40"/>
      <c r="DX2100" s="40"/>
      <c r="DY2100" s="40"/>
      <c r="DZ2100" s="40"/>
      <c r="EA2100" s="40"/>
      <c r="EB2100" s="40"/>
      <c r="EC2100" s="40"/>
      <c r="ED2100" s="40"/>
      <c r="EE2100" s="40"/>
      <c r="EF2100" s="40"/>
      <c r="EG2100" s="40"/>
      <c r="EH2100" s="40"/>
      <c r="EI2100" s="40"/>
      <c r="EJ2100" s="40"/>
      <c r="EK2100" s="40"/>
      <c r="EL2100" s="40"/>
      <c r="EM2100" s="40"/>
      <c r="EN2100" s="40"/>
      <c r="EO2100" s="40"/>
      <c r="EP2100" s="40"/>
      <c r="EQ2100" s="40"/>
      <c r="ER2100" s="40"/>
      <c r="ES2100" s="40"/>
      <c r="ET2100" s="40"/>
      <c r="EU2100" s="40"/>
      <c r="EV2100" s="40"/>
      <c r="EW2100" s="40"/>
      <c r="EX2100" s="40"/>
      <c r="EY2100" s="40"/>
      <c r="EZ2100" s="40"/>
      <c r="FA2100" s="40"/>
      <c r="FB2100" s="40"/>
      <c r="FC2100" s="40"/>
      <c r="FD2100" s="40"/>
      <c r="FE2100" s="40"/>
      <c r="FF2100" s="40"/>
      <c r="FG2100" s="40"/>
      <c r="FH2100" s="40"/>
      <c r="FI2100" s="40"/>
      <c r="FJ2100" s="40"/>
      <c r="FK2100" s="40"/>
      <c r="FL2100" s="40"/>
      <c r="FM2100" s="40"/>
      <c r="FN2100" s="40"/>
      <c r="FO2100" s="40"/>
      <c r="FP2100" s="40"/>
      <c r="FQ2100" s="40"/>
      <c r="FR2100" s="40"/>
      <c r="FS2100" s="40"/>
      <c r="FT2100" s="40"/>
      <c r="FU2100" s="40"/>
      <c r="FV2100" s="40"/>
      <c r="FW2100" s="40"/>
      <c r="FX2100" s="40"/>
      <c r="FY2100" s="40"/>
      <c r="FZ2100" s="40"/>
      <c r="GA2100" s="40"/>
      <c r="GB2100" s="40"/>
      <c r="GC2100" s="40"/>
      <c r="GD2100" s="40"/>
      <c r="GE2100" s="40"/>
      <c r="GF2100" s="40"/>
      <c r="GG2100" s="40"/>
      <c r="GH2100" s="40"/>
      <c r="GI2100" s="40"/>
      <c r="GJ2100" s="40"/>
      <c r="GK2100" s="40"/>
      <c r="GL2100" s="40"/>
      <c r="GM2100" s="40"/>
      <c r="GN2100" s="40"/>
      <c r="GO2100" s="40"/>
      <c r="GP2100" s="40"/>
      <c r="GQ2100" s="40"/>
      <c r="GR2100" s="40"/>
      <c r="GS2100" s="40"/>
    </row>
    <row r="2101" spans="1:201" x14ac:dyDescent="0.2">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40"/>
      <c r="CY2101" s="40"/>
      <c r="CZ2101" s="40"/>
      <c r="DA2101" s="40"/>
      <c r="DB2101" s="40"/>
      <c r="DC2101" s="40"/>
      <c r="DD2101" s="40"/>
      <c r="DE2101" s="40"/>
      <c r="DF2101" s="40"/>
      <c r="DG2101" s="40"/>
      <c r="DH2101" s="40"/>
      <c r="DI2101" s="40"/>
      <c r="DJ2101" s="40"/>
      <c r="DK2101" s="40"/>
      <c r="DL2101" s="40"/>
      <c r="DM2101" s="40"/>
      <c r="DN2101" s="40"/>
      <c r="DO2101" s="40"/>
      <c r="DP2101" s="40"/>
      <c r="DQ2101" s="40"/>
      <c r="DR2101" s="40"/>
      <c r="DS2101" s="40"/>
      <c r="DT2101" s="40"/>
      <c r="DU2101" s="40"/>
      <c r="DV2101" s="40"/>
      <c r="DW2101" s="40"/>
      <c r="DX2101" s="40"/>
      <c r="DY2101" s="40"/>
      <c r="DZ2101" s="40"/>
      <c r="EA2101" s="40"/>
      <c r="EB2101" s="40"/>
      <c r="EC2101" s="40"/>
      <c r="ED2101" s="40"/>
      <c r="EE2101" s="40"/>
      <c r="EF2101" s="40"/>
      <c r="EG2101" s="40"/>
      <c r="EH2101" s="40"/>
      <c r="EI2101" s="40"/>
      <c r="EJ2101" s="40"/>
      <c r="EK2101" s="40"/>
      <c r="EL2101" s="40"/>
      <c r="EM2101" s="40"/>
      <c r="EN2101" s="40"/>
      <c r="EO2101" s="40"/>
      <c r="EP2101" s="40"/>
      <c r="EQ2101" s="40"/>
      <c r="ER2101" s="40"/>
      <c r="ES2101" s="40"/>
      <c r="ET2101" s="40"/>
      <c r="EU2101" s="40"/>
      <c r="EV2101" s="40"/>
      <c r="EW2101" s="40"/>
      <c r="EX2101" s="40"/>
      <c r="EY2101" s="40"/>
      <c r="EZ2101" s="40"/>
      <c r="FA2101" s="40"/>
      <c r="FB2101" s="40"/>
      <c r="FC2101" s="40"/>
      <c r="FD2101" s="40"/>
      <c r="FE2101" s="40"/>
      <c r="FF2101" s="40"/>
      <c r="FG2101" s="40"/>
      <c r="FH2101" s="40"/>
      <c r="FI2101" s="40"/>
      <c r="FJ2101" s="40"/>
      <c r="FK2101" s="40"/>
      <c r="FL2101" s="40"/>
      <c r="FM2101" s="40"/>
      <c r="FN2101" s="40"/>
      <c r="FO2101" s="40"/>
      <c r="FP2101" s="40"/>
      <c r="FQ2101" s="40"/>
      <c r="FR2101" s="40"/>
      <c r="FS2101" s="40"/>
      <c r="FT2101" s="40"/>
      <c r="FU2101" s="40"/>
      <c r="FV2101" s="40"/>
      <c r="FW2101" s="40"/>
      <c r="FX2101" s="40"/>
      <c r="FY2101" s="40"/>
      <c r="FZ2101" s="40"/>
      <c r="GA2101" s="40"/>
      <c r="GB2101" s="40"/>
      <c r="GC2101" s="40"/>
      <c r="GD2101" s="40"/>
      <c r="GE2101" s="40"/>
      <c r="GF2101" s="40"/>
      <c r="GG2101" s="40"/>
      <c r="GH2101" s="40"/>
      <c r="GI2101" s="40"/>
      <c r="GJ2101" s="40"/>
      <c r="GK2101" s="40"/>
      <c r="GL2101" s="40"/>
      <c r="GM2101" s="40"/>
      <c r="GN2101" s="40"/>
      <c r="GO2101" s="40"/>
      <c r="GP2101" s="40"/>
      <c r="GQ2101" s="40"/>
      <c r="GR2101" s="40"/>
      <c r="GS2101" s="40"/>
    </row>
    <row r="2102" spans="1:201" x14ac:dyDescent="0.2">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40"/>
      <c r="CY2102" s="40"/>
      <c r="CZ2102" s="40"/>
      <c r="DA2102" s="40"/>
      <c r="DB2102" s="40"/>
      <c r="DC2102" s="40"/>
      <c r="DD2102" s="40"/>
      <c r="DE2102" s="40"/>
      <c r="DF2102" s="40"/>
      <c r="DG2102" s="40"/>
      <c r="DH2102" s="40"/>
      <c r="DI2102" s="40"/>
      <c r="DJ2102" s="40"/>
      <c r="DK2102" s="40"/>
      <c r="DL2102" s="40"/>
      <c r="DM2102" s="40"/>
      <c r="DN2102" s="40"/>
      <c r="DO2102" s="40"/>
      <c r="DP2102" s="40"/>
      <c r="DQ2102" s="40"/>
      <c r="DR2102" s="40"/>
      <c r="DS2102" s="40"/>
      <c r="DT2102" s="40"/>
      <c r="DU2102" s="40"/>
      <c r="DV2102" s="40"/>
      <c r="DW2102" s="40"/>
      <c r="DX2102" s="40"/>
      <c r="DY2102" s="40"/>
      <c r="DZ2102" s="40"/>
      <c r="EA2102" s="40"/>
      <c r="EB2102" s="40"/>
      <c r="EC2102" s="40"/>
      <c r="ED2102" s="40"/>
      <c r="EE2102" s="40"/>
      <c r="EF2102" s="40"/>
      <c r="EG2102" s="40"/>
      <c r="EH2102" s="40"/>
      <c r="EI2102" s="40"/>
      <c r="EJ2102" s="40"/>
      <c r="EK2102" s="40"/>
      <c r="EL2102" s="40"/>
      <c r="EM2102" s="40"/>
      <c r="EN2102" s="40"/>
      <c r="EO2102" s="40"/>
      <c r="EP2102" s="40"/>
      <c r="EQ2102" s="40"/>
      <c r="ER2102" s="40"/>
      <c r="ES2102" s="40"/>
      <c r="ET2102" s="40"/>
      <c r="EU2102" s="40"/>
      <c r="EV2102" s="40"/>
      <c r="EW2102" s="40"/>
      <c r="EX2102" s="40"/>
      <c r="EY2102" s="40"/>
      <c r="EZ2102" s="40"/>
      <c r="FA2102" s="40"/>
      <c r="FB2102" s="40"/>
      <c r="FC2102" s="40"/>
      <c r="FD2102" s="40"/>
      <c r="FE2102" s="40"/>
      <c r="FF2102" s="40"/>
      <c r="FG2102" s="40"/>
      <c r="FH2102" s="40"/>
      <c r="FI2102" s="40"/>
      <c r="FJ2102" s="40"/>
      <c r="FK2102" s="40"/>
      <c r="FL2102" s="40"/>
      <c r="FM2102" s="40"/>
      <c r="FN2102" s="40"/>
      <c r="FO2102" s="40"/>
      <c r="FP2102" s="40"/>
      <c r="FQ2102" s="40"/>
      <c r="FR2102" s="40"/>
      <c r="FS2102" s="40"/>
      <c r="FT2102" s="40"/>
      <c r="FU2102" s="40"/>
      <c r="FV2102" s="40"/>
      <c r="FW2102" s="40"/>
      <c r="FX2102" s="40"/>
      <c r="FY2102" s="40"/>
      <c r="FZ2102" s="40"/>
      <c r="GA2102" s="40"/>
      <c r="GB2102" s="40"/>
      <c r="GC2102" s="40"/>
      <c r="GD2102" s="40"/>
      <c r="GE2102" s="40"/>
      <c r="GF2102" s="40"/>
      <c r="GG2102" s="40"/>
      <c r="GH2102" s="40"/>
      <c r="GI2102" s="40"/>
      <c r="GJ2102" s="40"/>
      <c r="GK2102" s="40"/>
      <c r="GL2102" s="40"/>
      <c r="GM2102" s="40"/>
      <c r="GN2102" s="40"/>
      <c r="GO2102" s="40"/>
      <c r="GP2102" s="40"/>
      <c r="GQ2102" s="40"/>
      <c r="GR2102" s="40"/>
      <c r="GS2102" s="40"/>
    </row>
    <row r="2103" spans="1:201" x14ac:dyDescent="0.2">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40"/>
      <c r="CY2103" s="40"/>
      <c r="CZ2103" s="40"/>
      <c r="DA2103" s="40"/>
      <c r="DB2103" s="40"/>
      <c r="DC2103" s="40"/>
      <c r="DD2103" s="40"/>
      <c r="DE2103" s="40"/>
      <c r="DF2103" s="40"/>
      <c r="DG2103" s="40"/>
      <c r="DH2103" s="40"/>
      <c r="DI2103" s="40"/>
      <c r="DJ2103" s="40"/>
      <c r="DK2103" s="40"/>
      <c r="DL2103" s="40"/>
      <c r="DM2103" s="40"/>
      <c r="DN2103" s="40"/>
      <c r="DO2103" s="40"/>
      <c r="DP2103" s="40"/>
      <c r="DQ2103" s="40"/>
      <c r="DR2103" s="40"/>
      <c r="DS2103" s="40"/>
      <c r="DT2103" s="40"/>
      <c r="DU2103" s="40"/>
      <c r="DV2103" s="40"/>
      <c r="DW2103" s="40"/>
      <c r="DX2103" s="40"/>
      <c r="DY2103" s="40"/>
      <c r="DZ2103" s="40"/>
      <c r="EA2103" s="40"/>
      <c r="EB2103" s="40"/>
      <c r="EC2103" s="40"/>
      <c r="ED2103" s="40"/>
      <c r="EE2103" s="40"/>
      <c r="EF2103" s="40"/>
      <c r="EG2103" s="40"/>
      <c r="EH2103" s="40"/>
      <c r="EI2103" s="40"/>
      <c r="EJ2103" s="40"/>
      <c r="EK2103" s="40"/>
      <c r="EL2103" s="40"/>
      <c r="EM2103" s="40"/>
      <c r="EN2103" s="40"/>
      <c r="EO2103" s="40"/>
      <c r="EP2103" s="40"/>
      <c r="EQ2103" s="40"/>
      <c r="ER2103" s="40"/>
      <c r="ES2103" s="40"/>
      <c r="ET2103" s="40"/>
      <c r="EU2103" s="40"/>
      <c r="EV2103" s="40"/>
      <c r="EW2103" s="40"/>
      <c r="EX2103" s="40"/>
      <c r="EY2103" s="40"/>
      <c r="EZ2103" s="40"/>
      <c r="FA2103" s="40"/>
      <c r="FB2103" s="40"/>
      <c r="FC2103" s="40"/>
      <c r="FD2103" s="40"/>
      <c r="FE2103" s="40"/>
      <c r="FF2103" s="40"/>
      <c r="FG2103" s="40"/>
      <c r="FH2103" s="40"/>
      <c r="FI2103" s="40"/>
      <c r="FJ2103" s="40"/>
      <c r="FK2103" s="40"/>
      <c r="FL2103" s="40"/>
      <c r="FM2103" s="40"/>
      <c r="FN2103" s="40"/>
      <c r="FO2103" s="40"/>
      <c r="FP2103" s="40"/>
      <c r="FQ2103" s="40"/>
      <c r="FR2103" s="40"/>
      <c r="FS2103" s="40"/>
      <c r="FT2103" s="40"/>
      <c r="FU2103" s="40"/>
      <c r="FV2103" s="40"/>
      <c r="FW2103" s="40"/>
      <c r="FX2103" s="40"/>
      <c r="FY2103" s="40"/>
      <c r="FZ2103" s="40"/>
      <c r="GA2103" s="40"/>
      <c r="GB2103" s="40"/>
      <c r="GC2103" s="40"/>
      <c r="GD2103" s="40"/>
      <c r="GE2103" s="40"/>
      <c r="GF2103" s="40"/>
      <c r="GG2103" s="40"/>
      <c r="GH2103" s="40"/>
      <c r="GI2103" s="40"/>
      <c r="GJ2103" s="40"/>
      <c r="GK2103" s="40"/>
      <c r="GL2103" s="40"/>
      <c r="GM2103" s="40"/>
      <c r="GN2103" s="40"/>
      <c r="GO2103" s="40"/>
      <c r="GP2103" s="40"/>
      <c r="GQ2103" s="40"/>
      <c r="GR2103" s="40"/>
      <c r="GS2103" s="40"/>
    </row>
    <row r="2104" spans="1:201" x14ac:dyDescent="0.2">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40"/>
      <c r="CY2104" s="40"/>
      <c r="CZ2104" s="40"/>
      <c r="DA2104" s="40"/>
      <c r="DB2104" s="40"/>
      <c r="DC2104" s="40"/>
      <c r="DD2104" s="40"/>
      <c r="DE2104" s="40"/>
      <c r="DF2104" s="40"/>
      <c r="DG2104" s="40"/>
      <c r="DH2104" s="40"/>
      <c r="DI2104" s="40"/>
      <c r="DJ2104" s="40"/>
      <c r="DK2104" s="40"/>
      <c r="DL2104" s="40"/>
      <c r="DM2104" s="40"/>
      <c r="DN2104" s="40"/>
      <c r="DO2104" s="40"/>
      <c r="DP2104" s="40"/>
      <c r="DQ2104" s="40"/>
      <c r="DR2104" s="40"/>
      <c r="DS2104" s="40"/>
      <c r="DT2104" s="40"/>
      <c r="DU2104" s="40"/>
      <c r="DV2104" s="40"/>
      <c r="DW2104" s="40"/>
      <c r="DX2104" s="40"/>
      <c r="DY2104" s="40"/>
      <c r="DZ2104" s="40"/>
      <c r="EA2104" s="40"/>
      <c r="EB2104" s="40"/>
      <c r="EC2104" s="40"/>
      <c r="ED2104" s="40"/>
      <c r="EE2104" s="40"/>
      <c r="EF2104" s="40"/>
      <c r="EG2104" s="40"/>
      <c r="EH2104" s="40"/>
      <c r="EI2104" s="40"/>
      <c r="EJ2104" s="40"/>
      <c r="EK2104" s="40"/>
      <c r="EL2104" s="40"/>
      <c r="EM2104" s="40"/>
      <c r="EN2104" s="40"/>
      <c r="EO2104" s="40"/>
      <c r="EP2104" s="40"/>
      <c r="EQ2104" s="40"/>
      <c r="ER2104" s="40"/>
      <c r="ES2104" s="40"/>
      <c r="ET2104" s="40"/>
      <c r="EU2104" s="40"/>
      <c r="EV2104" s="40"/>
      <c r="EW2104" s="40"/>
      <c r="EX2104" s="40"/>
      <c r="EY2104" s="40"/>
      <c r="EZ2104" s="40"/>
      <c r="FA2104" s="40"/>
      <c r="FB2104" s="40"/>
      <c r="FC2104" s="40"/>
      <c r="FD2104" s="40"/>
      <c r="FE2104" s="40"/>
      <c r="FF2104" s="40"/>
      <c r="FG2104" s="40"/>
      <c r="FH2104" s="40"/>
      <c r="FI2104" s="40"/>
      <c r="FJ2104" s="40"/>
      <c r="FK2104" s="40"/>
      <c r="FL2104" s="40"/>
      <c r="FM2104" s="40"/>
      <c r="FN2104" s="40"/>
      <c r="FO2104" s="40"/>
      <c r="FP2104" s="40"/>
      <c r="FQ2104" s="40"/>
      <c r="FR2104" s="40"/>
      <c r="FS2104" s="40"/>
      <c r="FT2104" s="40"/>
      <c r="FU2104" s="40"/>
      <c r="FV2104" s="40"/>
      <c r="FW2104" s="40"/>
      <c r="FX2104" s="40"/>
      <c r="FY2104" s="40"/>
      <c r="FZ2104" s="40"/>
      <c r="GA2104" s="40"/>
      <c r="GB2104" s="40"/>
      <c r="GC2104" s="40"/>
      <c r="GD2104" s="40"/>
      <c r="GE2104" s="40"/>
      <c r="GF2104" s="40"/>
      <c r="GG2104" s="40"/>
      <c r="GH2104" s="40"/>
      <c r="GI2104" s="40"/>
      <c r="GJ2104" s="40"/>
      <c r="GK2104" s="40"/>
      <c r="GL2104" s="40"/>
      <c r="GM2104" s="40"/>
      <c r="GN2104" s="40"/>
      <c r="GO2104" s="40"/>
      <c r="GP2104" s="40"/>
      <c r="GQ2104" s="40"/>
      <c r="GR2104" s="40"/>
      <c r="GS2104" s="40"/>
    </row>
    <row r="2105" spans="1:201" x14ac:dyDescent="0.2">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40"/>
      <c r="CY2105" s="40"/>
      <c r="CZ2105" s="40"/>
      <c r="DA2105" s="40"/>
      <c r="DB2105" s="40"/>
      <c r="DC2105" s="40"/>
      <c r="DD2105" s="40"/>
      <c r="DE2105" s="40"/>
      <c r="DF2105" s="40"/>
      <c r="DG2105" s="40"/>
      <c r="DH2105" s="40"/>
      <c r="DI2105" s="40"/>
      <c r="DJ2105" s="40"/>
      <c r="DK2105" s="40"/>
      <c r="DL2105" s="40"/>
      <c r="DM2105" s="40"/>
      <c r="DN2105" s="40"/>
      <c r="DO2105" s="40"/>
      <c r="DP2105" s="40"/>
      <c r="DQ2105" s="40"/>
      <c r="DR2105" s="40"/>
      <c r="DS2105" s="40"/>
      <c r="DT2105" s="40"/>
      <c r="DU2105" s="40"/>
      <c r="DV2105" s="40"/>
      <c r="DW2105" s="40"/>
      <c r="DX2105" s="40"/>
      <c r="DY2105" s="40"/>
      <c r="DZ2105" s="40"/>
      <c r="EA2105" s="40"/>
      <c r="EB2105" s="40"/>
      <c r="EC2105" s="40"/>
      <c r="ED2105" s="40"/>
      <c r="EE2105" s="40"/>
      <c r="EF2105" s="40"/>
      <c r="EG2105" s="40"/>
      <c r="EH2105" s="40"/>
      <c r="EI2105" s="40"/>
      <c r="EJ2105" s="40"/>
      <c r="EK2105" s="40"/>
      <c r="EL2105" s="40"/>
      <c r="EM2105" s="40"/>
      <c r="EN2105" s="40"/>
      <c r="EO2105" s="40"/>
      <c r="EP2105" s="40"/>
      <c r="EQ2105" s="40"/>
      <c r="ER2105" s="40"/>
      <c r="ES2105" s="40"/>
      <c r="ET2105" s="40"/>
      <c r="EU2105" s="40"/>
      <c r="EV2105" s="40"/>
      <c r="EW2105" s="40"/>
      <c r="EX2105" s="40"/>
      <c r="EY2105" s="40"/>
      <c r="EZ2105" s="40"/>
      <c r="FA2105" s="40"/>
      <c r="FB2105" s="40"/>
      <c r="FC2105" s="40"/>
      <c r="FD2105" s="40"/>
      <c r="FE2105" s="40"/>
      <c r="FF2105" s="40"/>
      <c r="FG2105" s="40"/>
      <c r="FH2105" s="40"/>
      <c r="FI2105" s="40"/>
      <c r="FJ2105" s="40"/>
      <c r="FK2105" s="40"/>
      <c r="FL2105" s="40"/>
      <c r="FM2105" s="40"/>
      <c r="FN2105" s="40"/>
      <c r="FO2105" s="40"/>
      <c r="FP2105" s="40"/>
      <c r="FQ2105" s="40"/>
      <c r="FR2105" s="40"/>
      <c r="FS2105" s="40"/>
      <c r="FT2105" s="40"/>
      <c r="FU2105" s="40"/>
      <c r="FV2105" s="40"/>
      <c r="FW2105" s="40"/>
      <c r="FX2105" s="40"/>
      <c r="FY2105" s="40"/>
      <c r="FZ2105" s="40"/>
      <c r="GA2105" s="40"/>
      <c r="GB2105" s="40"/>
      <c r="GC2105" s="40"/>
      <c r="GD2105" s="40"/>
      <c r="GE2105" s="40"/>
      <c r="GF2105" s="40"/>
      <c r="GG2105" s="40"/>
      <c r="GH2105" s="40"/>
      <c r="GI2105" s="40"/>
      <c r="GJ2105" s="40"/>
      <c r="GK2105" s="40"/>
      <c r="GL2105" s="40"/>
      <c r="GM2105" s="40"/>
      <c r="GN2105" s="40"/>
      <c r="GO2105" s="40"/>
      <c r="GP2105" s="40"/>
      <c r="GQ2105" s="40"/>
      <c r="GR2105" s="40"/>
      <c r="GS2105" s="40"/>
    </row>
    <row r="2106" spans="1:201" x14ac:dyDescent="0.2">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40"/>
      <c r="CY2106" s="40"/>
      <c r="CZ2106" s="40"/>
      <c r="DA2106" s="40"/>
      <c r="DB2106" s="40"/>
      <c r="DC2106" s="40"/>
      <c r="DD2106" s="40"/>
      <c r="DE2106" s="40"/>
      <c r="DF2106" s="40"/>
      <c r="DG2106" s="40"/>
      <c r="DH2106" s="40"/>
      <c r="DI2106" s="40"/>
      <c r="DJ2106" s="40"/>
      <c r="DK2106" s="40"/>
      <c r="DL2106" s="40"/>
      <c r="DM2106" s="40"/>
      <c r="DN2106" s="40"/>
      <c r="DO2106" s="40"/>
      <c r="DP2106" s="40"/>
      <c r="DQ2106" s="40"/>
      <c r="DR2106" s="40"/>
      <c r="DS2106" s="40"/>
      <c r="DT2106" s="40"/>
      <c r="DU2106" s="40"/>
      <c r="DV2106" s="40"/>
      <c r="DW2106" s="40"/>
      <c r="DX2106" s="40"/>
      <c r="DY2106" s="40"/>
      <c r="DZ2106" s="40"/>
      <c r="EA2106" s="40"/>
      <c r="EB2106" s="40"/>
      <c r="EC2106" s="40"/>
      <c r="ED2106" s="40"/>
      <c r="EE2106" s="40"/>
      <c r="EF2106" s="40"/>
      <c r="EG2106" s="40"/>
      <c r="EH2106" s="40"/>
      <c r="EI2106" s="40"/>
      <c r="EJ2106" s="40"/>
      <c r="EK2106" s="40"/>
      <c r="EL2106" s="40"/>
      <c r="EM2106" s="40"/>
      <c r="EN2106" s="40"/>
      <c r="EO2106" s="40"/>
      <c r="EP2106" s="40"/>
      <c r="EQ2106" s="40"/>
      <c r="ER2106" s="40"/>
      <c r="ES2106" s="40"/>
      <c r="ET2106" s="40"/>
      <c r="EU2106" s="40"/>
      <c r="EV2106" s="40"/>
      <c r="EW2106" s="40"/>
      <c r="EX2106" s="40"/>
      <c r="EY2106" s="40"/>
      <c r="EZ2106" s="40"/>
      <c r="FA2106" s="40"/>
      <c r="FB2106" s="40"/>
      <c r="FC2106" s="40"/>
      <c r="FD2106" s="40"/>
      <c r="FE2106" s="40"/>
      <c r="FF2106" s="40"/>
      <c r="FG2106" s="40"/>
      <c r="FH2106" s="40"/>
      <c r="FI2106" s="40"/>
      <c r="FJ2106" s="40"/>
      <c r="FK2106" s="40"/>
      <c r="FL2106" s="40"/>
      <c r="FM2106" s="40"/>
      <c r="FN2106" s="40"/>
      <c r="FO2106" s="40"/>
      <c r="FP2106" s="40"/>
      <c r="FQ2106" s="40"/>
      <c r="FR2106" s="40"/>
      <c r="FS2106" s="40"/>
      <c r="FT2106" s="40"/>
      <c r="FU2106" s="40"/>
      <c r="FV2106" s="40"/>
      <c r="FW2106" s="40"/>
      <c r="FX2106" s="40"/>
      <c r="FY2106" s="40"/>
      <c r="FZ2106" s="40"/>
      <c r="GA2106" s="40"/>
      <c r="GB2106" s="40"/>
      <c r="GC2106" s="40"/>
      <c r="GD2106" s="40"/>
      <c r="GE2106" s="40"/>
      <c r="GF2106" s="40"/>
      <c r="GG2106" s="40"/>
      <c r="GH2106" s="40"/>
      <c r="GI2106" s="40"/>
      <c r="GJ2106" s="40"/>
      <c r="GK2106" s="40"/>
      <c r="GL2106" s="40"/>
      <c r="GM2106" s="40"/>
      <c r="GN2106" s="40"/>
      <c r="GO2106" s="40"/>
      <c r="GP2106" s="40"/>
      <c r="GQ2106" s="40"/>
      <c r="GR2106" s="40"/>
      <c r="GS2106" s="40"/>
    </row>
    <row r="2107" spans="1:201" x14ac:dyDescent="0.2">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40"/>
      <c r="CY2107" s="40"/>
      <c r="CZ2107" s="40"/>
      <c r="DA2107" s="40"/>
      <c r="DB2107" s="40"/>
      <c r="DC2107" s="40"/>
      <c r="DD2107" s="40"/>
      <c r="DE2107" s="40"/>
      <c r="DF2107" s="40"/>
      <c r="DG2107" s="40"/>
      <c r="DH2107" s="40"/>
      <c r="DI2107" s="40"/>
      <c r="DJ2107" s="40"/>
      <c r="DK2107" s="40"/>
      <c r="DL2107" s="40"/>
      <c r="DM2107" s="40"/>
      <c r="DN2107" s="40"/>
      <c r="DO2107" s="40"/>
      <c r="DP2107" s="40"/>
      <c r="DQ2107" s="40"/>
      <c r="DR2107" s="40"/>
      <c r="DS2107" s="40"/>
      <c r="DT2107" s="40"/>
      <c r="DU2107" s="40"/>
      <c r="DV2107" s="40"/>
      <c r="DW2107" s="40"/>
      <c r="DX2107" s="40"/>
      <c r="DY2107" s="40"/>
      <c r="DZ2107" s="40"/>
      <c r="EA2107" s="40"/>
      <c r="EB2107" s="40"/>
      <c r="EC2107" s="40"/>
      <c r="ED2107" s="40"/>
      <c r="EE2107" s="40"/>
      <c r="EF2107" s="40"/>
      <c r="EG2107" s="40"/>
      <c r="EH2107" s="40"/>
      <c r="EI2107" s="40"/>
      <c r="EJ2107" s="40"/>
      <c r="EK2107" s="40"/>
      <c r="EL2107" s="40"/>
      <c r="EM2107" s="40"/>
      <c r="EN2107" s="40"/>
      <c r="EO2107" s="40"/>
      <c r="EP2107" s="40"/>
      <c r="EQ2107" s="40"/>
      <c r="ER2107" s="40"/>
      <c r="ES2107" s="40"/>
      <c r="ET2107" s="40"/>
      <c r="EU2107" s="40"/>
      <c r="EV2107" s="40"/>
      <c r="EW2107" s="40"/>
      <c r="EX2107" s="40"/>
      <c r="EY2107" s="40"/>
      <c r="EZ2107" s="40"/>
      <c r="FA2107" s="40"/>
      <c r="FB2107" s="40"/>
      <c r="FC2107" s="40"/>
      <c r="FD2107" s="40"/>
      <c r="FE2107" s="40"/>
      <c r="FF2107" s="40"/>
      <c r="FG2107" s="40"/>
      <c r="FH2107" s="40"/>
      <c r="FI2107" s="40"/>
      <c r="FJ2107" s="40"/>
      <c r="FK2107" s="40"/>
      <c r="FL2107" s="40"/>
      <c r="FM2107" s="40"/>
      <c r="FN2107" s="40"/>
      <c r="FO2107" s="40"/>
      <c r="FP2107" s="40"/>
      <c r="FQ2107" s="40"/>
      <c r="FR2107" s="40"/>
      <c r="FS2107" s="40"/>
      <c r="FT2107" s="40"/>
      <c r="FU2107" s="40"/>
      <c r="FV2107" s="40"/>
      <c r="FW2107" s="40"/>
      <c r="FX2107" s="40"/>
      <c r="FY2107" s="40"/>
      <c r="FZ2107" s="40"/>
      <c r="GA2107" s="40"/>
      <c r="GB2107" s="40"/>
      <c r="GC2107" s="40"/>
      <c r="GD2107" s="40"/>
      <c r="GE2107" s="40"/>
      <c r="GF2107" s="40"/>
      <c r="GG2107" s="40"/>
      <c r="GH2107" s="40"/>
      <c r="GI2107" s="40"/>
      <c r="GJ2107" s="40"/>
      <c r="GK2107" s="40"/>
      <c r="GL2107" s="40"/>
      <c r="GM2107" s="40"/>
      <c r="GN2107" s="40"/>
      <c r="GO2107" s="40"/>
      <c r="GP2107" s="40"/>
      <c r="GQ2107" s="40"/>
      <c r="GR2107" s="40"/>
      <c r="GS2107" s="40"/>
    </row>
    <row r="2108" spans="1:201" x14ac:dyDescent="0.2">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40"/>
      <c r="CY2108" s="40"/>
      <c r="CZ2108" s="40"/>
      <c r="DA2108" s="40"/>
      <c r="DB2108" s="40"/>
      <c r="DC2108" s="40"/>
      <c r="DD2108" s="40"/>
      <c r="DE2108" s="40"/>
      <c r="DF2108" s="40"/>
      <c r="DG2108" s="40"/>
      <c r="DH2108" s="40"/>
      <c r="DI2108" s="40"/>
      <c r="DJ2108" s="40"/>
      <c r="DK2108" s="40"/>
      <c r="DL2108" s="40"/>
      <c r="DM2108" s="40"/>
      <c r="DN2108" s="40"/>
      <c r="DO2108" s="40"/>
      <c r="DP2108" s="40"/>
      <c r="DQ2108" s="40"/>
      <c r="DR2108" s="40"/>
      <c r="DS2108" s="40"/>
      <c r="DT2108" s="40"/>
      <c r="DU2108" s="40"/>
      <c r="DV2108" s="40"/>
      <c r="DW2108" s="40"/>
      <c r="DX2108" s="40"/>
      <c r="DY2108" s="40"/>
      <c r="DZ2108" s="40"/>
      <c r="EA2108" s="40"/>
      <c r="EB2108" s="40"/>
      <c r="EC2108" s="40"/>
      <c r="ED2108" s="40"/>
      <c r="EE2108" s="40"/>
      <c r="EF2108" s="40"/>
      <c r="EG2108" s="40"/>
      <c r="EH2108" s="40"/>
      <c r="EI2108" s="40"/>
      <c r="EJ2108" s="40"/>
      <c r="EK2108" s="40"/>
      <c r="EL2108" s="40"/>
      <c r="EM2108" s="40"/>
      <c r="EN2108" s="40"/>
      <c r="EO2108" s="40"/>
      <c r="EP2108" s="40"/>
      <c r="EQ2108" s="40"/>
      <c r="ER2108" s="40"/>
      <c r="ES2108" s="40"/>
      <c r="ET2108" s="40"/>
      <c r="EU2108" s="40"/>
      <c r="EV2108" s="40"/>
      <c r="EW2108" s="40"/>
      <c r="EX2108" s="40"/>
      <c r="EY2108" s="40"/>
      <c r="EZ2108" s="40"/>
      <c r="FA2108" s="40"/>
      <c r="FB2108" s="40"/>
      <c r="FC2108" s="40"/>
      <c r="FD2108" s="40"/>
      <c r="FE2108" s="40"/>
      <c r="FF2108" s="40"/>
      <c r="FG2108" s="40"/>
      <c r="FH2108" s="40"/>
      <c r="FI2108" s="40"/>
      <c r="FJ2108" s="40"/>
      <c r="FK2108" s="40"/>
      <c r="FL2108" s="40"/>
      <c r="FM2108" s="40"/>
      <c r="FN2108" s="40"/>
      <c r="FO2108" s="40"/>
      <c r="FP2108" s="40"/>
      <c r="FQ2108" s="40"/>
      <c r="FR2108" s="40"/>
      <c r="FS2108" s="40"/>
      <c r="FT2108" s="40"/>
      <c r="FU2108" s="40"/>
      <c r="FV2108" s="40"/>
      <c r="FW2108" s="40"/>
      <c r="FX2108" s="40"/>
      <c r="FY2108" s="40"/>
      <c r="FZ2108" s="40"/>
      <c r="GA2108" s="40"/>
      <c r="GB2108" s="40"/>
      <c r="GC2108" s="40"/>
      <c r="GD2108" s="40"/>
      <c r="GE2108" s="40"/>
      <c r="GF2108" s="40"/>
      <c r="GG2108" s="40"/>
      <c r="GH2108" s="40"/>
      <c r="GI2108" s="40"/>
      <c r="GJ2108" s="40"/>
      <c r="GK2108" s="40"/>
      <c r="GL2108" s="40"/>
      <c r="GM2108" s="40"/>
      <c r="GN2108" s="40"/>
      <c r="GO2108" s="40"/>
      <c r="GP2108" s="40"/>
      <c r="GQ2108" s="40"/>
      <c r="GR2108" s="40"/>
      <c r="GS2108" s="40"/>
    </row>
    <row r="2109" spans="1:201" x14ac:dyDescent="0.2">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40"/>
      <c r="CY2109" s="40"/>
      <c r="CZ2109" s="40"/>
      <c r="DA2109" s="40"/>
      <c r="DB2109" s="40"/>
      <c r="DC2109" s="40"/>
      <c r="DD2109" s="40"/>
      <c r="DE2109" s="40"/>
      <c r="DF2109" s="40"/>
      <c r="DG2109" s="40"/>
      <c r="DH2109" s="40"/>
      <c r="DI2109" s="40"/>
      <c r="DJ2109" s="40"/>
      <c r="DK2109" s="40"/>
      <c r="DL2109" s="40"/>
      <c r="DM2109" s="40"/>
      <c r="DN2109" s="40"/>
      <c r="DO2109" s="40"/>
      <c r="DP2109" s="40"/>
      <c r="DQ2109" s="40"/>
      <c r="DR2109" s="40"/>
      <c r="DS2109" s="40"/>
      <c r="DT2109" s="40"/>
      <c r="DU2109" s="40"/>
      <c r="DV2109" s="40"/>
      <c r="DW2109" s="40"/>
      <c r="DX2109" s="40"/>
      <c r="DY2109" s="40"/>
      <c r="DZ2109" s="40"/>
      <c r="EA2109" s="40"/>
      <c r="EB2109" s="40"/>
      <c r="EC2109" s="40"/>
      <c r="ED2109" s="40"/>
      <c r="EE2109" s="40"/>
      <c r="EF2109" s="40"/>
      <c r="EG2109" s="40"/>
      <c r="EH2109" s="40"/>
      <c r="EI2109" s="40"/>
      <c r="EJ2109" s="40"/>
      <c r="EK2109" s="40"/>
      <c r="EL2109" s="40"/>
      <c r="EM2109" s="40"/>
      <c r="EN2109" s="40"/>
      <c r="EO2109" s="40"/>
      <c r="EP2109" s="40"/>
      <c r="EQ2109" s="40"/>
      <c r="ER2109" s="40"/>
      <c r="ES2109" s="40"/>
      <c r="ET2109" s="40"/>
      <c r="EU2109" s="40"/>
      <c r="EV2109" s="40"/>
      <c r="EW2109" s="40"/>
      <c r="EX2109" s="40"/>
      <c r="EY2109" s="40"/>
      <c r="EZ2109" s="40"/>
      <c r="FA2109" s="40"/>
      <c r="FB2109" s="40"/>
      <c r="FC2109" s="40"/>
      <c r="FD2109" s="40"/>
      <c r="FE2109" s="40"/>
      <c r="FF2109" s="40"/>
      <c r="FG2109" s="40"/>
      <c r="FH2109" s="40"/>
      <c r="FI2109" s="40"/>
      <c r="FJ2109" s="40"/>
      <c r="FK2109" s="40"/>
      <c r="FL2109" s="40"/>
      <c r="FM2109" s="40"/>
      <c r="FN2109" s="40"/>
      <c r="FO2109" s="40"/>
      <c r="FP2109" s="40"/>
      <c r="FQ2109" s="40"/>
      <c r="FR2109" s="40"/>
      <c r="FS2109" s="40"/>
      <c r="FT2109" s="40"/>
      <c r="FU2109" s="40"/>
      <c r="FV2109" s="40"/>
      <c r="FW2109" s="40"/>
      <c r="FX2109" s="40"/>
      <c r="FY2109" s="40"/>
      <c r="FZ2109" s="40"/>
      <c r="GA2109" s="40"/>
      <c r="GB2109" s="40"/>
      <c r="GC2109" s="40"/>
      <c r="GD2109" s="40"/>
      <c r="GE2109" s="40"/>
      <c r="GF2109" s="40"/>
      <c r="GG2109" s="40"/>
      <c r="GH2109" s="40"/>
      <c r="GI2109" s="40"/>
      <c r="GJ2109" s="40"/>
      <c r="GK2109" s="40"/>
      <c r="GL2109" s="40"/>
      <c r="GM2109" s="40"/>
      <c r="GN2109" s="40"/>
      <c r="GO2109" s="40"/>
      <c r="GP2109" s="40"/>
      <c r="GQ2109" s="40"/>
      <c r="GR2109" s="40"/>
      <c r="GS2109" s="40"/>
    </row>
    <row r="2110" spans="1:201" x14ac:dyDescent="0.2">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40"/>
      <c r="CY2110" s="40"/>
      <c r="CZ2110" s="40"/>
      <c r="DA2110" s="40"/>
      <c r="DB2110" s="40"/>
      <c r="DC2110" s="40"/>
      <c r="DD2110" s="40"/>
      <c r="DE2110" s="40"/>
      <c r="DF2110" s="40"/>
      <c r="DG2110" s="40"/>
      <c r="DH2110" s="40"/>
      <c r="DI2110" s="40"/>
      <c r="DJ2110" s="40"/>
      <c r="DK2110" s="40"/>
      <c r="DL2110" s="40"/>
      <c r="DM2110" s="40"/>
      <c r="DN2110" s="40"/>
      <c r="DO2110" s="40"/>
      <c r="DP2110" s="40"/>
      <c r="DQ2110" s="40"/>
      <c r="DR2110" s="40"/>
      <c r="DS2110" s="40"/>
      <c r="DT2110" s="40"/>
      <c r="DU2110" s="40"/>
      <c r="DV2110" s="40"/>
      <c r="DW2110" s="40"/>
      <c r="DX2110" s="40"/>
      <c r="DY2110" s="40"/>
      <c r="DZ2110" s="40"/>
      <c r="EA2110" s="40"/>
      <c r="EB2110" s="40"/>
      <c r="EC2110" s="40"/>
      <c r="ED2110" s="40"/>
      <c r="EE2110" s="40"/>
      <c r="EF2110" s="40"/>
      <c r="EG2110" s="40"/>
      <c r="EH2110" s="40"/>
      <c r="EI2110" s="40"/>
      <c r="EJ2110" s="40"/>
      <c r="EK2110" s="40"/>
      <c r="EL2110" s="40"/>
      <c r="EM2110" s="40"/>
      <c r="EN2110" s="40"/>
      <c r="EO2110" s="40"/>
      <c r="EP2110" s="40"/>
      <c r="EQ2110" s="40"/>
      <c r="ER2110" s="40"/>
      <c r="ES2110" s="40"/>
      <c r="ET2110" s="40"/>
      <c r="EU2110" s="40"/>
      <c r="EV2110" s="40"/>
      <c r="EW2110" s="40"/>
      <c r="EX2110" s="40"/>
      <c r="EY2110" s="40"/>
      <c r="EZ2110" s="40"/>
      <c r="FA2110" s="40"/>
      <c r="FB2110" s="40"/>
      <c r="FC2110" s="40"/>
      <c r="FD2110" s="40"/>
      <c r="FE2110" s="40"/>
      <c r="FF2110" s="40"/>
      <c r="FG2110" s="40"/>
      <c r="FH2110" s="40"/>
      <c r="FI2110" s="40"/>
      <c r="FJ2110" s="40"/>
      <c r="FK2110" s="40"/>
      <c r="FL2110" s="40"/>
      <c r="FM2110" s="40"/>
      <c r="FN2110" s="40"/>
      <c r="FO2110" s="40"/>
      <c r="FP2110" s="40"/>
      <c r="FQ2110" s="40"/>
      <c r="FR2110" s="40"/>
      <c r="FS2110" s="40"/>
      <c r="FT2110" s="40"/>
      <c r="FU2110" s="40"/>
      <c r="FV2110" s="40"/>
      <c r="FW2110" s="40"/>
      <c r="FX2110" s="40"/>
      <c r="FY2110" s="40"/>
      <c r="FZ2110" s="40"/>
      <c r="GA2110" s="40"/>
      <c r="GB2110" s="40"/>
      <c r="GC2110" s="40"/>
      <c r="GD2110" s="40"/>
      <c r="GE2110" s="40"/>
      <c r="GF2110" s="40"/>
      <c r="GG2110" s="40"/>
      <c r="GH2110" s="40"/>
      <c r="GI2110" s="40"/>
      <c r="GJ2110" s="40"/>
      <c r="GK2110" s="40"/>
      <c r="GL2110" s="40"/>
      <c r="GM2110" s="40"/>
      <c r="GN2110" s="40"/>
      <c r="GO2110" s="40"/>
      <c r="GP2110" s="40"/>
      <c r="GQ2110" s="40"/>
      <c r="GR2110" s="40"/>
      <c r="GS2110" s="40"/>
    </row>
    <row r="2111" spans="1:201" x14ac:dyDescent="0.2">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c r="GO2111" s="3"/>
      <c r="GP2111" s="3"/>
      <c r="GQ2111" s="3"/>
      <c r="GR2111" s="3"/>
      <c r="GS2111" s="3"/>
    </row>
    <row r="2112" spans="1:201" x14ac:dyDescent="0.2">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row>
    <row r="2113" spans="1:201" x14ac:dyDescent="0.2">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row>
  </sheetData>
  <sheetProtection password="DE02" sheet="1" objects="1" scenarios="1" selectLockedCells="1"/>
  <mergeCells count="10">
    <mergeCell ref="C42:K42"/>
    <mergeCell ref="C40:N41"/>
    <mergeCell ref="D27:F27"/>
    <mergeCell ref="G27:J27"/>
    <mergeCell ref="B18:J18"/>
    <mergeCell ref="B21:M22"/>
    <mergeCell ref="C23:N23"/>
    <mergeCell ref="C29:N35"/>
    <mergeCell ref="D38:F38"/>
    <mergeCell ref="G38:J38"/>
  </mergeCells>
  <phoneticPr fontId="3" type="noConversion"/>
  <dataValidations count="2">
    <dataValidation type="list" allowBlank="1" showInputMessage="1" showErrorMessage="1" sqref="G27" xr:uid="{00000000-0002-0000-0000-000000000000}">
      <formula1>Fuels</formula1>
    </dataValidation>
    <dataValidation type="list" allowBlank="1" showInputMessage="1" showErrorMessage="1" sqref="G38" xr:uid="{00000000-0002-0000-0000-000001000000}">
      <formula1>Industries</formula1>
    </dataValidation>
  </dataValidations>
  <hyperlinks>
    <hyperlink ref="B18" r:id="rId1" display="(Click here to visit the WRI GHG Protocol tools website.)" xr:uid="{00000000-0004-0000-0000-000000000000}"/>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H36"/>
  <sheetViews>
    <sheetView topLeftCell="A2" zoomScale="92" workbookViewId="0">
      <selection activeCell="N40" sqref="N40"/>
    </sheetView>
  </sheetViews>
  <sheetFormatPr defaultRowHeight="12.75" x14ac:dyDescent="0.2"/>
  <cols>
    <col min="3" max="3" width="14.140625" customWidth="1"/>
    <col min="4" max="5" width="16" customWidth="1"/>
    <col min="6" max="6" width="9.28515625" bestFit="1" customWidth="1"/>
    <col min="7" max="7" width="14.28515625" customWidth="1"/>
    <col min="8" max="8" width="18.140625" customWidth="1"/>
    <col min="9" max="9" width="19.5703125" customWidth="1"/>
    <col min="10" max="12" width="9.28515625" bestFit="1" customWidth="1"/>
    <col min="13" max="13" width="17.7109375" customWidth="1"/>
    <col min="14" max="14" width="16.5703125" customWidth="1"/>
    <col min="15" max="15" width="17.7109375" customWidth="1"/>
    <col min="16" max="16" width="16.85546875" customWidth="1"/>
    <col min="17" max="17" width="25.7109375" customWidth="1"/>
    <col min="18" max="18" width="16.140625" customWidth="1"/>
    <col min="19" max="19" width="15" customWidth="1"/>
    <col min="20" max="20" width="15.85546875" customWidth="1"/>
    <col min="21" max="21" width="16.28515625" customWidth="1"/>
    <col min="22" max="22" width="15.140625" customWidth="1"/>
    <col min="23" max="23" width="18.140625" customWidth="1"/>
    <col min="24" max="24" width="20" customWidth="1"/>
    <col min="25" max="25" width="15.28515625" customWidth="1"/>
    <col min="26" max="26" width="17.5703125" customWidth="1"/>
    <col min="27" max="27" width="16.5703125" customWidth="1"/>
    <col min="28" max="32" width="17" customWidth="1"/>
    <col min="33" max="33" width="15.85546875" customWidth="1"/>
  </cols>
  <sheetData>
    <row r="2" spans="2:34" ht="15.75" x14ac:dyDescent="0.25">
      <c r="D2" s="515" t="s">
        <v>366</v>
      </c>
      <c r="E2" s="515"/>
      <c r="F2" s="515"/>
      <c r="G2" s="515"/>
      <c r="H2" s="515"/>
    </row>
    <row r="3" spans="2:34" ht="21" customHeight="1" x14ac:dyDescent="0.2"/>
    <row r="4" spans="2:34" ht="37.5" customHeight="1" x14ac:dyDescent="0.2">
      <c r="B4" s="516" t="s">
        <v>291</v>
      </c>
      <c r="C4" s="516"/>
      <c r="D4" s="516"/>
      <c r="E4" s="516"/>
      <c r="F4" s="516"/>
      <c r="G4" s="516"/>
      <c r="H4" s="516"/>
      <c r="I4" s="516"/>
      <c r="J4" s="516"/>
      <c r="K4" s="516"/>
      <c r="L4" s="516"/>
      <c r="M4" s="516"/>
      <c r="N4" s="516"/>
      <c r="O4" s="516"/>
      <c r="P4" s="516"/>
    </row>
    <row r="7" spans="2:34" ht="33.75" customHeight="1" thickBot="1" x14ac:dyDescent="0.25"/>
    <row r="8" spans="2:34" ht="27.75" customHeight="1" thickBot="1" x14ac:dyDescent="0.25">
      <c r="B8" s="517" t="s">
        <v>287</v>
      </c>
      <c r="C8" s="518"/>
      <c r="D8" s="518"/>
      <c r="E8" s="518"/>
      <c r="F8" s="518"/>
      <c r="G8" s="518"/>
      <c r="H8" s="519"/>
      <c r="I8" s="104"/>
      <c r="J8" s="517" t="s">
        <v>288</v>
      </c>
      <c r="K8" s="518"/>
      <c r="L8" s="519"/>
      <c r="M8" s="537" t="s">
        <v>109</v>
      </c>
      <c r="N8" s="538"/>
      <c r="O8" s="537" t="s">
        <v>110</v>
      </c>
      <c r="P8" s="538"/>
      <c r="Q8" s="537" t="s">
        <v>112</v>
      </c>
      <c r="R8" s="518"/>
      <c r="S8" s="518"/>
      <c r="T8" s="518"/>
      <c r="U8" s="518"/>
      <c r="V8" s="518"/>
      <c r="W8" s="519"/>
      <c r="X8" s="537" t="s">
        <v>123</v>
      </c>
      <c r="Y8" s="518"/>
      <c r="Z8" s="518"/>
      <c r="AA8" s="518"/>
      <c r="AB8" s="519"/>
      <c r="AC8" s="546" t="s">
        <v>418</v>
      </c>
      <c r="AD8" s="547"/>
      <c r="AE8" s="547"/>
      <c r="AF8" s="547"/>
      <c r="AG8" s="10"/>
      <c r="AH8" s="10"/>
    </row>
    <row r="9" spans="2:34" ht="73.5" customHeight="1" thickBot="1" x14ac:dyDescent="0.25">
      <c r="B9" s="34" t="s">
        <v>170</v>
      </c>
      <c r="C9" s="95" t="s">
        <v>39</v>
      </c>
      <c r="D9" s="95" t="s">
        <v>21</v>
      </c>
      <c r="E9" s="107" t="s">
        <v>521</v>
      </c>
      <c r="F9" s="95" t="s">
        <v>40</v>
      </c>
      <c r="G9" s="95" t="s">
        <v>41</v>
      </c>
      <c r="H9" s="102" t="s">
        <v>169</v>
      </c>
      <c r="I9" s="95"/>
      <c r="J9" s="95" t="s">
        <v>344</v>
      </c>
      <c r="K9" s="107" t="s">
        <v>603</v>
      </c>
      <c r="L9" s="95" t="s">
        <v>103</v>
      </c>
      <c r="M9" s="105" t="s">
        <v>357</v>
      </c>
      <c r="N9" s="102" t="s">
        <v>358</v>
      </c>
      <c r="O9" s="105" t="s">
        <v>357</v>
      </c>
      <c r="P9" s="102" t="s">
        <v>358</v>
      </c>
      <c r="Q9" s="105" t="s">
        <v>216</v>
      </c>
      <c r="R9" s="95" t="s">
        <v>116</v>
      </c>
      <c r="S9" s="95" t="s">
        <v>117</v>
      </c>
      <c r="T9" s="95" t="s">
        <v>360</v>
      </c>
      <c r="U9" s="95" t="s">
        <v>361</v>
      </c>
      <c r="V9" s="95" t="s">
        <v>362</v>
      </c>
      <c r="W9" s="102" t="s">
        <v>363</v>
      </c>
      <c r="X9" s="95" t="s">
        <v>239</v>
      </c>
      <c r="Y9" s="95" t="s">
        <v>127</v>
      </c>
      <c r="Z9" s="95" t="s">
        <v>130</v>
      </c>
      <c r="AA9" s="95" t="s">
        <v>129</v>
      </c>
      <c r="AB9" s="102" t="s">
        <v>363</v>
      </c>
      <c r="AC9" s="106" t="s">
        <v>419</v>
      </c>
      <c r="AD9" s="107" t="s">
        <v>420</v>
      </c>
      <c r="AE9" s="107" t="s">
        <v>421</v>
      </c>
      <c r="AF9" s="107" t="s">
        <v>422</v>
      </c>
      <c r="AG9" s="117" t="s">
        <v>367</v>
      </c>
    </row>
    <row r="10" spans="2:34" x14ac:dyDescent="0.2">
      <c r="B10" s="21"/>
      <c r="C10" s="3" t="str">
        <f>IF(Spreadsheet!D8=0, "", Spreadsheet!D8)</f>
        <v/>
      </c>
      <c r="D10" s="3" t="str">
        <f>IF(Spreadsheet!E8=0, "", Spreadsheet!E8)</f>
        <v/>
      </c>
      <c r="E10" s="3">
        <f>IF(Spreadsheet!L8="", 1, IF(Spreadsheet!L8="Not applicable", 1, IF(Spreadsheet!L8="Lower", 1, VLOOKUP(Spreadsheet!E8, HVConversionValues,2,FALSE))))</f>
        <v>1</v>
      </c>
      <c r="F10" s="3" t="str">
        <f>IF(Spreadsheet!H8=0, "", Spreadsheet!H8)</f>
        <v/>
      </c>
      <c r="G10" s="3" t="str">
        <f>IF(Spreadsheet!I8=0, "", Spreadsheet!I8)</f>
        <v/>
      </c>
      <c r="H10" s="4" t="str">
        <f>IF(Spreadsheet!C8=0, "", Spreadsheet!C8)</f>
        <v/>
      </c>
      <c r="I10" s="3" t="str">
        <f t="shared" ref="I10:I33" si="0">IF(ISNA(VLOOKUP(H10,N2OIndustryKeys,2,FALSE)),"",(VLOOKUP(H10,N2OIndustryKeys,2,FALSE)))</f>
        <v/>
      </c>
      <c r="J10" s="3" t="str">
        <f ca="1">IF(ghostSpreadsheet_N2O!H10="","",VLOOKUP(D10, INDIRECT(I10), 2, FALSE))</f>
        <v/>
      </c>
      <c r="K10" s="3" t="str">
        <f>IF(ISNA(VLOOKUP(Spreadsheet!E8, fuelInfo, 4, FALSE)),"", (E10*VLOOKUP(Spreadsheet!E8, fuelInfo, 4, FALSE)))</f>
        <v/>
      </c>
      <c r="L10" s="3" t="str">
        <f>IF(ISNA(VLOOKUP(Spreadsheet!I8,unitStates,3,FALSE)), "", (VLOOKUP(Spreadsheet!I8,unitStates,3,FALSE)))</f>
        <v/>
      </c>
      <c r="M10" s="2" t="str">
        <f>IF(C10="My fuels", "", IF(L10=0, VLOOKUP(Spreadsheet!I8, energyEFs,3,FALSE),""))</f>
        <v/>
      </c>
      <c r="N10" s="4" t="str">
        <f>IF(M10="","", F10*J10*(1/E10)*M10)</f>
        <v/>
      </c>
      <c r="O10" s="2" t="str">
        <f>IF(C10="My fuels", "", IF(L10=1, VLOOKUP(Spreadsheet!I8, solidEFs,3,FALSE),""))</f>
        <v/>
      </c>
      <c r="P10" s="4" t="str">
        <f>IF(O10="", "", F10*J10*(1/E10)*K10*O10)</f>
        <v/>
      </c>
      <c r="Q10" s="2" t="str">
        <f>IF(L10=2,IF(ISNA(VLOOKUP(Spreadsheet!C8,industryEFTableKeysN2O, 2,FALSE)), "", VLOOKUP(Spreadsheet!C8,industryEFTableKeysN2O, 2,FALSE)),"")</f>
        <v/>
      </c>
      <c r="R10" s="3" t="str">
        <f ca="1">IF(C10="My fuels", "", IF(L10=2, VLOOKUP(D10, INDIRECT(Q10),6,FALSE),""))</f>
        <v/>
      </c>
      <c r="S10" s="3" t="str">
        <f xml:space="preserve"> IF(ISNA(VLOOKUP(Spreadsheet!I8,unitStates,4, FALSE)), "", (VLOOKUP(Spreadsheet!I8,unitStates,4, FALSE)))</f>
        <v/>
      </c>
      <c r="T10" s="3" t="str">
        <f t="shared" ref="T10:T33" si="1">IF(L10=2, F10*R10,"")</f>
        <v/>
      </c>
      <c r="U10" s="3" t="str">
        <f t="shared" ref="U10:U33" ca="1" si="2">IF(R10="", "", IF(S10=2, 3.785,1))</f>
        <v/>
      </c>
      <c r="V10" s="3" t="str">
        <f t="shared" ref="V10:V33" ca="1" si="3">IF(R10="","",IF(S10=3, 158.99,1))</f>
        <v/>
      </c>
      <c r="W10" s="4" t="str">
        <f ca="1">+IF(R10="", "", T10*U10*V10)</f>
        <v/>
      </c>
      <c r="X10" s="3" t="str">
        <f>IF(L10=3, IF(ISNA(VLOOKUP(Spreadsheet!C8,industryEFTableKeysN2O, 3,FALSE)), "", VLOOKUP(Spreadsheet!C8,industryEFTableKeysN2O, 3,FALSE)), "")</f>
        <v/>
      </c>
      <c r="Y10" s="3" t="str">
        <f ca="1">IF(C10="My fuels", "", IF(L10=3, VLOOKUP(D10, INDIRECT(X10),6,FALSE),""))</f>
        <v/>
      </c>
      <c r="Z10" s="3" t="str">
        <f ca="1">+IF(Y10="", "", IF(ISNA(VLOOKUP(Spreadsheet!I8,unitStates,5, FALSE)), "", (VLOOKUP(Spreadsheet!I8,unitStates,5, FALSE))))</f>
        <v/>
      </c>
      <c r="AA10" s="3" t="str">
        <f t="shared" ref="AA10:AA33" ca="1" si="4">IF(Y10="","", IF(Z10=1,1,0.02832))</f>
        <v/>
      </c>
      <c r="AB10" s="4" t="str">
        <f ca="1">IF(Y10="", "", F10*Y10*AA10)</f>
        <v/>
      </c>
      <c r="AC10" s="4" t="str">
        <f t="shared" ref="AC10:AC33" si="5">IF(C10="My fuels", VLOOKUP(D10, customTable, 13, FALSE), "")</f>
        <v/>
      </c>
      <c r="AD10" s="4" t="str">
        <f>IF(AC10="", "", AC10*F10)</f>
        <v/>
      </c>
      <c r="AE10" s="4" t="str">
        <f t="shared" ref="AE10:AE33" si="6">+IF(ISERROR(VLOOKUP(G10,customConversionFactors, 4, FALSE)), "", VLOOKUP(G10,customConversionFactors, 4, FALSE))</f>
        <v/>
      </c>
      <c r="AF10" s="4" t="str">
        <f>IF(ISERROR(IF(AC10="", "", AD10*AE10)), "", IF(AC10="", "", AD10*AE10))</f>
        <v/>
      </c>
      <c r="AG10" s="21">
        <f ca="1">IF(AF10="", IF(N10="",0,N10)+IF(P10="",0,P10)+IF(W10="",0,W10)+IF(AB10="",0,AB10), AF10)</f>
        <v>0</v>
      </c>
    </row>
    <row r="11" spans="2:34" x14ac:dyDescent="0.2">
      <c r="B11" s="21"/>
      <c r="C11" s="3" t="str">
        <f>IF(Spreadsheet!D9=0, "", Spreadsheet!D9)</f>
        <v/>
      </c>
      <c r="D11" s="3" t="str">
        <f>IF(Spreadsheet!E9=0, "", Spreadsheet!E9)</f>
        <v/>
      </c>
      <c r="E11" s="3">
        <f>IF(Spreadsheet!L9="", 1, IF(Spreadsheet!L9="Not applicable", 1, IF(Spreadsheet!L9="Lower", 1, VLOOKUP(Spreadsheet!E9, HVConversionValues,2,FALSE))))</f>
        <v>1</v>
      </c>
      <c r="F11" s="3" t="str">
        <f>IF(Spreadsheet!H9=0, "", Spreadsheet!H9)</f>
        <v/>
      </c>
      <c r="G11" s="3" t="str">
        <f>IF(Spreadsheet!I9=0, "", Spreadsheet!I9)</f>
        <v/>
      </c>
      <c r="H11" s="4" t="str">
        <f>IF(Spreadsheet!C9=0, "", Spreadsheet!C9)</f>
        <v/>
      </c>
      <c r="I11" s="3" t="str">
        <f t="shared" si="0"/>
        <v/>
      </c>
      <c r="J11" s="3" t="str">
        <f ca="1">IF(ghostSpreadsheet_N2O!H11="","",VLOOKUP(D11, INDIRECT(I11), 2, FALSE))</f>
        <v/>
      </c>
      <c r="K11" s="3" t="str">
        <f>IF(ISNA(VLOOKUP(Spreadsheet!E9, fuelInfo, 4, FALSE)),"", (E11*VLOOKUP(Spreadsheet!E9, fuelInfo, 4, FALSE)))</f>
        <v/>
      </c>
      <c r="L11" s="3" t="str">
        <f>IF(ISNA(VLOOKUP(Spreadsheet!I9,unitStates,3,FALSE)), "", (VLOOKUP(Spreadsheet!I9,unitStates,3,FALSE)))</f>
        <v/>
      </c>
      <c r="M11" s="2" t="str">
        <f>IF(C11="My fuels", "", IF(L11=0, VLOOKUP(Spreadsheet!I9, energyEFs,3,FALSE),""))</f>
        <v/>
      </c>
      <c r="N11" s="4" t="str">
        <f t="shared" ref="N11:N33" si="7">IF(M11="","", F11*J11*(1/E11)*M11)</f>
        <v/>
      </c>
      <c r="O11" s="2" t="str">
        <f>IF(C11="My fuels", "", IF(L11=1, VLOOKUP(Spreadsheet!I9, solidEFs,3,FALSE),""))</f>
        <v/>
      </c>
      <c r="P11" s="4" t="str">
        <f t="shared" ref="P11:P33" si="8">IF(O11="", "", F11*J11*(1/E11)*K11*O11)</f>
        <v/>
      </c>
      <c r="Q11" s="2" t="str">
        <f>IF(L11=2,IF(ISNA(VLOOKUP(Spreadsheet!C9,industryEFTableKeysN2O, 2,FALSE)), "", VLOOKUP(Spreadsheet!C9,industryEFTableKeysN2O, 2,FALSE)),"")</f>
        <v/>
      </c>
      <c r="R11" s="3" t="str">
        <f t="shared" ref="R11:R33" ca="1" si="9">IF(C11="My fuels", "", IF(L11=2, VLOOKUP(D11, INDIRECT(Q11),6,FALSE),""))</f>
        <v/>
      </c>
      <c r="S11" s="3" t="str">
        <f xml:space="preserve"> IF(ISNA(VLOOKUP(Spreadsheet!I9,unitStates,4, FALSE)), "", (VLOOKUP(Spreadsheet!I9,unitStates,4, FALSE)))</f>
        <v/>
      </c>
      <c r="T11" s="3" t="str">
        <f t="shared" si="1"/>
        <v/>
      </c>
      <c r="U11" s="3" t="str">
        <f t="shared" ca="1" si="2"/>
        <v/>
      </c>
      <c r="V11" s="3" t="str">
        <f t="shared" ca="1" si="3"/>
        <v/>
      </c>
      <c r="W11" s="4" t="str">
        <f t="shared" ref="W11:W33" ca="1" si="10">+IF(R11="", "", T11*U11*V11)</f>
        <v/>
      </c>
      <c r="X11" s="3" t="str">
        <f>IF(L11=3, IF(ISNA(VLOOKUP(Spreadsheet!C9,industryEFTableKeysN2O, 3,FALSE)), "", VLOOKUP(Spreadsheet!C9,industryEFTableKeysN2O, 3,FALSE)), "")</f>
        <v/>
      </c>
      <c r="Y11" s="3" t="str">
        <f t="shared" ref="Y11:Y33" ca="1" si="11">IF(C11="My fuels", "", IF(L11=3, VLOOKUP(D11, INDIRECT(X11),6,FALSE),""))</f>
        <v/>
      </c>
      <c r="Z11" s="3" t="str">
        <f ca="1">+IF(Y11="", "", IF(ISNA(VLOOKUP(Spreadsheet!I9,unitStates,5, FALSE)), "", (VLOOKUP(Spreadsheet!I9,unitStates,5, FALSE))))</f>
        <v/>
      </c>
      <c r="AA11" s="3" t="str">
        <f t="shared" ca="1" si="4"/>
        <v/>
      </c>
      <c r="AB11" s="4" t="str">
        <f t="shared" ref="AB11:AB33" ca="1" si="12">IF(Y11="", "", F11*Y11*AA11)</f>
        <v/>
      </c>
      <c r="AC11" s="4" t="str">
        <f t="shared" si="5"/>
        <v/>
      </c>
      <c r="AD11" s="4" t="str">
        <f t="shared" ref="AD11:AD33" si="13">IF(AC11="", "", AC11*F11)</f>
        <v/>
      </c>
      <c r="AE11" s="4" t="str">
        <f t="shared" si="6"/>
        <v/>
      </c>
      <c r="AF11" s="4" t="str">
        <f t="shared" ref="AF11:AF33" si="14">IF(ISERROR(IF(AC11="", "", AD11*AE11)), "", IF(AC11="", "", AD11*AE11))</f>
        <v/>
      </c>
      <c r="AG11" s="21">
        <f t="shared" ref="AG11:AG33" ca="1" si="15">IF(AF11="", IF(N11="",0,N11)+IF(P11="",0,P11)+IF(W11="",0,W11)+IF(AB11="",0,AB11), AF11)</f>
        <v>0</v>
      </c>
    </row>
    <row r="12" spans="2:34" x14ac:dyDescent="0.2">
      <c r="B12" s="21"/>
      <c r="C12" s="3" t="str">
        <f>IF(Spreadsheet!D10=0, "", Spreadsheet!D10)</f>
        <v>Liquid fossil</v>
      </c>
      <c r="D12" s="3" t="str">
        <f>IF(Spreadsheet!E10=0, "", Spreadsheet!E10)</f>
        <v>Gas/Diesel oil</v>
      </c>
      <c r="E12" s="3">
        <f>IF(Spreadsheet!L10="", 1, IF(Spreadsheet!L10="Not applicable", 1, IF(Spreadsheet!L10="Lower", 1, VLOOKUP(Spreadsheet!E10, HVConversionValues,2,FALSE))))</f>
        <v>1</v>
      </c>
      <c r="F12" s="3">
        <f>IF(Spreadsheet!H10=0, "", Spreadsheet!H10)</f>
        <v>29156.1067</v>
      </c>
      <c r="G12" s="3" t="str">
        <f>IF(Spreadsheet!I10=0, "", Spreadsheet!I10)</f>
        <v>litres (l)</v>
      </c>
      <c r="H12" s="4" t="str">
        <f>IF(Spreadsheet!C10=0, "", Spreadsheet!C10)</f>
        <v>Manufacturing</v>
      </c>
      <c r="I12" s="3" t="str">
        <f t="shared" si="0"/>
        <v>ManufacturingN2O</v>
      </c>
      <c r="J12" s="3">
        <f ca="1">IF(ghostSpreadsheet_N2O!H12="","",VLOOKUP(D12, INDIRECT(I12), 2, FALSE))</f>
        <v>0.6</v>
      </c>
      <c r="K12" s="3">
        <f>IF(ISNA(VLOOKUP(Spreadsheet!E10, fuelInfo, 4, FALSE)),"", (E12*VLOOKUP(Spreadsheet!E10, fuelInfo, 4, FALSE)))</f>
        <v>43</v>
      </c>
      <c r="L12" s="3">
        <f>IF(ISNA(VLOOKUP(Spreadsheet!I10,unitStates,3,FALSE)), "", (VLOOKUP(Spreadsheet!I10,unitStates,3,FALSE)))</f>
        <v>2</v>
      </c>
      <c r="M12" s="2" t="str">
        <f>IF(C12="My fuels", "", IF(L12=0, VLOOKUP(Spreadsheet!I10, energyEFs,3,FALSE),""))</f>
        <v/>
      </c>
      <c r="N12" s="4" t="str">
        <f t="shared" si="7"/>
        <v/>
      </c>
      <c r="O12" s="2" t="str">
        <f>IF(C12="My fuels", "", IF(L12=1, VLOOKUP(Spreadsheet!I10, solidEFs,3,FALSE),""))</f>
        <v/>
      </c>
      <c r="P12" s="4" t="str">
        <f t="shared" si="8"/>
        <v/>
      </c>
      <c r="Q12" s="2" t="str">
        <f>IF(L12=2,IF(ISNA(VLOOKUP(Spreadsheet!C10,industryEFTableKeysN2O, 2,FALSE)), "", VLOOKUP(Spreadsheet!C10,industryEFTableKeysN2O, 2,FALSE)),"")</f>
        <v>manufacturingLiquidEFsN2O</v>
      </c>
      <c r="R12" s="3">
        <f t="shared" ca="1" si="9"/>
        <v>2.1671999999999997E-8</v>
      </c>
      <c r="S12" s="3">
        <f xml:space="preserve"> IF(ISNA(VLOOKUP(Spreadsheet!I10,unitStates,4, FALSE)), "", (VLOOKUP(Spreadsheet!I10,unitStates,4, FALSE)))</f>
        <v>1</v>
      </c>
      <c r="T12" s="3">
        <f t="shared" ca="1" si="1"/>
        <v>6.3187114440239997E-4</v>
      </c>
      <c r="U12" s="3">
        <f t="shared" ca="1" si="2"/>
        <v>1</v>
      </c>
      <c r="V12" s="3">
        <f t="shared" ca="1" si="3"/>
        <v>1</v>
      </c>
      <c r="W12" s="4">
        <f t="shared" ca="1" si="10"/>
        <v>6.3187114440239997E-4</v>
      </c>
      <c r="X12" s="3" t="str">
        <f>IF(L12=3, IF(ISNA(VLOOKUP(Spreadsheet!C10,industryEFTableKeysN2O, 3,FALSE)), "", VLOOKUP(Spreadsheet!C10,industryEFTableKeysN2O, 3,FALSE)), "")</f>
        <v/>
      </c>
      <c r="Y12" s="3" t="str">
        <f t="shared" ca="1" si="11"/>
        <v/>
      </c>
      <c r="Z12" s="3" t="str">
        <f ca="1">+IF(Y12="", "", IF(ISNA(VLOOKUP(Spreadsheet!I10,unitStates,5, FALSE)), "", (VLOOKUP(Spreadsheet!I10,unitStates,5, FALSE))))</f>
        <v/>
      </c>
      <c r="AA12" s="3" t="str">
        <f t="shared" ca="1" si="4"/>
        <v/>
      </c>
      <c r="AB12" s="4" t="str">
        <f t="shared" ca="1" si="12"/>
        <v/>
      </c>
      <c r="AC12" s="4" t="str">
        <f t="shared" si="5"/>
        <v/>
      </c>
      <c r="AD12" s="4" t="str">
        <f t="shared" si="13"/>
        <v/>
      </c>
      <c r="AE12" s="4">
        <f t="shared" si="6"/>
        <v>1</v>
      </c>
      <c r="AF12" s="4" t="str">
        <f t="shared" si="14"/>
        <v/>
      </c>
      <c r="AG12" s="21">
        <f t="shared" ca="1" si="15"/>
        <v>6.3187114440239997E-4</v>
      </c>
    </row>
    <row r="13" spans="2:34" x14ac:dyDescent="0.2">
      <c r="B13" s="21"/>
      <c r="C13" s="3" t="str">
        <f>IF(Spreadsheet!D11=0, "", Spreadsheet!D11)</f>
        <v>Liquid fossil</v>
      </c>
      <c r="D13" s="3" t="str">
        <f>IF(Spreadsheet!E11=0, "", Spreadsheet!E11)</f>
        <v>Gas/Diesel oil</v>
      </c>
      <c r="E13" s="3">
        <f>IF(Spreadsheet!L11="", 1, IF(Spreadsheet!L11="Not applicable", 1, IF(Spreadsheet!L11="Lower", 1, VLOOKUP(Spreadsheet!E11, HVConversionValues,2,FALSE))))</f>
        <v>1</v>
      </c>
      <c r="F13" s="3">
        <f>IF(Spreadsheet!H11=0, "", Spreadsheet!H11)</f>
        <v>26393.366699999999</v>
      </c>
      <c r="G13" s="3" t="str">
        <f>IF(Spreadsheet!I11=0, "", Spreadsheet!I11)</f>
        <v>litres (l)</v>
      </c>
      <c r="H13" s="4" t="str">
        <f>IF(Spreadsheet!C11=0, "", Spreadsheet!C11)</f>
        <v>Manufacturing</v>
      </c>
      <c r="I13" s="3" t="str">
        <f t="shared" si="0"/>
        <v>ManufacturingN2O</v>
      </c>
      <c r="J13" s="3">
        <f ca="1">IF(ghostSpreadsheet_N2O!H13="","",VLOOKUP(D13, INDIRECT(I13), 2, FALSE))</f>
        <v>0.6</v>
      </c>
      <c r="K13" s="3">
        <f>IF(ISNA(VLOOKUP(Spreadsheet!E11, fuelInfo, 4, FALSE)),"", (E13*VLOOKUP(Spreadsheet!E11, fuelInfo, 4, FALSE)))</f>
        <v>43</v>
      </c>
      <c r="L13" s="3">
        <f>IF(ISNA(VLOOKUP(Spreadsheet!I11,unitStates,3,FALSE)), "", (VLOOKUP(Spreadsheet!I11,unitStates,3,FALSE)))</f>
        <v>2</v>
      </c>
      <c r="M13" s="2" t="str">
        <f>IF(C13="My fuels", "", IF(L13=0, VLOOKUP(Spreadsheet!I11, energyEFs,3,FALSE),""))</f>
        <v/>
      </c>
      <c r="N13" s="4" t="str">
        <f t="shared" si="7"/>
        <v/>
      </c>
      <c r="O13" s="2" t="str">
        <f>IF(C13="My fuels", "", IF(L13=1, VLOOKUP(Spreadsheet!I11, solidEFs,3,FALSE),""))</f>
        <v/>
      </c>
      <c r="P13" s="4" t="str">
        <f t="shared" si="8"/>
        <v/>
      </c>
      <c r="Q13" s="2" t="str">
        <f>IF(L13=2,IF(ISNA(VLOOKUP(Spreadsheet!C11,industryEFTableKeysN2O, 2,FALSE)), "", VLOOKUP(Spreadsheet!C11,industryEFTableKeysN2O, 2,FALSE)),"")</f>
        <v>manufacturingLiquidEFsN2O</v>
      </c>
      <c r="R13" s="3">
        <f t="shared" ca="1" si="9"/>
        <v>2.1671999999999997E-8</v>
      </c>
      <c r="S13" s="3">
        <f xml:space="preserve"> IF(ISNA(VLOOKUP(Spreadsheet!I11,unitStates,4, FALSE)), "", (VLOOKUP(Spreadsheet!I11,unitStates,4, FALSE)))</f>
        <v>1</v>
      </c>
      <c r="T13" s="3">
        <f t="shared" ca="1" si="1"/>
        <v>5.7199704312239994E-4</v>
      </c>
      <c r="U13" s="3">
        <f t="shared" ca="1" si="2"/>
        <v>1</v>
      </c>
      <c r="V13" s="3">
        <f t="shared" ca="1" si="3"/>
        <v>1</v>
      </c>
      <c r="W13" s="4">
        <f t="shared" ca="1" si="10"/>
        <v>5.7199704312239994E-4</v>
      </c>
      <c r="X13" s="3" t="str">
        <f>IF(L13=3, IF(ISNA(VLOOKUP(Spreadsheet!C11,industryEFTableKeysN2O, 3,FALSE)), "", VLOOKUP(Spreadsheet!C11,industryEFTableKeysN2O, 3,FALSE)), "")</f>
        <v/>
      </c>
      <c r="Y13" s="3" t="str">
        <f t="shared" ca="1" si="11"/>
        <v/>
      </c>
      <c r="Z13" s="3" t="str">
        <f ca="1">+IF(Y13="", "", IF(ISNA(VLOOKUP(Spreadsheet!I11,unitStates,5, FALSE)), "", (VLOOKUP(Spreadsheet!I11,unitStates,5, FALSE))))</f>
        <v/>
      </c>
      <c r="AA13" s="3" t="str">
        <f t="shared" ca="1" si="4"/>
        <v/>
      </c>
      <c r="AB13" s="4" t="str">
        <f t="shared" ca="1" si="12"/>
        <v/>
      </c>
      <c r="AC13" s="4" t="str">
        <f t="shared" si="5"/>
        <v/>
      </c>
      <c r="AD13" s="4" t="str">
        <f t="shared" si="13"/>
        <v/>
      </c>
      <c r="AE13" s="4">
        <f t="shared" si="6"/>
        <v>1</v>
      </c>
      <c r="AF13" s="4" t="str">
        <f t="shared" si="14"/>
        <v/>
      </c>
      <c r="AG13" s="21">
        <f t="shared" ca="1" si="15"/>
        <v>5.7199704312239994E-4</v>
      </c>
    </row>
    <row r="14" spans="2:34" x14ac:dyDescent="0.2">
      <c r="B14" s="21"/>
      <c r="C14" s="3" t="str">
        <f>IF(Spreadsheet!D12=0, "", Spreadsheet!D12)</f>
        <v>Liquid fossil</v>
      </c>
      <c r="D14" s="3" t="str">
        <f>IF(Spreadsheet!E12=0, "", Spreadsheet!E12)</f>
        <v>Gas/Diesel oil</v>
      </c>
      <c r="E14" s="3">
        <f>IF(Spreadsheet!L12="", 1, IF(Spreadsheet!L12="Not applicable", 1, IF(Spreadsheet!L12="Lower", 1, VLOOKUP(Spreadsheet!E12, HVConversionValues,2,FALSE))))</f>
        <v>1</v>
      </c>
      <c r="F14" s="3">
        <f>IF(Spreadsheet!H12=0, "", Spreadsheet!H12)</f>
        <v>13809.2767</v>
      </c>
      <c r="G14" s="3" t="str">
        <f>IF(Spreadsheet!I12=0, "", Spreadsheet!I12)</f>
        <v>litres (l)</v>
      </c>
      <c r="H14" s="4" t="str">
        <f>IF(Spreadsheet!C12=0, "", Spreadsheet!C12)</f>
        <v>Manufacturing</v>
      </c>
      <c r="I14" s="3" t="str">
        <f t="shared" si="0"/>
        <v>ManufacturingN2O</v>
      </c>
      <c r="J14" s="3">
        <f ca="1">IF(ghostSpreadsheet_N2O!H14="","",VLOOKUP(D14, INDIRECT(I14), 2, FALSE))</f>
        <v>0.6</v>
      </c>
      <c r="K14" s="3">
        <f>IF(ISNA(VLOOKUP(Spreadsheet!E12, fuelInfo, 4, FALSE)),"", (E14*VLOOKUP(Spreadsheet!E12, fuelInfo, 4, FALSE)))</f>
        <v>43</v>
      </c>
      <c r="L14" s="3">
        <f>IF(ISNA(VLOOKUP(Spreadsheet!I12,unitStates,3,FALSE)), "", (VLOOKUP(Spreadsheet!I12,unitStates,3,FALSE)))</f>
        <v>2</v>
      </c>
      <c r="M14" s="2" t="str">
        <f>IF(C14="My fuels", "", IF(L14=0, VLOOKUP(Spreadsheet!I12, energyEFs,3,FALSE),""))</f>
        <v/>
      </c>
      <c r="N14" s="4" t="str">
        <f t="shared" si="7"/>
        <v/>
      </c>
      <c r="O14" s="2" t="str">
        <f>IF(C14="My fuels", "", IF(L14=1, VLOOKUP(Spreadsheet!I12, solidEFs,3,FALSE),""))</f>
        <v/>
      </c>
      <c r="P14" s="4" t="str">
        <f t="shared" si="8"/>
        <v/>
      </c>
      <c r="Q14" s="2" t="str">
        <f>IF(L14=2,IF(ISNA(VLOOKUP(Spreadsheet!C12,industryEFTableKeysN2O, 2,FALSE)), "", VLOOKUP(Spreadsheet!C12,industryEFTableKeysN2O, 2,FALSE)),"")</f>
        <v>manufacturingLiquidEFsN2O</v>
      </c>
      <c r="R14" s="3">
        <f t="shared" ca="1" si="9"/>
        <v>2.1671999999999997E-8</v>
      </c>
      <c r="S14" s="3">
        <f xml:space="preserve"> IF(ISNA(VLOOKUP(Spreadsheet!I12,unitStates,4, FALSE)), "", (VLOOKUP(Spreadsheet!I12,unitStates,4, FALSE)))</f>
        <v>1</v>
      </c>
      <c r="T14" s="3">
        <f t="shared" ca="1" si="1"/>
        <v>2.9927464464239999E-4</v>
      </c>
      <c r="U14" s="3">
        <f t="shared" ca="1" si="2"/>
        <v>1</v>
      </c>
      <c r="V14" s="3">
        <f t="shared" ca="1" si="3"/>
        <v>1</v>
      </c>
      <c r="W14" s="4">
        <f t="shared" ca="1" si="10"/>
        <v>2.9927464464239999E-4</v>
      </c>
      <c r="X14" s="3" t="str">
        <f>IF(L14=3, IF(ISNA(VLOOKUP(Spreadsheet!C12,industryEFTableKeysN2O, 3,FALSE)), "", VLOOKUP(Spreadsheet!C12,industryEFTableKeysN2O, 3,FALSE)), "")</f>
        <v/>
      </c>
      <c r="Y14" s="3" t="str">
        <f t="shared" ca="1" si="11"/>
        <v/>
      </c>
      <c r="Z14" s="3" t="str">
        <f ca="1">+IF(Y14="", "", IF(ISNA(VLOOKUP(Spreadsheet!I12,unitStates,5, FALSE)), "", (VLOOKUP(Spreadsheet!I12,unitStates,5, FALSE))))</f>
        <v/>
      </c>
      <c r="AA14" s="3" t="str">
        <f t="shared" ca="1" si="4"/>
        <v/>
      </c>
      <c r="AB14" s="4" t="str">
        <f t="shared" ca="1" si="12"/>
        <v/>
      </c>
      <c r="AC14" s="4" t="str">
        <f t="shared" si="5"/>
        <v/>
      </c>
      <c r="AD14" s="4" t="str">
        <f t="shared" si="13"/>
        <v/>
      </c>
      <c r="AE14" s="4">
        <f t="shared" si="6"/>
        <v>1</v>
      </c>
      <c r="AF14" s="4" t="str">
        <f t="shared" si="14"/>
        <v/>
      </c>
      <c r="AG14" s="21">
        <f t="shared" ca="1" si="15"/>
        <v>2.9927464464239999E-4</v>
      </c>
    </row>
    <row r="15" spans="2:34" x14ac:dyDescent="0.2">
      <c r="B15" s="21"/>
      <c r="C15" s="3" t="str">
        <f>IF(Spreadsheet!D13=0, "", Spreadsheet!D13)</f>
        <v>Liquid fossil</v>
      </c>
      <c r="D15" s="3" t="str">
        <f>IF(Spreadsheet!E13=0, "", Spreadsheet!E13)</f>
        <v>Gas/Diesel oil</v>
      </c>
      <c r="E15" s="3">
        <f>IF(Spreadsheet!L13="", 1, IF(Spreadsheet!L13="Not applicable", 1, IF(Spreadsheet!L13="Lower", 1, VLOOKUP(Spreadsheet!E13, HVConversionValues,2,FALSE))))</f>
        <v>1</v>
      </c>
      <c r="F15" s="3">
        <f>IF(Spreadsheet!H13=0, "", Spreadsheet!H13)</f>
        <v>32621.4</v>
      </c>
      <c r="G15" s="3" t="str">
        <f>IF(Spreadsheet!I13=0, "", Spreadsheet!I13)</f>
        <v>litres (l)</v>
      </c>
      <c r="H15" s="4" t="str">
        <f>IF(Spreadsheet!C13=0, "", Spreadsheet!C13)</f>
        <v>Manufacturing</v>
      </c>
      <c r="I15" s="3" t="str">
        <f t="shared" si="0"/>
        <v>ManufacturingN2O</v>
      </c>
      <c r="J15" s="3">
        <f ca="1">IF(ghostSpreadsheet_N2O!H15="","",VLOOKUP(D15, INDIRECT(I15), 2, FALSE))</f>
        <v>0.6</v>
      </c>
      <c r="K15" s="3">
        <f>IF(ISNA(VLOOKUP(Spreadsheet!E13, fuelInfo, 4, FALSE)),"", (E15*VLOOKUP(Spreadsheet!E13, fuelInfo, 4, FALSE)))</f>
        <v>43</v>
      </c>
      <c r="L15" s="3">
        <f>IF(ISNA(VLOOKUP(Spreadsheet!I13,unitStates,3,FALSE)), "", (VLOOKUP(Spreadsheet!I13,unitStates,3,FALSE)))</f>
        <v>2</v>
      </c>
      <c r="M15" s="2" t="str">
        <f>IF(C15="My fuels", "", IF(L15=0, VLOOKUP(Spreadsheet!I13, energyEFs,3,FALSE),""))</f>
        <v/>
      </c>
      <c r="N15" s="4" t="str">
        <f t="shared" si="7"/>
        <v/>
      </c>
      <c r="O15" s="2" t="str">
        <f>IF(C15="My fuels", "", IF(L15=1, VLOOKUP(Spreadsheet!I13, solidEFs,3,FALSE),""))</f>
        <v/>
      </c>
      <c r="P15" s="4" t="str">
        <f t="shared" si="8"/>
        <v/>
      </c>
      <c r="Q15" s="2" t="str">
        <f>IF(L15=2,IF(ISNA(VLOOKUP(Spreadsheet!C13,industryEFTableKeysN2O, 2,FALSE)), "", VLOOKUP(Spreadsheet!C13,industryEFTableKeysN2O, 2,FALSE)),"")</f>
        <v>manufacturingLiquidEFsN2O</v>
      </c>
      <c r="R15" s="3">
        <f t="shared" ca="1" si="9"/>
        <v>2.1671999999999997E-8</v>
      </c>
      <c r="S15" s="3">
        <f xml:space="preserve"> IF(ISNA(VLOOKUP(Spreadsheet!I13,unitStates,4, FALSE)), "", (VLOOKUP(Spreadsheet!I13,unitStates,4, FALSE)))</f>
        <v>1</v>
      </c>
      <c r="T15" s="3">
        <f t="shared" ca="1" si="1"/>
        <v>7.0697098079999993E-4</v>
      </c>
      <c r="U15" s="3">
        <f t="shared" ca="1" si="2"/>
        <v>1</v>
      </c>
      <c r="V15" s="3">
        <f t="shared" ca="1" si="3"/>
        <v>1</v>
      </c>
      <c r="W15" s="4">
        <f t="shared" ca="1" si="10"/>
        <v>7.0697098079999993E-4</v>
      </c>
      <c r="X15" s="3" t="str">
        <f>IF(L15=3, IF(ISNA(VLOOKUP(Spreadsheet!C13,industryEFTableKeysN2O, 3,FALSE)), "", VLOOKUP(Spreadsheet!C13,industryEFTableKeysN2O, 3,FALSE)), "")</f>
        <v/>
      </c>
      <c r="Y15" s="3" t="str">
        <f t="shared" ca="1" si="11"/>
        <v/>
      </c>
      <c r="Z15" s="3" t="str">
        <f ca="1">+IF(Y15="", "", IF(ISNA(VLOOKUP(Spreadsheet!I13,unitStates,5, FALSE)), "", (VLOOKUP(Spreadsheet!I13,unitStates,5, FALSE))))</f>
        <v/>
      </c>
      <c r="AA15" s="3" t="str">
        <f t="shared" ca="1" si="4"/>
        <v/>
      </c>
      <c r="AB15" s="4" t="str">
        <f t="shared" ca="1" si="12"/>
        <v/>
      </c>
      <c r="AC15" s="4" t="str">
        <f t="shared" si="5"/>
        <v/>
      </c>
      <c r="AD15" s="4" t="str">
        <f t="shared" si="13"/>
        <v/>
      </c>
      <c r="AE15" s="4">
        <f t="shared" si="6"/>
        <v>1</v>
      </c>
      <c r="AF15" s="4" t="str">
        <f t="shared" si="14"/>
        <v/>
      </c>
      <c r="AG15" s="21">
        <f t="shared" ca="1" si="15"/>
        <v>7.0697098079999993E-4</v>
      </c>
    </row>
    <row r="16" spans="2:34" x14ac:dyDescent="0.2">
      <c r="B16" s="21"/>
      <c r="C16" s="3" t="str">
        <f>IF(Spreadsheet!D14=0, "", Spreadsheet!D14)</f>
        <v>Liquid fossil</v>
      </c>
      <c r="D16" s="3" t="str">
        <f>IF(Spreadsheet!E14=0, "", Spreadsheet!E14)</f>
        <v>Gas/Diesel oil</v>
      </c>
      <c r="E16" s="3">
        <f>IF(Spreadsheet!L14="", 1, IF(Spreadsheet!L14="Not applicable", 1, IF(Spreadsheet!L14="Lower", 1, VLOOKUP(Spreadsheet!E14, HVConversionValues,2,FALSE))))</f>
        <v>1</v>
      </c>
      <c r="F16" s="3">
        <f>IF(Spreadsheet!H14=0, "", Spreadsheet!H14)</f>
        <v>100876.22200000001</v>
      </c>
      <c r="G16" s="3" t="str">
        <f>IF(Spreadsheet!I14=0, "", Spreadsheet!I14)</f>
        <v>litres (l)</v>
      </c>
      <c r="H16" s="4" t="str">
        <f>IF(Spreadsheet!C14=0, "", Spreadsheet!C14)</f>
        <v>Manufacturing</v>
      </c>
      <c r="I16" s="3" t="str">
        <f t="shared" si="0"/>
        <v>ManufacturingN2O</v>
      </c>
      <c r="J16" s="3">
        <f ca="1">IF(ghostSpreadsheet_N2O!H16="","",VLOOKUP(D16, INDIRECT(I16), 2, FALSE))</f>
        <v>0.6</v>
      </c>
      <c r="K16" s="3">
        <f>IF(ISNA(VLOOKUP(Spreadsheet!E14, fuelInfo, 4, FALSE)),"", (E16*VLOOKUP(Spreadsheet!E14, fuelInfo, 4, FALSE)))</f>
        <v>43</v>
      </c>
      <c r="L16" s="3">
        <f>IF(ISNA(VLOOKUP(Spreadsheet!I14,unitStates,3,FALSE)), "", (VLOOKUP(Spreadsheet!I14,unitStates,3,FALSE)))</f>
        <v>2</v>
      </c>
      <c r="M16" s="2" t="str">
        <f>IF(C16="My fuels", "", IF(L16=0, VLOOKUP(Spreadsheet!I14, energyEFs,3,FALSE),""))</f>
        <v/>
      </c>
      <c r="N16" s="4" t="str">
        <f t="shared" si="7"/>
        <v/>
      </c>
      <c r="O16" s="2" t="str">
        <f>IF(C16="My fuels", "", IF(L16=1, VLOOKUP(Spreadsheet!I14, solidEFs,3,FALSE),""))</f>
        <v/>
      </c>
      <c r="P16" s="4" t="str">
        <f t="shared" si="8"/>
        <v/>
      </c>
      <c r="Q16" s="2" t="str">
        <f>IF(L16=2,IF(ISNA(VLOOKUP(Spreadsheet!C14,industryEFTableKeysN2O, 2,FALSE)), "", VLOOKUP(Spreadsheet!C14,industryEFTableKeysN2O, 2,FALSE)),"")</f>
        <v>manufacturingLiquidEFsN2O</v>
      </c>
      <c r="R16" s="3">
        <f t="shared" ca="1" si="9"/>
        <v>2.1671999999999997E-8</v>
      </c>
      <c r="S16" s="3">
        <f xml:space="preserve"> IF(ISNA(VLOOKUP(Spreadsheet!I14,unitStates,4, FALSE)), "", (VLOOKUP(Spreadsheet!I14,unitStates,4, FALSE)))</f>
        <v>1</v>
      </c>
      <c r="T16" s="3">
        <f ca="1">IF(L16=2, F16*R16,"")</f>
        <v>2.186189483184E-3</v>
      </c>
      <c r="U16" s="3">
        <f t="shared" ca="1" si="2"/>
        <v>1</v>
      </c>
      <c r="V16" s="3">
        <f t="shared" ca="1" si="3"/>
        <v>1</v>
      </c>
      <c r="W16" s="4">
        <f t="shared" ca="1" si="10"/>
        <v>2.186189483184E-3</v>
      </c>
      <c r="X16" s="3" t="str">
        <f>IF(L16=3, IF(ISNA(VLOOKUP(Spreadsheet!C14,industryEFTableKeysN2O, 3,FALSE)), "", VLOOKUP(Spreadsheet!C14,industryEFTableKeysN2O, 3,FALSE)), "")</f>
        <v/>
      </c>
      <c r="Y16" s="3" t="str">
        <f t="shared" ca="1" si="11"/>
        <v/>
      </c>
      <c r="Z16" s="3" t="str">
        <f ca="1">+IF(Y16="", "", IF(ISNA(VLOOKUP(Spreadsheet!I14,unitStates,5, FALSE)), "", (VLOOKUP(Spreadsheet!I14,unitStates,5, FALSE))))</f>
        <v/>
      </c>
      <c r="AA16" s="11" t="str">
        <f t="shared" ca="1" si="4"/>
        <v/>
      </c>
      <c r="AB16" s="4" t="str">
        <f t="shared" ca="1" si="12"/>
        <v/>
      </c>
      <c r="AC16" s="4" t="str">
        <f t="shared" si="5"/>
        <v/>
      </c>
      <c r="AD16" s="4" t="str">
        <f t="shared" si="13"/>
        <v/>
      </c>
      <c r="AE16" s="4">
        <f t="shared" si="6"/>
        <v>1</v>
      </c>
      <c r="AF16" s="4" t="str">
        <f t="shared" si="14"/>
        <v/>
      </c>
      <c r="AG16" s="21">
        <f t="shared" ca="1" si="15"/>
        <v>2.186189483184E-3</v>
      </c>
    </row>
    <row r="17" spans="2:33" x14ac:dyDescent="0.2">
      <c r="B17" s="21"/>
      <c r="C17" s="3" t="str">
        <f>IF(Spreadsheet!D15=0, "", Spreadsheet!D15)</f>
        <v>Liquid fossil</v>
      </c>
      <c r="D17" s="3" t="str">
        <f>IF(Spreadsheet!E15=0, "", Spreadsheet!E15)</f>
        <v>Gas/Diesel oil</v>
      </c>
      <c r="E17" s="3">
        <f>IF(Spreadsheet!L15="", 1, IF(Spreadsheet!L15="Not applicable", 1, IF(Spreadsheet!L15="Lower", 1, VLOOKUP(Spreadsheet!E15, HVConversionValues,2,FALSE))))</f>
        <v>1</v>
      </c>
      <c r="F17" s="3">
        <f>IF(Spreadsheet!H15=0, "", Spreadsheet!H15)</f>
        <v>96514.607799999998</v>
      </c>
      <c r="G17" s="3" t="str">
        <f>IF(Spreadsheet!I15=0, "", Spreadsheet!I15)</f>
        <v>litres (l)</v>
      </c>
      <c r="H17" s="4" t="str">
        <f>IF(Spreadsheet!C15=0, "", Spreadsheet!C15)</f>
        <v>Manufacturing</v>
      </c>
      <c r="I17" s="3" t="str">
        <f t="shared" si="0"/>
        <v>ManufacturingN2O</v>
      </c>
      <c r="J17" s="3">
        <f ca="1">IF(ghostSpreadsheet_N2O!H17="","",VLOOKUP(D17, INDIRECT(I17), 2, FALSE))</f>
        <v>0.6</v>
      </c>
      <c r="K17" s="3">
        <f>IF(ISNA(VLOOKUP(Spreadsheet!E15, fuelInfo, 4, FALSE)),"", (E17*VLOOKUP(Spreadsheet!E15, fuelInfo, 4, FALSE)))</f>
        <v>43</v>
      </c>
      <c r="L17" s="3">
        <f>IF(ISNA(VLOOKUP(Spreadsheet!I15,unitStates,3,FALSE)), "", (VLOOKUP(Spreadsheet!I15,unitStates,3,FALSE)))</f>
        <v>2</v>
      </c>
      <c r="M17" s="2" t="str">
        <f>IF(C17="My fuels", "", IF(L17=0, VLOOKUP(Spreadsheet!I15, energyEFs,3,FALSE),""))</f>
        <v/>
      </c>
      <c r="N17" s="4" t="str">
        <f t="shared" si="7"/>
        <v/>
      </c>
      <c r="O17" s="2" t="str">
        <f>IF(C17="My fuels", "", IF(L17=1, VLOOKUP(Spreadsheet!I15, solidEFs,3,FALSE),""))</f>
        <v/>
      </c>
      <c r="P17" s="4" t="str">
        <f t="shared" si="8"/>
        <v/>
      </c>
      <c r="Q17" s="2" t="str">
        <f>IF(L17=2,IF(ISNA(VLOOKUP(Spreadsheet!C15,industryEFTableKeysN2O, 2,FALSE)), "", VLOOKUP(Spreadsheet!C15,industryEFTableKeysN2O, 2,FALSE)),"")</f>
        <v>manufacturingLiquidEFsN2O</v>
      </c>
      <c r="R17" s="3">
        <f t="shared" ca="1" si="9"/>
        <v>2.1671999999999997E-8</v>
      </c>
      <c r="S17" s="3">
        <f xml:space="preserve"> IF(ISNA(VLOOKUP(Spreadsheet!I15,unitStates,4, FALSE)), "", (VLOOKUP(Spreadsheet!I15,unitStates,4, FALSE)))</f>
        <v>1</v>
      </c>
      <c r="T17" s="3">
        <f t="shared" ca="1" si="1"/>
        <v>2.0916645802415996E-3</v>
      </c>
      <c r="U17" s="3">
        <f t="shared" ca="1" si="2"/>
        <v>1</v>
      </c>
      <c r="V17" s="3">
        <f t="shared" ca="1" si="3"/>
        <v>1</v>
      </c>
      <c r="W17" s="4">
        <f t="shared" ca="1" si="10"/>
        <v>2.0916645802415996E-3</v>
      </c>
      <c r="X17" s="3" t="str">
        <f>IF(L17=3, IF(ISNA(VLOOKUP(Spreadsheet!C15,industryEFTableKeysN2O, 3,FALSE)), "", VLOOKUP(Spreadsheet!C15,industryEFTableKeysN2O, 3,FALSE)), "")</f>
        <v/>
      </c>
      <c r="Y17" s="3" t="str">
        <f t="shared" ca="1" si="11"/>
        <v/>
      </c>
      <c r="Z17" s="3" t="str">
        <f ca="1">+IF(Y17="", "", IF(ISNA(VLOOKUP(Spreadsheet!I15,unitStates,5, FALSE)), "", (VLOOKUP(Spreadsheet!I15,unitStates,5, FALSE))))</f>
        <v/>
      </c>
      <c r="AA17" s="3" t="str">
        <f t="shared" ca="1" si="4"/>
        <v/>
      </c>
      <c r="AB17" s="4" t="str">
        <f t="shared" ca="1" si="12"/>
        <v/>
      </c>
      <c r="AC17" s="4" t="str">
        <f t="shared" si="5"/>
        <v/>
      </c>
      <c r="AD17" s="4" t="str">
        <f t="shared" si="13"/>
        <v/>
      </c>
      <c r="AE17" s="4">
        <f t="shared" si="6"/>
        <v>1</v>
      </c>
      <c r="AF17" s="4" t="str">
        <f t="shared" si="14"/>
        <v/>
      </c>
      <c r="AG17" s="21">
        <f t="shared" ca="1" si="15"/>
        <v>2.0916645802415996E-3</v>
      </c>
    </row>
    <row r="18" spans="2:33" x14ac:dyDescent="0.2">
      <c r="B18" s="21"/>
      <c r="C18" s="3" t="str">
        <f>IF(Spreadsheet!D16=0, "", Spreadsheet!D16)</f>
        <v>Liquid fossil</v>
      </c>
      <c r="D18" s="3" t="str">
        <f>IF(Spreadsheet!E16=0, "", Spreadsheet!E16)</f>
        <v>Gas/Diesel oil</v>
      </c>
      <c r="E18" s="3">
        <f>IF(Spreadsheet!L16="", 1, IF(Spreadsheet!L16="Not applicable", 1, IF(Spreadsheet!L16="Lower", 1, VLOOKUP(Spreadsheet!E16, HVConversionValues,2,FALSE))))</f>
        <v>1</v>
      </c>
      <c r="F18" s="3">
        <f>IF(Spreadsheet!H16=0, "", Spreadsheet!H16)</f>
        <v>72618.6633</v>
      </c>
      <c r="G18" s="3" t="str">
        <f>IF(Spreadsheet!I16=0, "", Spreadsheet!I16)</f>
        <v>litres (l)</v>
      </c>
      <c r="H18" s="4" t="str">
        <f>IF(Spreadsheet!C16=0, "", Spreadsheet!C16)</f>
        <v>Manufacturing</v>
      </c>
      <c r="I18" s="3" t="str">
        <f t="shared" si="0"/>
        <v>ManufacturingN2O</v>
      </c>
      <c r="J18" s="3">
        <f ca="1">IF(ghostSpreadsheet_N2O!H18="","",VLOOKUP(D18, INDIRECT(I18), 2, FALSE))</f>
        <v>0.6</v>
      </c>
      <c r="K18" s="3">
        <f>IF(ISNA(VLOOKUP(Spreadsheet!E16, fuelInfo, 4, FALSE)),"", (E18*VLOOKUP(Spreadsheet!E16, fuelInfo, 4, FALSE)))</f>
        <v>43</v>
      </c>
      <c r="L18" s="3">
        <f>IF(ISNA(VLOOKUP(Spreadsheet!I16,unitStates,3,FALSE)), "", (VLOOKUP(Spreadsheet!I16,unitStates,3,FALSE)))</f>
        <v>2</v>
      </c>
      <c r="M18" s="2" t="str">
        <f>IF(C18="My fuels", "", IF(L18=0, VLOOKUP(Spreadsheet!I16, energyEFs,3,FALSE),""))</f>
        <v/>
      </c>
      <c r="N18" s="4" t="str">
        <f t="shared" si="7"/>
        <v/>
      </c>
      <c r="O18" s="2" t="str">
        <f>IF(C18="My fuels", "", IF(L18=1, VLOOKUP(Spreadsheet!I16, solidEFs,3,FALSE),""))</f>
        <v/>
      </c>
      <c r="P18" s="4" t="str">
        <f t="shared" si="8"/>
        <v/>
      </c>
      <c r="Q18" s="2" t="str">
        <f>IF(L18=2,IF(ISNA(VLOOKUP(Spreadsheet!C16,industryEFTableKeysN2O, 2,FALSE)), "", VLOOKUP(Spreadsheet!C16,industryEFTableKeysN2O, 2,FALSE)),"")</f>
        <v>manufacturingLiquidEFsN2O</v>
      </c>
      <c r="R18" s="3">
        <f t="shared" ca="1" si="9"/>
        <v>2.1671999999999997E-8</v>
      </c>
      <c r="S18" s="3">
        <f xml:space="preserve"> IF(ISNA(VLOOKUP(Spreadsheet!I16,unitStates,4, FALSE)), "", (VLOOKUP(Spreadsheet!I16,unitStates,4, FALSE)))</f>
        <v>1</v>
      </c>
      <c r="T18" s="3">
        <f t="shared" ca="1" si="1"/>
        <v>1.5737916710375998E-3</v>
      </c>
      <c r="U18" s="3">
        <f t="shared" ca="1" si="2"/>
        <v>1</v>
      </c>
      <c r="V18" s="3">
        <f t="shared" ca="1" si="3"/>
        <v>1</v>
      </c>
      <c r="W18" s="4">
        <f t="shared" ca="1" si="10"/>
        <v>1.5737916710375998E-3</v>
      </c>
      <c r="X18" s="3" t="str">
        <f>IF(L18=3, IF(ISNA(VLOOKUP(Spreadsheet!C16,industryEFTableKeysN2O, 3,FALSE)), "", VLOOKUP(Spreadsheet!C16,industryEFTableKeysN2O, 3,FALSE)), "")</f>
        <v/>
      </c>
      <c r="Y18" s="3" t="str">
        <f t="shared" ca="1" si="11"/>
        <v/>
      </c>
      <c r="Z18" s="3" t="str">
        <f ca="1">+IF(Y18="", "", IF(ISNA(VLOOKUP(Spreadsheet!I16,unitStates,5, FALSE)), "", (VLOOKUP(Spreadsheet!I16,unitStates,5, FALSE))))</f>
        <v/>
      </c>
      <c r="AA18" s="3" t="str">
        <f t="shared" ca="1" si="4"/>
        <v/>
      </c>
      <c r="AB18" s="4" t="str">
        <f t="shared" ca="1" si="12"/>
        <v/>
      </c>
      <c r="AC18" s="4" t="str">
        <f t="shared" si="5"/>
        <v/>
      </c>
      <c r="AD18" s="4" t="str">
        <f t="shared" si="13"/>
        <v/>
      </c>
      <c r="AE18" s="4">
        <f t="shared" si="6"/>
        <v>1</v>
      </c>
      <c r="AF18" s="4" t="str">
        <f t="shared" si="14"/>
        <v/>
      </c>
      <c r="AG18" s="21">
        <f t="shared" ca="1" si="15"/>
        <v>1.5737916710375998E-3</v>
      </c>
    </row>
    <row r="19" spans="2:33" x14ac:dyDescent="0.2">
      <c r="B19" s="21"/>
      <c r="C19" s="3" t="str">
        <f>IF(Spreadsheet!D17=0, "", Spreadsheet!D17)</f>
        <v>Liquid fossil</v>
      </c>
      <c r="D19" s="3" t="str">
        <f>IF(Spreadsheet!E17=0, "", Spreadsheet!E17)</f>
        <v>Gas/Diesel oil</v>
      </c>
      <c r="E19" s="3">
        <f>IF(Spreadsheet!L17="", 1, IF(Spreadsheet!L17="Not applicable", 1, IF(Spreadsheet!L17="Lower", 1, VLOOKUP(Spreadsheet!E17, HVConversionValues,2,FALSE))))</f>
        <v>1</v>
      </c>
      <c r="F19" s="3">
        <f>IF(Spreadsheet!H17=0, "", Spreadsheet!H17)</f>
        <v>58653.710999999996</v>
      </c>
      <c r="G19" s="3" t="str">
        <f>IF(Spreadsheet!I17=0, "", Spreadsheet!I17)</f>
        <v>litres (l)</v>
      </c>
      <c r="H19" s="4" t="str">
        <f>IF(Spreadsheet!C17=0, "", Spreadsheet!C17)</f>
        <v>Manufacturing</v>
      </c>
      <c r="I19" s="3" t="str">
        <f t="shared" si="0"/>
        <v>ManufacturingN2O</v>
      </c>
      <c r="J19" s="3">
        <f ca="1">IF(ghostSpreadsheet_N2O!H19="","",VLOOKUP(D19, INDIRECT(I19), 2, FALSE))</f>
        <v>0.6</v>
      </c>
      <c r="K19" s="3">
        <f>IF(ISNA(VLOOKUP(Spreadsheet!E17, fuelInfo, 4, FALSE)),"", (E19*VLOOKUP(Spreadsheet!E17, fuelInfo, 4, FALSE)))</f>
        <v>43</v>
      </c>
      <c r="L19" s="3">
        <f>IF(ISNA(VLOOKUP(Spreadsheet!I17,unitStates,3,FALSE)), "", (VLOOKUP(Spreadsheet!I17,unitStates,3,FALSE)))</f>
        <v>2</v>
      </c>
      <c r="M19" s="2" t="str">
        <f>IF(C19="My fuels", "", IF(L19=0, VLOOKUP(Spreadsheet!I17, energyEFs,3,FALSE),""))</f>
        <v/>
      </c>
      <c r="N19" s="4" t="str">
        <f t="shared" si="7"/>
        <v/>
      </c>
      <c r="O19" s="2" t="str">
        <f>IF(C19="My fuels", "", IF(L19=1, VLOOKUP(Spreadsheet!I17, solidEFs,3,FALSE),""))</f>
        <v/>
      </c>
      <c r="P19" s="4" t="str">
        <f t="shared" si="8"/>
        <v/>
      </c>
      <c r="Q19" s="2" t="str">
        <f>IF(L19=2,IF(ISNA(VLOOKUP(Spreadsheet!C17,industryEFTableKeysN2O, 2,FALSE)), "", VLOOKUP(Spreadsheet!C17,industryEFTableKeysN2O, 2,FALSE)),"")</f>
        <v>manufacturingLiquidEFsN2O</v>
      </c>
      <c r="R19" s="3">
        <f t="shared" ca="1" si="9"/>
        <v>2.1671999999999997E-8</v>
      </c>
      <c r="S19" s="3">
        <f xml:space="preserve"> IF(ISNA(VLOOKUP(Spreadsheet!I17,unitStates,4, FALSE)), "", (VLOOKUP(Spreadsheet!I17,unitStates,4, FALSE)))</f>
        <v>1</v>
      </c>
      <c r="T19" s="3">
        <f t="shared" ca="1" si="1"/>
        <v>1.2711432247919997E-3</v>
      </c>
      <c r="U19" s="3">
        <f t="shared" ca="1" si="2"/>
        <v>1</v>
      </c>
      <c r="V19" s="3">
        <f t="shared" ca="1" si="3"/>
        <v>1</v>
      </c>
      <c r="W19" s="4">
        <f t="shared" ca="1" si="10"/>
        <v>1.2711432247919997E-3</v>
      </c>
      <c r="X19" s="3" t="str">
        <f>IF(L19=3, IF(ISNA(VLOOKUP(Spreadsheet!C17,industryEFTableKeysN2O, 3,FALSE)), "", VLOOKUP(Spreadsheet!C17,industryEFTableKeysN2O, 3,FALSE)), "")</f>
        <v/>
      </c>
      <c r="Y19" s="3" t="str">
        <f t="shared" ca="1" si="11"/>
        <v/>
      </c>
      <c r="Z19" s="3" t="str">
        <f ca="1">+IF(Y19="", "", IF(ISNA(VLOOKUP(Spreadsheet!I17,unitStates,5, FALSE)), "", (VLOOKUP(Spreadsheet!I17,unitStates,5, FALSE))))</f>
        <v/>
      </c>
      <c r="AA19" s="3" t="str">
        <f t="shared" ca="1" si="4"/>
        <v/>
      </c>
      <c r="AB19" s="4" t="str">
        <f t="shared" ca="1" si="12"/>
        <v/>
      </c>
      <c r="AC19" s="4" t="str">
        <f t="shared" si="5"/>
        <v/>
      </c>
      <c r="AD19" s="4" t="str">
        <f t="shared" si="13"/>
        <v/>
      </c>
      <c r="AE19" s="4">
        <f t="shared" si="6"/>
        <v>1</v>
      </c>
      <c r="AF19" s="4" t="str">
        <f t="shared" si="14"/>
        <v/>
      </c>
      <c r="AG19" s="21">
        <f t="shared" ca="1" si="15"/>
        <v>1.2711432247919997E-3</v>
      </c>
    </row>
    <row r="20" spans="2:33" x14ac:dyDescent="0.2">
      <c r="B20" s="21"/>
      <c r="C20" s="3" t="str">
        <f>IF(Spreadsheet!D18=0, "", Spreadsheet!D18)</f>
        <v>Liquid fossil</v>
      </c>
      <c r="D20" s="3" t="str">
        <f>IF(Spreadsheet!E18=0, "", Spreadsheet!E18)</f>
        <v>Gas/Diesel oil</v>
      </c>
      <c r="E20" s="3">
        <f>IF(Spreadsheet!L18="", 1, IF(Spreadsheet!L18="Not applicable", 1, IF(Spreadsheet!L18="Lower", 1, VLOOKUP(Spreadsheet!E18, HVConversionValues,2,FALSE))))</f>
        <v>1</v>
      </c>
      <c r="F20" s="3">
        <f>IF(Spreadsheet!H18=0, "", Spreadsheet!H18)</f>
        <v>57897.122000000003</v>
      </c>
      <c r="G20" s="3" t="str">
        <f>IF(Spreadsheet!I18=0, "", Spreadsheet!I18)</f>
        <v>litres (l)</v>
      </c>
      <c r="H20" s="4" t="str">
        <f>IF(Spreadsheet!C18=0, "", Spreadsheet!C18)</f>
        <v>Manufacturing</v>
      </c>
      <c r="I20" s="3" t="str">
        <f t="shared" si="0"/>
        <v>ManufacturingN2O</v>
      </c>
      <c r="J20" s="3">
        <f ca="1">IF(ghostSpreadsheet_N2O!H20="","",VLOOKUP(D20, INDIRECT(I20), 2, FALSE))</f>
        <v>0.6</v>
      </c>
      <c r="K20" s="3">
        <f>IF(ISNA(VLOOKUP(Spreadsheet!E18, fuelInfo, 4, FALSE)),"", (E20*VLOOKUP(Spreadsheet!E18, fuelInfo, 4, FALSE)))</f>
        <v>43</v>
      </c>
      <c r="L20" s="3">
        <f>IF(ISNA(VLOOKUP(Spreadsheet!I18,unitStates,3,FALSE)), "", (VLOOKUP(Spreadsheet!I18,unitStates,3,FALSE)))</f>
        <v>2</v>
      </c>
      <c r="M20" s="2" t="str">
        <f>IF(C20="My fuels", "", IF(L20=0, VLOOKUP(Spreadsheet!I18, energyEFs,3,FALSE),""))</f>
        <v/>
      </c>
      <c r="N20" s="4" t="str">
        <f t="shared" si="7"/>
        <v/>
      </c>
      <c r="O20" s="2" t="str">
        <f>IF(C20="My fuels", "", IF(L20=1, VLOOKUP(Spreadsheet!I18, solidEFs,3,FALSE),""))</f>
        <v/>
      </c>
      <c r="P20" s="4" t="str">
        <f t="shared" si="8"/>
        <v/>
      </c>
      <c r="Q20" s="2" t="str">
        <f>IF(L20=2,IF(ISNA(VLOOKUP(Spreadsheet!C18,industryEFTableKeysN2O, 2,FALSE)), "", VLOOKUP(Spreadsheet!C18,industryEFTableKeysN2O, 2,FALSE)),"")</f>
        <v>manufacturingLiquidEFsN2O</v>
      </c>
      <c r="R20" s="3">
        <f t="shared" ca="1" si="9"/>
        <v>2.1671999999999997E-8</v>
      </c>
      <c r="S20" s="3">
        <f xml:space="preserve"> IF(ISNA(VLOOKUP(Spreadsheet!I18,unitStates,4, FALSE)), "", (VLOOKUP(Spreadsheet!I18,unitStates,4, FALSE)))</f>
        <v>1</v>
      </c>
      <c r="T20" s="3">
        <f t="shared" ca="1" si="1"/>
        <v>1.254746427984E-3</v>
      </c>
      <c r="U20" s="3">
        <f t="shared" ca="1" si="2"/>
        <v>1</v>
      </c>
      <c r="V20" s="3">
        <f t="shared" ca="1" si="3"/>
        <v>1</v>
      </c>
      <c r="W20" s="4">
        <f t="shared" ca="1" si="10"/>
        <v>1.254746427984E-3</v>
      </c>
      <c r="X20" s="3" t="str">
        <f>IF(L20=3, IF(ISNA(VLOOKUP(Spreadsheet!C18,industryEFTableKeysN2O, 3,FALSE)), "", VLOOKUP(Spreadsheet!C18,industryEFTableKeysN2O, 3,FALSE)), "")</f>
        <v/>
      </c>
      <c r="Y20" s="3" t="str">
        <f t="shared" ca="1" si="11"/>
        <v/>
      </c>
      <c r="Z20" s="3" t="str">
        <f ca="1">+IF(Y20="", "", IF(ISNA(VLOOKUP(Spreadsheet!I18,unitStates,5, FALSE)), "", (VLOOKUP(Spreadsheet!I18,unitStates,5, FALSE))))</f>
        <v/>
      </c>
      <c r="AA20" s="3" t="str">
        <f t="shared" ca="1" si="4"/>
        <v/>
      </c>
      <c r="AB20" s="4" t="str">
        <f t="shared" ca="1" si="12"/>
        <v/>
      </c>
      <c r="AC20" s="4" t="str">
        <f t="shared" si="5"/>
        <v/>
      </c>
      <c r="AD20" s="4" t="str">
        <f t="shared" si="13"/>
        <v/>
      </c>
      <c r="AE20" s="4">
        <f t="shared" si="6"/>
        <v>1</v>
      </c>
      <c r="AF20" s="4" t="str">
        <f t="shared" si="14"/>
        <v/>
      </c>
      <c r="AG20" s="21">
        <f t="shared" ca="1" si="15"/>
        <v>1.254746427984E-3</v>
      </c>
    </row>
    <row r="21" spans="2:33" x14ac:dyDescent="0.2">
      <c r="B21" s="21"/>
      <c r="C21" s="3" t="str">
        <f>IF(Spreadsheet!D19=0, "", Spreadsheet!D19)</f>
        <v>Liquid fossil</v>
      </c>
      <c r="D21" s="3" t="str">
        <f>IF(Spreadsheet!E19=0, "", Spreadsheet!E19)</f>
        <v>Gas/Diesel oil</v>
      </c>
      <c r="E21" s="3">
        <f>IF(Spreadsheet!L19="", 1, IF(Spreadsheet!L19="Not applicable", 1, IF(Spreadsheet!L19="Lower", 1, VLOOKUP(Spreadsheet!E19, HVConversionValues,2,FALSE))))</f>
        <v>1</v>
      </c>
      <c r="F21" s="3">
        <f>IF(Spreadsheet!H19=0, "", Spreadsheet!H19)</f>
        <v>31147.49</v>
      </c>
      <c r="G21" s="3" t="str">
        <f>IF(Spreadsheet!I19=0, "", Spreadsheet!I19)</f>
        <v>litres (l)</v>
      </c>
      <c r="H21" s="4" t="str">
        <f>IF(Spreadsheet!C19=0, "", Spreadsheet!C19)</f>
        <v>Manufacturing</v>
      </c>
      <c r="I21" s="3" t="str">
        <f t="shared" si="0"/>
        <v>ManufacturingN2O</v>
      </c>
      <c r="J21" s="3">
        <f ca="1">IF(ghostSpreadsheet_N2O!H21="","",VLOOKUP(D21, INDIRECT(I21), 2, FALSE))</f>
        <v>0.6</v>
      </c>
      <c r="K21" s="3">
        <f>IF(ISNA(VLOOKUP(Spreadsheet!E19, fuelInfo, 4, FALSE)),"", (E21*VLOOKUP(Spreadsheet!E19, fuelInfo, 4, FALSE)))</f>
        <v>43</v>
      </c>
      <c r="L21" s="3">
        <f>IF(ISNA(VLOOKUP(Spreadsheet!I19,unitStates,3,FALSE)), "", (VLOOKUP(Spreadsheet!I19,unitStates,3,FALSE)))</f>
        <v>2</v>
      </c>
      <c r="M21" s="2" t="str">
        <f>IF(C21="My fuels", "", IF(L21=0, VLOOKUP(Spreadsheet!I19, energyEFs,3,FALSE),""))</f>
        <v/>
      </c>
      <c r="N21" s="4" t="str">
        <f t="shared" si="7"/>
        <v/>
      </c>
      <c r="O21" s="2" t="str">
        <f>IF(C21="My fuels", "", IF(L21=1, VLOOKUP(Spreadsheet!I19, solidEFs,3,FALSE),""))</f>
        <v/>
      </c>
      <c r="P21" s="4" t="str">
        <f t="shared" si="8"/>
        <v/>
      </c>
      <c r="Q21" s="2" t="str">
        <f>IF(L21=2,IF(ISNA(VLOOKUP(Spreadsheet!C19,industryEFTableKeysN2O, 2,FALSE)), "", VLOOKUP(Spreadsheet!C19,industryEFTableKeysN2O, 2,FALSE)),"")</f>
        <v>manufacturingLiquidEFsN2O</v>
      </c>
      <c r="R21" s="3">
        <f t="shared" ca="1" si="9"/>
        <v>2.1671999999999997E-8</v>
      </c>
      <c r="S21" s="3">
        <f xml:space="preserve"> IF(ISNA(VLOOKUP(Spreadsheet!I19,unitStates,4, FALSE)), "", (VLOOKUP(Spreadsheet!I19,unitStates,4, FALSE)))</f>
        <v>1</v>
      </c>
      <c r="T21" s="3">
        <f t="shared" ca="1" si="1"/>
        <v>6.7502840327999993E-4</v>
      </c>
      <c r="U21" s="3">
        <f t="shared" ca="1" si="2"/>
        <v>1</v>
      </c>
      <c r="V21" s="3">
        <f t="shared" ca="1" si="3"/>
        <v>1</v>
      </c>
      <c r="W21" s="4">
        <f t="shared" ca="1" si="10"/>
        <v>6.7502840327999993E-4</v>
      </c>
      <c r="X21" s="3" t="str">
        <f>IF(L21=3, IF(ISNA(VLOOKUP(Spreadsheet!C19,industryEFTableKeysN2O, 3,FALSE)), "", VLOOKUP(Spreadsheet!C19,industryEFTableKeysN2O, 3,FALSE)), "")</f>
        <v/>
      </c>
      <c r="Y21" s="3" t="str">
        <f t="shared" ca="1" si="11"/>
        <v/>
      </c>
      <c r="Z21" s="3" t="str">
        <f ca="1">+IF(Y21="", "", IF(ISNA(VLOOKUP(Spreadsheet!I19,unitStates,5, FALSE)), "", (VLOOKUP(Spreadsheet!I19,unitStates,5, FALSE))))</f>
        <v/>
      </c>
      <c r="AA21" s="3" t="str">
        <f t="shared" ca="1" si="4"/>
        <v/>
      </c>
      <c r="AB21" s="4" t="str">
        <f t="shared" ca="1" si="12"/>
        <v/>
      </c>
      <c r="AC21" s="4" t="str">
        <f t="shared" si="5"/>
        <v/>
      </c>
      <c r="AD21" s="4" t="str">
        <f t="shared" si="13"/>
        <v/>
      </c>
      <c r="AE21" s="4">
        <f t="shared" si="6"/>
        <v>1</v>
      </c>
      <c r="AF21" s="4" t="str">
        <f t="shared" si="14"/>
        <v/>
      </c>
      <c r="AG21" s="21">
        <f t="shared" ca="1" si="15"/>
        <v>6.7502840327999993E-4</v>
      </c>
    </row>
    <row r="22" spans="2:33" x14ac:dyDescent="0.2">
      <c r="B22" s="21"/>
      <c r="C22" s="3" t="str">
        <f>IF(Spreadsheet!D20=0, "", Spreadsheet!D20)</f>
        <v>Liquid fossil</v>
      </c>
      <c r="D22" s="3" t="str">
        <f>IF(Spreadsheet!E20=0, "", Spreadsheet!E20)</f>
        <v>Gas/Diesel oil</v>
      </c>
      <c r="E22" s="3">
        <f>IF(Spreadsheet!L20="", 1, IF(Spreadsheet!L20="Not applicable", 1, IF(Spreadsheet!L20="Lower", 1, VLOOKUP(Spreadsheet!E20, HVConversionValues,2,FALSE))))</f>
        <v>1</v>
      </c>
      <c r="F22" s="3">
        <f>IF(Spreadsheet!H20=0, "", Spreadsheet!H20)</f>
        <v>21778.9</v>
      </c>
      <c r="G22" s="3" t="str">
        <f>IF(Spreadsheet!I20=0, "", Spreadsheet!I20)</f>
        <v>litres (l)</v>
      </c>
      <c r="H22" s="4" t="str">
        <f>IF(Spreadsheet!C20=0, "", Spreadsheet!C20)</f>
        <v>Manufacturing</v>
      </c>
      <c r="I22" s="3" t="str">
        <f t="shared" si="0"/>
        <v>ManufacturingN2O</v>
      </c>
      <c r="J22" s="3">
        <f ca="1">IF(ghostSpreadsheet_N2O!H22="","",VLOOKUP(D22, INDIRECT(I22), 2, FALSE))</f>
        <v>0.6</v>
      </c>
      <c r="K22" s="3">
        <f>IF(ISNA(VLOOKUP(Spreadsheet!E20, fuelInfo, 4, FALSE)),"", (E22*VLOOKUP(Spreadsheet!E20, fuelInfo, 4, FALSE)))</f>
        <v>43</v>
      </c>
      <c r="L22" s="3">
        <f>IF(ISNA(VLOOKUP(Spreadsheet!I20,unitStates,3,FALSE)), "", (VLOOKUP(Spreadsheet!I20,unitStates,3,FALSE)))</f>
        <v>2</v>
      </c>
      <c r="M22" s="2" t="str">
        <f>IF(C22="My fuels", "", IF(L22=0, VLOOKUP(Spreadsheet!I20, energyEFs,3,FALSE),""))</f>
        <v/>
      </c>
      <c r="N22" s="4" t="str">
        <f t="shared" si="7"/>
        <v/>
      </c>
      <c r="O22" s="2" t="str">
        <f>IF(C22="My fuels", "", IF(L22=1, VLOOKUP(Spreadsheet!I20, solidEFs,3,FALSE),""))</f>
        <v/>
      </c>
      <c r="P22" s="4" t="str">
        <f t="shared" si="8"/>
        <v/>
      </c>
      <c r="Q22" s="2" t="str">
        <f>IF(L22=2,IF(ISNA(VLOOKUP(Spreadsheet!C20,industryEFTableKeysN2O, 2,FALSE)), "", VLOOKUP(Spreadsheet!C20,industryEFTableKeysN2O, 2,FALSE)),"")</f>
        <v>manufacturingLiquidEFsN2O</v>
      </c>
      <c r="R22" s="3">
        <f t="shared" ca="1" si="9"/>
        <v>2.1671999999999997E-8</v>
      </c>
      <c r="S22" s="3">
        <f xml:space="preserve"> IF(ISNA(VLOOKUP(Spreadsheet!I20,unitStates,4, FALSE)), "", (VLOOKUP(Spreadsheet!I20,unitStates,4, FALSE)))</f>
        <v>1</v>
      </c>
      <c r="T22" s="3">
        <f t="shared" ca="1" si="1"/>
        <v>4.7199232079999997E-4</v>
      </c>
      <c r="U22" s="3">
        <f t="shared" ca="1" si="2"/>
        <v>1</v>
      </c>
      <c r="V22" s="3">
        <f t="shared" ca="1" si="3"/>
        <v>1</v>
      </c>
      <c r="W22" s="4">
        <f t="shared" ca="1" si="10"/>
        <v>4.7199232079999997E-4</v>
      </c>
      <c r="X22" s="3" t="str">
        <f>IF(L22=3, IF(ISNA(VLOOKUP(Spreadsheet!C20,industryEFTableKeysN2O, 3,FALSE)), "", VLOOKUP(Spreadsheet!C20,industryEFTableKeysN2O, 3,FALSE)), "")</f>
        <v/>
      </c>
      <c r="Y22" s="3" t="str">
        <f t="shared" ca="1" si="11"/>
        <v/>
      </c>
      <c r="Z22" s="3" t="str">
        <f ca="1">+IF(Y22="", "", IF(ISNA(VLOOKUP(Spreadsheet!I20,unitStates,5, FALSE)), "", (VLOOKUP(Spreadsheet!I20,unitStates,5, FALSE))))</f>
        <v/>
      </c>
      <c r="AA22" s="3" t="str">
        <f t="shared" ca="1" si="4"/>
        <v/>
      </c>
      <c r="AB22" s="4" t="str">
        <f t="shared" ca="1" si="12"/>
        <v/>
      </c>
      <c r="AC22" s="4" t="str">
        <f t="shared" si="5"/>
        <v/>
      </c>
      <c r="AD22" s="4" t="str">
        <f t="shared" si="13"/>
        <v/>
      </c>
      <c r="AE22" s="4">
        <f t="shared" si="6"/>
        <v>1</v>
      </c>
      <c r="AF22" s="4" t="str">
        <f t="shared" si="14"/>
        <v/>
      </c>
      <c r="AG22" s="21">
        <f t="shared" ca="1" si="15"/>
        <v>4.7199232079999997E-4</v>
      </c>
    </row>
    <row r="23" spans="2:33" x14ac:dyDescent="0.2">
      <c r="B23" s="21"/>
      <c r="C23" s="3" t="str">
        <f>IF(Spreadsheet!D21=0, "", Spreadsheet!D21)</f>
        <v>Liquid fossil</v>
      </c>
      <c r="D23" s="3" t="str">
        <f>IF(Spreadsheet!E21=0, "", Spreadsheet!E21)</f>
        <v>Gas/Diesel oil</v>
      </c>
      <c r="E23" s="3">
        <f>IF(Spreadsheet!L21="", 1, IF(Spreadsheet!L21="Not applicable", 1, IF(Spreadsheet!L21="Lower", 1, VLOOKUP(Spreadsheet!E21, HVConversionValues,2,FALSE))))</f>
        <v>1</v>
      </c>
      <c r="F23" s="3">
        <f>IF(Spreadsheet!H21=0, "", Spreadsheet!H21)</f>
        <v>12819.56</v>
      </c>
      <c r="G23" s="3" t="str">
        <f>IF(Spreadsheet!I21=0, "", Spreadsheet!I21)</f>
        <v>litres (l)</v>
      </c>
      <c r="H23" s="4" t="str">
        <f>IF(Spreadsheet!C21=0, "", Spreadsheet!C21)</f>
        <v>Manufacturing</v>
      </c>
      <c r="I23" s="3" t="str">
        <f t="shared" si="0"/>
        <v>ManufacturingN2O</v>
      </c>
      <c r="J23" s="3">
        <f ca="1">IF(ghostSpreadsheet_N2O!H23="","",VLOOKUP(D23, INDIRECT(I23), 2, FALSE))</f>
        <v>0.6</v>
      </c>
      <c r="K23" s="3">
        <f>IF(ISNA(VLOOKUP(Spreadsheet!E21, fuelInfo, 4, FALSE)),"", (E23*VLOOKUP(Spreadsheet!E21, fuelInfo, 4, FALSE)))</f>
        <v>43</v>
      </c>
      <c r="L23" s="3">
        <f>IF(ISNA(VLOOKUP(Spreadsheet!I21,unitStates,3,FALSE)), "", (VLOOKUP(Spreadsheet!I21,unitStates,3,FALSE)))</f>
        <v>2</v>
      </c>
      <c r="M23" s="2" t="str">
        <f>IF(C23="My fuels", "", IF(L23=0, VLOOKUP(Spreadsheet!I21, energyEFs,3,FALSE),""))</f>
        <v/>
      </c>
      <c r="N23" s="4" t="str">
        <f t="shared" si="7"/>
        <v/>
      </c>
      <c r="O23" s="2" t="str">
        <f>IF(C23="My fuels", "", IF(L23=1, VLOOKUP(Spreadsheet!I21, solidEFs,3,FALSE),""))</f>
        <v/>
      </c>
      <c r="P23" s="4" t="str">
        <f t="shared" si="8"/>
        <v/>
      </c>
      <c r="Q23" s="2" t="str">
        <f>IF(L23=2,IF(ISNA(VLOOKUP(Spreadsheet!C21,industryEFTableKeysN2O, 2,FALSE)), "", VLOOKUP(Spreadsheet!C21,industryEFTableKeysN2O, 2,FALSE)),"")</f>
        <v>manufacturingLiquidEFsN2O</v>
      </c>
      <c r="R23" s="3">
        <f t="shared" ca="1" si="9"/>
        <v>2.1671999999999997E-8</v>
      </c>
      <c r="S23" s="3">
        <f xml:space="preserve"> IF(ISNA(VLOOKUP(Spreadsheet!I21,unitStates,4, FALSE)), "", (VLOOKUP(Spreadsheet!I21,unitStates,4, FALSE)))</f>
        <v>1</v>
      </c>
      <c r="T23" s="3">
        <f t="shared" ca="1" si="1"/>
        <v>2.7782550431999998E-4</v>
      </c>
      <c r="U23" s="3">
        <f t="shared" ca="1" si="2"/>
        <v>1</v>
      </c>
      <c r="V23" s="3">
        <f t="shared" ca="1" si="3"/>
        <v>1</v>
      </c>
      <c r="W23" s="4">
        <f t="shared" ca="1" si="10"/>
        <v>2.7782550431999998E-4</v>
      </c>
      <c r="X23" s="3" t="str">
        <f>IF(L23=3, IF(ISNA(VLOOKUP(Spreadsheet!C21,industryEFTableKeysN2O, 3,FALSE)), "", VLOOKUP(Spreadsheet!C21,industryEFTableKeysN2O, 3,FALSE)), "")</f>
        <v/>
      </c>
      <c r="Y23" s="3" t="str">
        <f t="shared" ca="1" si="11"/>
        <v/>
      </c>
      <c r="Z23" s="3" t="str">
        <f ca="1">+IF(Y23="", "", IF(ISNA(VLOOKUP(Spreadsheet!I21,unitStates,5, FALSE)), "", (VLOOKUP(Spreadsheet!I21,unitStates,5, FALSE))))</f>
        <v/>
      </c>
      <c r="AA23" s="3" t="str">
        <f t="shared" ca="1" si="4"/>
        <v/>
      </c>
      <c r="AB23" s="4" t="str">
        <f t="shared" ca="1" si="12"/>
        <v/>
      </c>
      <c r="AC23" s="4" t="str">
        <f t="shared" si="5"/>
        <v/>
      </c>
      <c r="AD23" s="4" t="str">
        <f t="shared" si="13"/>
        <v/>
      </c>
      <c r="AE23" s="4">
        <f t="shared" si="6"/>
        <v>1</v>
      </c>
      <c r="AF23" s="4" t="str">
        <f t="shared" si="14"/>
        <v/>
      </c>
      <c r="AG23" s="21">
        <f t="shared" ca="1" si="15"/>
        <v>2.7782550431999998E-4</v>
      </c>
    </row>
    <row r="24" spans="2:33" x14ac:dyDescent="0.2">
      <c r="B24" s="21"/>
      <c r="C24" s="3" t="str">
        <f>IF(Spreadsheet!D22=0, "", Spreadsheet!D22)</f>
        <v/>
      </c>
      <c r="D24" s="3" t="str">
        <f>IF(Spreadsheet!E22=0, "", Spreadsheet!E22)</f>
        <v/>
      </c>
      <c r="E24" s="3">
        <f>IF(Spreadsheet!L22="", 1, IF(Spreadsheet!L22="Not applicable", 1, IF(Spreadsheet!L22="Lower", 1, VLOOKUP(Spreadsheet!E22, HVConversionValues,2,FALSE))))</f>
        <v>1</v>
      </c>
      <c r="F24" s="3" t="str">
        <f>IF(Spreadsheet!H22=0, "", Spreadsheet!H22)</f>
        <v/>
      </c>
      <c r="G24" s="3" t="str">
        <f>IF(Spreadsheet!I22=0, "", Spreadsheet!I22)</f>
        <v/>
      </c>
      <c r="H24" s="4" t="str">
        <f>IF(Spreadsheet!C22=0, "", Spreadsheet!C22)</f>
        <v/>
      </c>
      <c r="I24" s="3" t="str">
        <f t="shared" si="0"/>
        <v/>
      </c>
      <c r="J24" s="3" t="str">
        <f ca="1">IF(ghostSpreadsheet_N2O!H24="","",VLOOKUP(D24, INDIRECT(I24), 2, FALSE))</f>
        <v/>
      </c>
      <c r="K24" s="3" t="str">
        <f>IF(ISNA(VLOOKUP(Spreadsheet!E22, fuelInfo, 4, FALSE)),"", (E24*VLOOKUP(Spreadsheet!E22, fuelInfo, 4, FALSE)))</f>
        <v/>
      </c>
      <c r="L24" s="3" t="str">
        <f>IF(ISNA(VLOOKUP(Spreadsheet!I22,unitStates,3,FALSE)), "", (VLOOKUP(Spreadsheet!I22,unitStates,3,FALSE)))</f>
        <v/>
      </c>
      <c r="M24" s="2" t="str">
        <f>IF(C24="My fuels", "", IF(L24=0, VLOOKUP(Spreadsheet!I22, energyEFs,3,FALSE),""))</f>
        <v/>
      </c>
      <c r="N24" s="4" t="str">
        <f t="shared" si="7"/>
        <v/>
      </c>
      <c r="O24" s="2" t="str">
        <f>IF(C24="My fuels", "", IF(L24=1, VLOOKUP(Spreadsheet!I22, solidEFs,3,FALSE),""))</f>
        <v/>
      </c>
      <c r="P24" s="4" t="str">
        <f t="shared" si="8"/>
        <v/>
      </c>
      <c r="Q24" s="2" t="str">
        <f>IF(L24=2,IF(ISNA(VLOOKUP(Spreadsheet!C22,industryEFTableKeysN2O, 2,FALSE)), "", VLOOKUP(Spreadsheet!C22,industryEFTableKeysN2O, 2,FALSE)),"")</f>
        <v/>
      </c>
      <c r="R24" s="3" t="str">
        <f t="shared" ca="1" si="9"/>
        <v/>
      </c>
      <c r="S24" s="3" t="str">
        <f xml:space="preserve"> IF(ISNA(VLOOKUP(Spreadsheet!I22,unitStates,4, FALSE)), "", (VLOOKUP(Spreadsheet!I22,unitStates,4, FALSE)))</f>
        <v/>
      </c>
      <c r="T24" s="3" t="str">
        <f t="shared" si="1"/>
        <v/>
      </c>
      <c r="U24" s="3" t="str">
        <f t="shared" ca="1" si="2"/>
        <v/>
      </c>
      <c r="V24" s="3" t="str">
        <f t="shared" ca="1" si="3"/>
        <v/>
      </c>
      <c r="W24" s="4" t="str">
        <f t="shared" ca="1" si="10"/>
        <v/>
      </c>
      <c r="X24" s="3" t="str">
        <f>IF(L24=3, IF(ISNA(VLOOKUP(Spreadsheet!C22,industryEFTableKeysN2O, 3,FALSE)), "", VLOOKUP(Spreadsheet!C22,industryEFTableKeysN2O, 3,FALSE)), "")</f>
        <v/>
      </c>
      <c r="Y24" s="3" t="str">
        <f t="shared" ca="1" si="11"/>
        <v/>
      </c>
      <c r="Z24" s="3" t="str">
        <f ca="1">+IF(Y24="", "", IF(ISNA(VLOOKUP(Spreadsheet!I22,unitStates,5, FALSE)), "", (VLOOKUP(Spreadsheet!I22,unitStates,5, FALSE))))</f>
        <v/>
      </c>
      <c r="AA24" s="3" t="str">
        <f t="shared" ca="1" si="4"/>
        <v/>
      </c>
      <c r="AB24" s="4" t="str">
        <f t="shared" ca="1" si="12"/>
        <v/>
      </c>
      <c r="AC24" s="4" t="str">
        <f t="shared" si="5"/>
        <v/>
      </c>
      <c r="AD24" s="4" t="str">
        <f t="shared" si="13"/>
        <v/>
      </c>
      <c r="AE24" s="4" t="str">
        <f t="shared" si="6"/>
        <v/>
      </c>
      <c r="AF24" s="4" t="str">
        <f t="shared" si="14"/>
        <v/>
      </c>
      <c r="AG24" s="21">
        <f t="shared" ca="1" si="15"/>
        <v>0</v>
      </c>
    </row>
    <row r="25" spans="2:33" x14ac:dyDescent="0.2">
      <c r="B25" s="21"/>
      <c r="C25" s="3" t="str">
        <f>IF(Spreadsheet!D23=0, "", Spreadsheet!D23)</f>
        <v/>
      </c>
      <c r="D25" s="3" t="str">
        <f>IF(Spreadsheet!E23=0, "", Spreadsheet!E23)</f>
        <v/>
      </c>
      <c r="E25" s="3">
        <f>IF(Spreadsheet!L23="", 1, IF(Spreadsheet!L23="Not applicable", 1, IF(Spreadsheet!L23="Lower", 1, VLOOKUP(Spreadsheet!E23, HVConversionValues,2,FALSE))))</f>
        <v>1</v>
      </c>
      <c r="F25" s="3" t="str">
        <f>IF(Spreadsheet!H23=0, "", Spreadsheet!H23)</f>
        <v/>
      </c>
      <c r="G25" s="3" t="str">
        <f>IF(Spreadsheet!I23=0, "", Spreadsheet!I23)</f>
        <v/>
      </c>
      <c r="H25" s="4" t="str">
        <f>IF(Spreadsheet!C23=0, "", Spreadsheet!C23)</f>
        <v/>
      </c>
      <c r="I25" s="3" t="str">
        <f t="shared" si="0"/>
        <v/>
      </c>
      <c r="J25" s="3" t="str">
        <f ca="1">IF(ghostSpreadsheet_N2O!H25="","",VLOOKUP(D25, INDIRECT(I25), 2, FALSE))</f>
        <v/>
      </c>
      <c r="K25" s="3" t="str">
        <f>IF(ISNA(VLOOKUP(Spreadsheet!E23, fuelInfo, 4, FALSE)),"", (E25*VLOOKUP(Spreadsheet!E23, fuelInfo, 4, FALSE)))</f>
        <v/>
      </c>
      <c r="L25" s="3" t="str">
        <f>IF(ISNA(VLOOKUP(Spreadsheet!I23,unitStates,3,FALSE)), "", (VLOOKUP(Spreadsheet!I23,unitStates,3,FALSE)))</f>
        <v/>
      </c>
      <c r="M25" s="2" t="str">
        <f>IF(C25="My fuels", "", IF(L25=0, VLOOKUP(Spreadsheet!I23, energyEFs,3,FALSE),""))</f>
        <v/>
      </c>
      <c r="N25" s="4" t="str">
        <f t="shared" si="7"/>
        <v/>
      </c>
      <c r="O25" s="2" t="str">
        <f>IF(C25="My fuels", "", IF(L25=1, VLOOKUP(Spreadsheet!I23, solidEFs,3,FALSE),""))</f>
        <v/>
      </c>
      <c r="P25" s="4" t="str">
        <f t="shared" si="8"/>
        <v/>
      </c>
      <c r="Q25" s="2" t="str">
        <f>IF(L25=2,IF(ISNA(VLOOKUP(Spreadsheet!C23,industryEFTableKeysN2O, 2,FALSE)), "", VLOOKUP(Spreadsheet!C23,industryEFTableKeysN2O, 2,FALSE)),"")</f>
        <v/>
      </c>
      <c r="R25" s="3" t="str">
        <f t="shared" ca="1" si="9"/>
        <v/>
      </c>
      <c r="S25" s="3" t="str">
        <f xml:space="preserve"> IF(ISNA(VLOOKUP(Spreadsheet!I23,unitStates,4, FALSE)), "", (VLOOKUP(Spreadsheet!I23,unitStates,4, FALSE)))</f>
        <v/>
      </c>
      <c r="T25" s="3" t="str">
        <f t="shared" si="1"/>
        <v/>
      </c>
      <c r="U25" s="3" t="str">
        <f t="shared" ca="1" si="2"/>
        <v/>
      </c>
      <c r="V25" s="3" t="str">
        <f t="shared" ca="1" si="3"/>
        <v/>
      </c>
      <c r="W25" s="4" t="str">
        <f t="shared" ca="1" si="10"/>
        <v/>
      </c>
      <c r="X25" s="3" t="str">
        <f>IF(L25=3, IF(ISNA(VLOOKUP(Spreadsheet!C23,industryEFTableKeysN2O, 3,FALSE)), "", VLOOKUP(Spreadsheet!C23,industryEFTableKeysN2O, 3,FALSE)), "")</f>
        <v/>
      </c>
      <c r="Y25" s="3" t="str">
        <f t="shared" ca="1" si="11"/>
        <v/>
      </c>
      <c r="Z25" s="3" t="str">
        <f ca="1">+IF(Y25="", "", IF(ISNA(VLOOKUP(Spreadsheet!I23,unitStates,5, FALSE)), "", (VLOOKUP(Spreadsheet!I23,unitStates,5, FALSE))))</f>
        <v/>
      </c>
      <c r="AA25" s="3" t="str">
        <f t="shared" ca="1" si="4"/>
        <v/>
      </c>
      <c r="AB25" s="4" t="str">
        <f t="shared" ca="1" si="12"/>
        <v/>
      </c>
      <c r="AC25" s="4" t="str">
        <f t="shared" si="5"/>
        <v/>
      </c>
      <c r="AD25" s="4" t="str">
        <f t="shared" si="13"/>
        <v/>
      </c>
      <c r="AE25" s="4" t="str">
        <f t="shared" si="6"/>
        <v/>
      </c>
      <c r="AF25" s="4" t="str">
        <f t="shared" si="14"/>
        <v/>
      </c>
      <c r="AG25" s="21">
        <f t="shared" ca="1" si="15"/>
        <v>0</v>
      </c>
    </row>
    <row r="26" spans="2:33" x14ac:dyDescent="0.2">
      <c r="B26" s="21"/>
      <c r="C26" s="3" t="str">
        <f>IF(Spreadsheet!D24=0, "", Spreadsheet!D24)</f>
        <v/>
      </c>
      <c r="D26" s="3" t="str">
        <f>IF(Spreadsheet!E24=0, "", Spreadsheet!E24)</f>
        <v/>
      </c>
      <c r="E26" s="3">
        <f>IF(Spreadsheet!L24="", 1, IF(Spreadsheet!L24="Not applicable", 1, IF(Spreadsheet!L24="Lower", 1, VLOOKUP(Spreadsheet!E24, HVConversionValues,2,FALSE))))</f>
        <v>1</v>
      </c>
      <c r="F26" s="3" t="str">
        <f>IF(Spreadsheet!H24=0, "", Spreadsheet!H24)</f>
        <v/>
      </c>
      <c r="G26" s="3" t="str">
        <f>IF(Spreadsheet!I24=0, "", Spreadsheet!I24)</f>
        <v/>
      </c>
      <c r="H26" s="4" t="str">
        <f>IF(Spreadsheet!C24=0, "", Spreadsheet!C24)</f>
        <v/>
      </c>
      <c r="I26" s="3" t="str">
        <f t="shared" si="0"/>
        <v/>
      </c>
      <c r="J26" s="3" t="str">
        <f ca="1">IF(ghostSpreadsheet_N2O!H26="","",VLOOKUP(D26, INDIRECT(I26), 2, FALSE))</f>
        <v/>
      </c>
      <c r="K26" s="3" t="str">
        <f>IF(ISNA(VLOOKUP(Spreadsheet!E24, fuelInfo, 4, FALSE)),"", (E26*VLOOKUP(Spreadsheet!E24, fuelInfo, 4, FALSE)))</f>
        <v/>
      </c>
      <c r="L26" s="3" t="str">
        <f>IF(ISNA(VLOOKUP(Spreadsheet!I24,unitStates,3,FALSE)), "", (VLOOKUP(Spreadsheet!I24,unitStates,3,FALSE)))</f>
        <v/>
      </c>
      <c r="M26" s="2" t="str">
        <f>IF(C26="My fuels", "", IF(L26=0, VLOOKUP(Spreadsheet!I24, energyEFs,3,FALSE),""))</f>
        <v/>
      </c>
      <c r="N26" s="4" t="str">
        <f t="shared" si="7"/>
        <v/>
      </c>
      <c r="O26" s="2" t="str">
        <f>IF(C26="My fuels", "", IF(L26=1, VLOOKUP(Spreadsheet!I24, solidEFs,3,FALSE),""))</f>
        <v/>
      </c>
      <c r="P26" s="4" t="str">
        <f t="shared" si="8"/>
        <v/>
      </c>
      <c r="Q26" s="2" t="str">
        <f>IF(L26=2,IF(ISNA(VLOOKUP(Spreadsheet!C24,industryEFTableKeysN2O, 2,FALSE)), "", VLOOKUP(Spreadsheet!C24,industryEFTableKeysN2O, 2,FALSE)),"")</f>
        <v/>
      </c>
      <c r="R26" s="3" t="str">
        <f t="shared" ca="1" si="9"/>
        <v/>
      </c>
      <c r="S26" s="3" t="str">
        <f xml:space="preserve"> IF(ISNA(VLOOKUP(Spreadsheet!I24,unitStates,4, FALSE)), "", (VLOOKUP(Spreadsheet!I24,unitStates,4, FALSE)))</f>
        <v/>
      </c>
      <c r="T26" s="3" t="str">
        <f t="shared" si="1"/>
        <v/>
      </c>
      <c r="U26" s="3" t="str">
        <f t="shared" ca="1" si="2"/>
        <v/>
      </c>
      <c r="V26" s="3" t="str">
        <f t="shared" ca="1" si="3"/>
        <v/>
      </c>
      <c r="W26" s="4" t="str">
        <f t="shared" ca="1" si="10"/>
        <v/>
      </c>
      <c r="X26" s="3" t="str">
        <f>IF(L26=3, IF(ISNA(VLOOKUP(Spreadsheet!C24,industryEFTableKeysN2O, 3,FALSE)), "", VLOOKUP(Spreadsheet!C24,industryEFTableKeysN2O, 3,FALSE)), "")</f>
        <v/>
      </c>
      <c r="Y26" s="3" t="str">
        <f t="shared" ca="1" si="11"/>
        <v/>
      </c>
      <c r="Z26" s="3" t="str">
        <f ca="1">+IF(Y26="", "", IF(ISNA(VLOOKUP(Spreadsheet!I24,unitStates,5, FALSE)), "", (VLOOKUP(Spreadsheet!I24,unitStates,5, FALSE))))</f>
        <v/>
      </c>
      <c r="AA26" s="3" t="str">
        <f t="shared" ca="1" si="4"/>
        <v/>
      </c>
      <c r="AB26" s="4" t="str">
        <f t="shared" ca="1" si="12"/>
        <v/>
      </c>
      <c r="AC26" s="4" t="str">
        <f t="shared" si="5"/>
        <v/>
      </c>
      <c r="AD26" s="4" t="str">
        <f t="shared" si="13"/>
        <v/>
      </c>
      <c r="AE26" s="4" t="str">
        <f t="shared" si="6"/>
        <v/>
      </c>
      <c r="AF26" s="4" t="str">
        <f t="shared" si="14"/>
        <v/>
      </c>
      <c r="AG26" s="21">
        <f t="shared" ca="1" si="15"/>
        <v>0</v>
      </c>
    </row>
    <row r="27" spans="2:33" x14ac:dyDescent="0.2">
      <c r="B27" s="21"/>
      <c r="C27" s="3" t="str">
        <f>IF(Spreadsheet!D25=0, "", Spreadsheet!D25)</f>
        <v/>
      </c>
      <c r="D27" s="3" t="str">
        <f>IF(Spreadsheet!E25=0, "", Spreadsheet!E25)</f>
        <v/>
      </c>
      <c r="E27" s="3">
        <f>IF(Spreadsheet!L25="", 1, IF(Spreadsheet!L25="Not applicable", 1, IF(Spreadsheet!L25="Lower", 1, VLOOKUP(Spreadsheet!E25, HVConversionValues,2,FALSE))))</f>
        <v>1</v>
      </c>
      <c r="F27" s="3" t="str">
        <f>IF(Spreadsheet!H25=0, "", Spreadsheet!H25)</f>
        <v/>
      </c>
      <c r="G27" s="3" t="str">
        <f>IF(Spreadsheet!I25=0, "", Spreadsheet!I25)</f>
        <v/>
      </c>
      <c r="H27" s="4" t="str">
        <f>IF(Spreadsheet!C25=0, "", Spreadsheet!C25)</f>
        <v/>
      </c>
      <c r="I27" s="3" t="str">
        <f t="shared" si="0"/>
        <v/>
      </c>
      <c r="J27" s="3" t="str">
        <f ca="1">IF(ghostSpreadsheet_N2O!H27="","",VLOOKUP(D27, INDIRECT(I27), 2, FALSE))</f>
        <v/>
      </c>
      <c r="K27" s="3" t="str">
        <f>IF(ISNA(VLOOKUP(Spreadsheet!E25, fuelInfo, 4, FALSE)),"", (E27*VLOOKUP(Spreadsheet!E25, fuelInfo, 4, FALSE)))</f>
        <v/>
      </c>
      <c r="L27" s="3" t="str">
        <f>IF(ISNA(VLOOKUP(Spreadsheet!I25,unitStates,3,FALSE)), "", (VLOOKUP(Spreadsheet!I25,unitStates,3,FALSE)))</f>
        <v/>
      </c>
      <c r="M27" s="2" t="str">
        <f>IF(C27="My fuels", "", IF(L27=0, VLOOKUP(Spreadsheet!I25, energyEFs,3,FALSE),""))</f>
        <v/>
      </c>
      <c r="N27" s="4" t="str">
        <f t="shared" si="7"/>
        <v/>
      </c>
      <c r="O27" s="2" t="str">
        <f>IF(C27="My fuels", "", IF(L27=1, VLOOKUP(Spreadsheet!I25, solidEFs,3,FALSE),""))</f>
        <v/>
      </c>
      <c r="P27" s="4" t="str">
        <f t="shared" si="8"/>
        <v/>
      </c>
      <c r="Q27" s="2" t="str">
        <f>IF(L27=2,IF(ISNA(VLOOKUP(Spreadsheet!C25,industryEFTableKeysN2O, 2,FALSE)), "", VLOOKUP(Spreadsheet!C25,industryEFTableKeysN2O, 2,FALSE)),"")</f>
        <v/>
      </c>
      <c r="R27" s="3" t="str">
        <f t="shared" ca="1" si="9"/>
        <v/>
      </c>
      <c r="S27" s="3" t="str">
        <f xml:space="preserve"> IF(ISNA(VLOOKUP(Spreadsheet!I25,unitStates,4, FALSE)), "", (VLOOKUP(Spreadsheet!I25,unitStates,4, FALSE)))</f>
        <v/>
      </c>
      <c r="T27" s="3" t="str">
        <f t="shared" si="1"/>
        <v/>
      </c>
      <c r="U27" s="3" t="str">
        <f t="shared" ca="1" si="2"/>
        <v/>
      </c>
      <c r="V27" s="3" t="str">
        <f t="shared" ca="1" si="3"/>
        <v/>
      </c>
      <c r="W27" s="4" t="str">
        <f t="shared" ca="1" si="10"/>
        <v/>
      </c>
      <c r="X27" s="3" t="str">
        <f>IF(L27=3, IF(ISNA(VLOOKUP(Spreadsheet!C25,industryEFTableKeysN2O, 3,FALSE)), "", VLOOKUP(Spreadsheet!C25,industryEFTableKeysN2O, 3,FALSE)), "")</f>
        <v/>
      </c>
      <c r="Y27" s="3" t="str">
        <f t="shared" ca="1" si="11"/>
        <v/>
      </c>
      <c r="Z27" s="3" t="str">
        <f ca="1">+IF(Y27="", "", IF(ISNA(VLOOKUP(Spreadsheet!I25,unitStates,5, FALSE)), "", (VLOOKUP(Spreadsheet!I25,unitStates,5, FALSE))))</f>
        <v/>
      </c>
      <c r="AA27" s="3" t="str">
        <f t="shared" ca="1" si="4"/>
        <v/>
      </c>
      <c r="AB27" s="4" t="str">
        <f t="shared" ca="1" si="12"/>
        <v/>
      </c>
      <c r="AC27" s="4" t="str">
        <f t="shared" si="5"/>
        <v/>
      </c>
      <c r="AD27" s="4" t="str">
        <f t="shared" si="13"/>
        <v/>
      </c>
      <c r="AE27" s="4" t="str">
        <f t="shared" si="6"/>
        <v/>
      </c>
      <c r="AF27" s="4" t="str">
        <f t="shared" si="14"/>
        <v/>
      </c>
      <c r="AG27" s="21">
        <f t="shared" ca="1" si="15"/>
        <v>0</v>
      </c>
    </row>
    <row r="28" spans="2:33" x14ac:dyDescent="0.2">
      <c r="B28" s="21"/>
      <c r="C28" s="3" t="str">
        <f>IF(Spreadsheet!D26=0, "", Spreadsheet!D26)</f>
        <v/>
      </c>
      <c r="D28" s="3" t="str">
        <f>IF(Spreadsheet!E26=0, "", Spreadsheet!E26)</f>
        <v/>
      </c>
      <c r="E28" s="3">
        <f>IF(Spreadsheet!L26="", 1, IF(Spreadsheet!L26="Not applicable", 1, IF(Spreadsheet!L26="Lower", 1, VLOOKUP(Spreadsheet!E26, HVConversionValues,2,FALSE))))</f>
        <v>1</v>
      </c>
      <c r="F28" s="3" t="str">
        <f>IF(Spreadsheet!H26=0, "", Spreadsheet!H26)</f>
        <v/>
      </c>
      <c r="G28" s="3" t="str">
        <f>IF(Spreadsheet!I26=0, "", Spreadsheet!I26)</f>
        <v/>
      </c>
      <c r="H28" s="4" t="str">
        <f>IF(Spreadsheet!C26=0, "", Spreadsheet!C26)</f>
        <v/>
      </c>
      <c r="I28" s="3" t="str">
        <f t="shared" si="0"/>
        <v/>
      </c>
      <c r="J28" s="3" t="str">
        <f ca="1">IF(ghostSpreadsheet_N2O!H28="","",VLOOKUP(D28, INDIRECT(I28), 2, FALSE))</f>
        <v/>
      </c>
      <c r="K28" s="3" t="str">
        <f>IF(ISNA(VLOOKUP(Spreadsheet!E26, fuelInfo, 4, FALSE)),"", (E28*VLOOKUP(Spreadsheet!E26, fuelInfo, 4, FALSE)))</f>
        <v/>
      </c>
      <c r="L28" s="3" t="str">
        <f>IF(ISNA(VLOOKUP(Spreadsheet!I26,unitStates,3,FALSE)), "", (VLOOKUP(Spreadsheet!I26,unitStates,3,FALSE)))</f>
        <v/>
      </c>
      <c r="M28" s="2" t="str">
        <f>IF(C28="My fuels", "", IF(L28=0, VLOOKUP(Spreadsheet!I26, energyEFs,3,FALSE),""))</f>
        <v/>
      </c>
      <c r="N28" s="4" t="str">
        <f t="shared" si="7"/>
        <v/>
      </c>
      <c r="O28" s="2" t="str">
        <f>IF(C28="My fuels", "", IF(L28=1, VLOOKUP(Spreadsheet!I26, solidEFs,3,FALSE),""))</f>
        <v/>
      </c>
      <c r="P28" s="4" t="str">
        <f t="shared" si="8"/>
        <v/>
      </c>
      <c r="Q28" s="2" t="str">
        <f>IF(L28=2,IF(ISNA(VLOOKUP(Spreadsheet!C26,industryEFTableKeysN2O, 2,FALSE)), "", VLOOKUP(Spreadsheet!C26,industryEFTableKeysN2O, 2,FALSE)),"")</f>
        <v/>
      </c>
      <c r="R28" s="3" t="str">
        <f t="shared" ca="1" si="9"/>
        <v/>
      </c>
      <c r="S28" s="3" t="str">
        <f xml:space="preserve"> IF(ISNA(VLOOKUP(Spreadsheet!I26,unitStates,4, FALSE)), "", (VLOOKUP(Spreadsheet!I26,unitStates,4, FALSE)))</f>
        <v/>
      </c>
      <c r="T28" s="3" t="str">
        <f t="shared" si="1"/>
        <v/>
      </c>
      <c r="U28" s="3" t="str">
        <f t="shared" ca="1" si="2"/>
        <v/>
      </c>
      <c r="V28" s="3" t="str">
        <f t="shared" ca="1" si="3"/>
        <v/>
      </c>
      <c r="W28" s="4" t="str">
        <f t="shared" ca="1" si="10"/>
        <v/>
      </c>
      <c r="X28" s="3" t="str">
        <f>IF(L28=3, IF(ISNA(VLOOKUP(Spreadsheet!C26,industryEFTableKeysN2O, 3,FALSE)), "", VLOOKUP(Spreadsheet!C26,industryEFTableKeysN2O, 3,FALSE)), "")</f>
        <v/>
      </c>
      <c r="Y28" s="3" t="str">
        <f t="shared" ca="1" si="11"/>
        <v/>
      </c>
      <c r="Z28" s="3" t="str">
        <f ca="1">+IF(Y28="", "", IF(ISNA(VLOOKUP(Spreadsheet!I26,unitStates,5, FALSE)), "", (VLOOKUP(Spreadsheet!I26,unitStates,5, FALSE))))</f>
        <v/>
      </c>
      <c r="AA28" s="3" t="str">
        <f t="shared" ca="1" si="4"/>
        <v/>
      </c>
      <c r="AB28" s="4" t="str">
        <f t="shared" ca="1" si="12"/>
        <v/>
      </c>
      <c r="AC28" s="4" t="str">
        <f t="shared" si="5"/>
        <v/>
      </c>
      <c r="AD28" s="4" t="str">
        <f t="shared" si="13"/>
        <v/>
      </c>
      <c r="AE28" s="4" t="str">
        <f t="shared" si="6"/>
        <v/>
      </c>
      <c r="AF28" s="4" t="str">
        <f t="shared" si="14"/>
        <v/>
      </c>
      <c r="AG28" s="21">
        <f t="shared" ca="1" si="15"/>
        <v>0</v>
      </c>
    </row>
    <row r="29" spans="2:33" x14ac:dyDescent="0.2">
      <c r="B29" s="21"/>
      <c r="C29" s="3" t="str">
        <f>IF(Spreadsheet!D27=0, "", Spreadsheet!D27)</f>
        <v/>
      </c>
      <c r="D29" s="3" t="str">
        <f>IF(Spreadsheet!E27=0, "", Spreadsheet!E27)</f>
        <v/>
      </c>
      <c r="E29" s="3">
        <f>IF(Spreadsheet!L27="", 1, IF(Spreadsheet!L27="Not applicable", 1, IF(Spreadsheet!L27="Lower", 1, VLOOKUP(Spreadsheet!E27, HVConversionValues,2,FALSE))))</f>
        <v>1</v>
      </c>
      <c r="F29" s="3" t="str">
        <f>IF(Spreadsheet!H27=0, "", Spreadsheet!H27)</f>
        <v/>
      </c>
      <c r="G29" s="3" t="str">
        <f>IF(Spreadsheet!I27=0, "", Spreadsheet!I27)</f>
        <v/>
      </c>
      <c r="H29" s="4" t="str">
        <f>IF(Spreadsheet!C27=0, "", Spreadsheet!C27)</f>
        <v/>
      </c>
      <c r="I29" s="3" t="str">
        <f t="shared" si="0"/>
        <v/>
      </c>
      <c r="J29" s="3" t="str">
        <f ca="1">IF(ghostSpreadsheet_N2O!H29="","",VLOOKUP(D29, INDIRECT(I29), 2, FALSE))</f>
        <v/>
      </c>
      <c r="K29" s="3" t="str">
        <f>IF(ISNA(VLOOKUP(Spreadsheet!E27, fuelInfo, 4, FALSE)),"", (E29*VLOOKUP(Spreadsheet!E27, fuelInfo, 4, FALSE)))</f>
        <v/>
      </c>
      <c r="L29" s="3" t="str">
        <f>IF(ISNA(VLOOKUP(Spreadsheet!I27,unitStates,3,FALSE)), "", (VLOOKUP(Spreadsheet!I27,unitStates,3,FALSE)))</f>
        <v/>
      </c>
      <c r="M29" s="2" t="str">
        <f>IF(C29="My fuels", "", IF(L29=0, VLOOKUP(Spreadsheet!I27, energyEFs,3,FALSE),""))</f>
        <v/>
      </c>
      <c r="N29" s="4" t="str">
        <f t="shared" si="7"/>
        <v/>
      </c>
      <c r="O29" s="2" t="str">
        <f>IF(C29="My fuels", "", IF(L29=1, VLOOKUP(Spreadsheet!I27, solidEFs,3,FALSE),""))</f>
        <v/>
      </c>
      <c r="P29" s="4" t="str">
        <f t="shared" si="8"/>
        <v/>
      </c>
      <c r="Q29" s="2" t="str">
        <f>IF(L29=2,IF(ISNA(VLOOKUP(Spreadsheet!C27,industryEFTableKeysN2O, 2,FALSE)), "", VLOOKUP(Spreadsheet!C27,industryEFTableKeysN2O, 2,FALSE)),"")</f>
        <v/>
      </c>
      <c r="R29" s="3" t="str">
        <f t="shared" ca="1" si="9"/>
        <v/>
      </c>
      <c r="S29" s="3" t="str">
        <f xml:space="preserve"> IF(ISNA(VLOOKUP(Spreadsheet!I27,unitStates,4, FALSE)), "", (VLOOKUP(Spreadsheet!I27,unitStates,4, FALSE)))</f>
        <v/>
      </c>
      <c r="T29" s="3" t="str">
        <f t="shared" si="1"/>
        <v/>
      </c>
      <c r="U29" s="3" t="str">
        <f t="shared" ca="1" si="2"/>
        <v/>
      </c>
      <c r="V29" s="3" t="str">
        <f t="shared" ca="1" si="3"/>
        <v/>
      </c>
      <c r="W29" s="4" t="str">
        <f t="shared" ca="1" si="10"/>
        <v/>
      </c>
      <c r="X29" s="3" t="str">
        <f>IF(L29=3, IF(ISNA(VLOOKUP(Spreadsheet!C27,industryEFTableKeysN2O, 3,FALSE)), "", VLOOKUP(Spreadsheet!C27,industryEFTableKeysN2O, 3,FALSE)), "")</f>
        <v/>
      </c>
      <c r="Y29" s="3" t="str">
        <f t="shared" ca="1" si="11"/>
        <v/>
      </c>
      <c r="Z29" s="3" t="str">
        <f ca="1">+IF(Y29="", "", IF(ISNA(VLOOKUP(Spreadsheet!I27,unitStates,5, FALSE)), "", (VLOOKUP(Spreadsheet!I27,unitStates,5, FALSE))))</f>
        <v/>
      </c>
      <c r="AA29" s="3" t="str">
        <f t="shared" ca="1" si="4"/>
        <v/>
      </c>
      <c r="AB29" s="4" t="str">
        <f t="shared" ca="1" si="12"/>
        <v/>
      </c>
      <c r="AC29" s="4" t="str">
        <f t="shared" si="5"/>
        <v/>
      </c>
      <c r="AD29" s="4" t="str">
        <f t="shared" si="13"/>
        <v/>
      </c>
      <c r="AE29" s="4" t="str">
        <f t="shared" si="6"/>
        <v/>
      </c>
      <c r="AF29" s="4" t="str">
        <f t="shared" si="14"/>
        <v/>
      </c>
      <c r="AG29" s="21">
        <f t="shared" ca="1" si="15"/>
        <v>0</v>
      </c>
    </row>
    <row r="30" spans="2:33" x14ac:dyDescent="0.2">
      <c r="B30" s="21"/>
      <c r="C30" s="3" t="str">
        <f>IF(Spreadsheet!D28=0, "", Spreadsheet!D28)</f>
        <v/>
      </c>
      <c r="D30" s="3" t="str">
        <f>IF(Spreadsheet!E28=0, "", Spreadsheet!E28)</f>
        <v/>
      </c>
      <c r="E30" s="3">
        <f>IF(Spreadsheet!L28="", 1, IF(Spreadsheet!L28="Not applicable", 1, IF(Spreadsheet!L28="Lower", 1, VLOOKUP(Spreadsheet!E28, HVConversionValues,2,FALSE))))</f>
        <v>1</v>
      </c>
      <c r="F30" s="3" t="str">
        <f>IF(Spreadsheet!H28=0, "", Spreadsheet!H28)</f>
        <v/>
      </c>
      <c r="G30" s="3" t="str">
        <f>IF(Spreadsheet!I28=0, "", Spreadsheet!I28)</f>
        <v/>
      </c>
      <c r="H30" s="4" t="str">
        <f>IF(Spreadsheet!C28=0, "", Spreadsheet!C28)</f>
        <v/>
      </c>
      <c r="I30" s="3" t="str">
        <f t="shared" si="0"/>
        <v/>
      </c>
      <c r="J30" s="3" t="str">
        <f ca="1">IF(ghostSpreadsheet_N2O!H30="","",VLOOKUP(D30, INDIRECT(I30), 2, FALSE))</f>
        <v/>
      </c>
      <c r="K30" s="3" t="str">
        <f>IF(ISNA(VLOOKUP(Spreadsheet!E28, fuelInfo, 4, FALSE)),"", (E30*VLOOKUP(Spreadsheet!E28, fuelInfo, 4, FALSE)))</f>
        <v/>
      </c>
      <c r="L30" s="3" t="str">
        <f>IF(ISNA(VLOOKUP(Spreadsheet!I28,unitStates,3,FALSE)), "", (VLOOKUP(Spreadsheet!I28,unitStates,3,FALSE)))</f>
        <v/>
      </c>
      <c r="M30" s="2" t="str">
        <f>IF(C30="My fuels", "", IF(L30=0, VLOOKUP(Spreadsheet!I28, energyEFs,3,FALSE),""))</f>
        <v/>
      </c>
      <c r="N30" s="4" t="str">
        <f t="shared" si="7"/>
        <v/>
      </c>
      <c r="O30" s="2" t="str">
        <f>IF(C30="My fuels", "", IF(L30=1, VLOOKUP(Spreadsheet!I28, solidEFs,3,FALSE),""))</f>
        <v/>
      </c>
      <c r="P30" s="4" t="str">
        <f t="shared" si="8"/>
        <v/>
      </c>
      <c r="Q30" s="2" t="str">
        <f>IF(L30=2,IF(ISNA(VLOOKUP(Spreadsheet!C28,industryEFTableKeysN2O, 2,FALSE)), "", VLOOKUP(Spreadsheet!C28,industryEFTableKeysN2O, 2,FALSE)),"")</f>
        <v/>
      </c>
      <c r="R30" s="3" t="str">
        <f t="shared" ca="1" si="9"/>
        <v/>
      </c>
      <c r="S30" s="3" t="str">
        <f xml:space="preserve"> IF(ISNA(VLOOKUP(Spreadsheet!I28,unitStates,4, FALSE)), "", (VLOOKUP(Spreadsheet!I28,unitStates,4, FALSE)))</f>
        <v/>
      </c>
      <c r="T30" s="3" t="str">
        <f t="shared" si="1"/>
        <v/>
      </c>
      <c r="U30" s="3" t="str">
        <f t="shared" ca="1" si="2"/>
        <v/>
      </c>
      <c r="V30" s="3" t="str">
        <f t="shared" ca="1" si="3"/>
        <v/>
      </c>
      <c r="W30" s="4" t="str">
        <f t="shared" ca="1" si="10"/>
        <v/>
      </c>
      <c r="X30" s="3" t="str">
        <f>IF(L30=3, IF(ISNA(VLOOKUP(Spreadsheet!C28,industryEFTableKeysN2O, 3,FALSE)), "", VLOOKUP(Spreadsheet!C28,industryEFTableKeysN2O, 3,FALSE)), "")</f>
        <v/>
      </c>
      <c r="Y30" s="3" t="str">
        <f t="shared" ca="1" si="11"/>
        <v/>
      </c>
      <c r="Z30" s="3" t="str">
        <f ca="1">+IF(Y30="", "", IF(ISNA(VLOOKUP(Spreadsheet!I28,unitStates,5, FALSE)), "", (VLOOKUP(Spreadsheet!I28,unitStates,5, FALSE))))</f>
        <v/>
      </c>
      <c r="AA30" s="3" t="str">
        <f t="shared" ca="1" si="4"/>
        <v/>
      </c>
      <c r="AB30" s="4" t="str">
        <f t="shared" ca="1" si="12"/>
        <v/>
      </c>
      <c r="AC30" s="4" t="str">
        <f t="shared" si="5"/>
        <v/>
      </c>
      <c r="AD30" s="4" t="str">
        <f t="shared" si="13"/>
        <v/>
      </c>
      <c r="AE30" s="4" t="str">
        <f t="shared" si="6"/>
        <v/>
      </c>
      <c r="AF30" s="4" t="str">
        <f t="shared" si="14"/>
        <v/>
      </c>
      <c r="AG30" s="21">
        <f t="shared" ca="1" si="15"/>
        <v>0</v>
      </c>
    </row>
    <row r="31" spans="2:33" x14ac:dyDescent="0.2">
      <c r="B31" s="21"/>
      <c r="C31" s="3" t="str">
        <f>IF(Spreadsheet!D29=0, "", Spreadsheet!D29)</f>
        <v/>
      </c>
      <c r="D31" s="3" t="str">
        <f>IF(Spreadsheet!E29=0, "", Spreadsheet!E29)</f>
        <v/>
      </c>
      <c r="E31" s="3">
        <f>IF(Spreadsheet!L29="", 1, IF(Spreadsheet!L29="Not applicable", 1, IF(Spreadsheet!L29="Lower", 1, VLOOKUP(Spreadsheet!E29, HVConversionValues,2,FALSE))))</f>
        <v>1</v>
      </c>
      <c r="F31" s="3" t="str">
        <f>IF(Spreadsheet!H29=0, "", Spreadsheet!H29)</f>
        <v/>
      </c>
      <c r="G31" s="3" t="str">
        <f>IF(Spreadsheet!I29=0, "", Spreadsheet!I29)</f>
        <v/>
      </c>
      <c r="H31" s="4" t="str">
        <f>IF(Spreadsheet!C29=0, "", Spreadsheet!C29)</f>
        <v/>
      </c>
      <c r="I31" s="3" t="str">
        <f t="shared" si="0"/>
        <v/>
      </c>
      <c r="J31" s="3" t="str">
        <f ca="1">IF(ghostSpreadsheet_N2O!H31="","",VLOOKUP(D31, INDIRECT(I31), 2, FALSE))</f>
        <v/>
      </c>
      <c r="K31" s="3" t="str">
        <f>IF(ISNA(VLOOKUP(Spreadsheet!E29, fuelInfo, 4, FALSE)),"", (E31*VLOOKUP(Spreadsheet!E29, fuelInfo, 4, FALSE)))</f>
        <v/>
      </c>
      <c r="L31" s="3" t="str">
        <f>IF(ISNA(VLOOKUP(Spreadsheet!I29,unitStates,3,FALSE)), "", (VLOOKUP(Spreadsheet!I29,unitStates,3,FALSE)))</f>
        <v/>
      </c>
      <c r="M31" s="2" t="str">
        <f>IF(C31="My fuels", "", IF(L31=0, VLOOKUP(Spreadsheet!I29, energyEFs,3,FALSE),""))</f>
        <v/>
      </c>
      <c r="N31" s="4" t="str">
        <f t="shared" si="7"/>
        <v/>
      </c>
      <c r="O31" s="2" t="str">
        <f>IF(C31="My fuels", "", IF(L31=1, VLOOKUP(Spreadsheet!I29, solidEFs,3,FALSE),""))</f>
        <v/>
      </c>
      <c r="P31" s="4" t="str">
        <f t="shared" si="8"/>
        <v/>
      </c>
      <c r="Q31" s="2" t="str">
        <f>IF(L31=2,IF(ISNA(VLOOKUP(Spreadsheet!C29,industryEFTableKeysN2O, 2,FALSE)), "", VLOOKUP(Spreadsheet!C29,industryEFTableKeysN2O, 2,FALSE)),"")</f>
        <v/>
      </c>
      <c r="R31" s="3" t="str">
        <f t="shared" ca="1" si="9"/>
        <v/>
      </c>
      <c r="S31" s="3" t="str">
        <f xml:space="preserve"> IF(ISNA(VLOOKUP(Spreadsheet!I29,unitStates,4, FALSE)), "", (VLOOKUP(Spreadsheet!I29,unitStates,4, FALSE)))</f>
        <v/>
      </c>
      <c r="T31" s="3" t="str">
        <f t="shared" si="1"/>
        <v/>
      </c>
      <c r="U31" s="3" t="str">
        <f t="shared" ca="1" si="2"/>
        <v/>
      </c>
      <c r="V31" s="3" t="str">
        <f t="shared" ca="1" si="3"/>
        <v/>
      </c>
      <c r="W31" s="4" t="str">
        <f t="shared" ca="1" si="10"/>
        <v/>
      </c>
      <c r="X31" s="3" t="str">
        <f>IF(L31=3, IF(ISNA(VLOOKUP(Spreadsheet!C29,industryEFTableKeysN2O, 3,FALSE)), "", VLOOKUP(Spreadsheet!C29,industryEFTableKeysN2O, 3,FALSE)), "")</f>
        <v/>
      </c>
      <c r="Y31" s="3" t="str">
        <f t="shared" ca="1" si="11"/>
        <v/>
      </c>
      <c r="Z31" s="3" t="str">
        <f ca="1">+IF(Y31="", "", IF(ISNA(VLOOKUP(Spreadsheet!I29,unitStates,5, FALSE)), "", (VLOOKUP(Spreadsheet!I29,unitStates,5, FALSE))))</f>
        <v/>
      </c>
      <c r="AA31" s="3" t="str">
        <f t="shared" ca="1" si="4"/>
        <v/>
      </c>
      <c r="AB31" s="4" t="str">
        <f t="shared" ca="1" si="12"/>
        <v/>
      </c>
      <c r="AC31" s="4" t="str">
        <f t="shared" si="5"/>
        <v/>
      </c>
      <c r="AD31" s="4" t="str">
        <f t="shared" si="13"/>
        <v/>
      </c>
      <c r="AE31" s="4" t="str">
        <f t="shared" si="6"/>
        <v/>
      </c>
      <c r="AF31" s="4" t="str">
        <f t="shared" si="14"/>
        <v/>
      </c>
      <c r="AG31" s="21">
        <f t="shared" ca="1" si="15"/>
        <v>0</v>
      </c>
    </row>
    <row r="32" spans="2:33" x14ac:dyDescent="0.2">
      <c r="B32" s="21"/>
      <c r="C32" s="3" t="str">
        <f>IF(Spreadsheet!D30=0, "", Spreadsheet!D30)</f>
        <v/>
      </c>
      <c r="D32" s="3" t="str">
        <f>IF(Spreadsheet!E30=0, "", Spreadsheet!E30)</f>
        <v/>
      </c>
      <c r="E32" s="3">
        <f>IF(Spreadsheet!L30="", 1, IF(Spreadsheet!L30="Not applicable", 1, IF(Spreadsheet!L30="Lower", 1, VLOOKUP(Spreadsheet!E30, HVConversionValues,2,FALSE))))</f>
        <v>1</v>
      </c>
      <c r="F32" s="3" t="str">
        <f>IF(Spreadsheet!H30=0, "", Spreadsheet!H30)</f>
        <v/>
      </c>
      <c r="G32" s="3" t="str">
        <f>IF(Spreadsheet!I30=0, "", Spreadsheet!I30)</f>
        <v/>
      </c>
      <c r="H32" s="4" t="str">
        <f>IF(Spreadsheet!C30=0, "", Spreadsheet!C30)</f>
        <v/>
      </c>
      <c r="I32" s="3" t="str">
        <f t="shared" si="0"/>
        <v/>
      </c>
      <c r="J32" s="3" t="str">
        <f ca="1">IF(ghostSpreadsheet_N2O!H32="","",VLOOKUP(D32, INDIRECT(I32), 2, FALSE))</f>
        <v/>
      </c>
      <c r="K32" s="3" t="str">
        <f>IF(ISNA(VLOOKUP(Spreadsheet!E30, fuelInfo, 4, FALSE)),"", (E32*VLOOKUP(Spreadsheet!E30, fuelInfo, 4, FALSE)))</f>
        <v/>
      </c>
      <c r="L32" s="3" t="str">
        <f>IF(ISNA(VLOOKUP(Spreadsheet!I30,unitStates,3,FALSE)), "", (VLOOKUP(Spreadsheet!I30,unitStates,3,FALSE)))</f>
        <v/>
      </c>
      <c r="M32" s="2" t="str">
        <f>IF(C32="My fuels", "", IF(L32=0, VLOOKUP(Spreadsheet!I30, energyEFs,3,FALSE),""))</f>
        <v/>
      </c>
      <c r="N32" s="4" t="str">
        <f t="shared" si="7"/>
        <v/>
      </c>
      <c r="O32" s="2" t="str">
        <f>IF(C32="My fuels", "", IF(L32=1, VLOOKUP(Spreadsheet!I30, solidEFs,3,FALSE),""))</f>
        <v/>
      </c>
      <c r="P32" s="4" t="str">
        <f t="shared" si="8"/>
        <v/>
      </c>
      <c r="Q32" s="2" t="str">
        <f>IF(L32=2,IF(ISNA(VLOOKUP(Spreadsheet!C30,industryEFTableKeysN2O, 2,FALSE)), "", VLOOKUP(Spreadsheet!C30,industryEFTableKeysN2O, 2,FALSE)),"")</f>
        <v/>
      </c>
      <c r="R32" s="3" t="str">
        <f t="shared" ca="1" si="9"/>
        <v/>
      </c>
      <c r="S32" s="3" t="str">
        <f xml:space="preserve"> IF(ISNA(VLOOKUP(Spreadsheet!I30,unitStates,4, FALSE)), "", (VLOOKUP(Spreadsheet!I30,unitStates,4, FALSE)))</f>
        <v/>
      </c>
      <c r="T32" s="3" t="str">
        <f t="shared" si="1"/>
        <v/>
      </c>
      <c r="U32" s="3" t="str">
        <f t="shared" ca="1" si="2"/>
        <v/>
      </c>
      <c r="V32" s="3" t="str">
        <f t="shared" ca="1" si="3"/>
        <v/>
      </c>
      <c r="W32" s="4" t="str">
        <f t="shared" ca="1" si="10"/>
        <v/>
      </c>
      <c r="X32" s="3" t="str">
        <f>IF(L32=3, IF(ISNA(VLOOKUP(Spreadsheet!C30,industryEFTableKeysN2O, 3,FALSE)), "", VLOOKUP(Spreadsheet!C30,industryEFTableKeysN2O, 3,FALSE)), "")</f>
        <v/>
      </c>
      <c r="Y32" s="3" t="str">
        <f t="shared" ca="1" si="11"/>
        <v/>
      </c>
      <c r="Z32" s="3" t="str">
        <f ca="1">+IF(Y32="", "", IF(ISNA(VLOOKUP(Spreadsheet!I30,unitStates,5, FALSE)), "", (VLOOKUP(Spreadsheet!I30,unitStates,5, FALSE))))</f>
        <v/>
      </c>
      <c r="AA32" s="3" t="str">
        <f t="shared" ca="1" si="4"/>
        <v/>
      </c>
      <c r="AB32" s="4" t="str">
        <f t="shared" ca="1" si="12"/>
        <v/>
      </c>
      <c r="AC32" s="4" t="str">
        <f t="shared" si="5"/>
        <v/>
      </c>
      <c r="AD32" s="4" t="str">
        <f t="shared" si="13"/>
        <v/>
      </c>
      <c r="AE32" s="4" t="str">
        <f t="shared" si="6"/>
        <v/>
      </c>
      <c r="AF32" s="4" t="str">
        <f t="shared" si="14"/>
        <v/>
      </c>
      <c r="AG32" s="21">
        <f t="shared" ca="1" si="15"/>
        <v>0</v>
      </c>
    </row>
    <row r="33" spans="2:34" ht="13.5" thickBot="1" x14ac:dyDescent="0.25">
      <c r="B33" s="124"/>
      <c r="C33" s="121" t="str">
        <f>IF(Spreadsheet!D31=0, "", Spreadsheet!D31)</f>
        <v/>
      </c>
      <c r="D33" s="123" t="str">
        <f>IF(Spreadsheet!E31=0, "", Spreadsheet!E31)</f>
        <v/>
      </c>
      <c r="E33" s="123" t="str">
        <f>IF(ISERROR(IF(VLOOKUP(Spreadsheet!$C$5, heatingValueCodes, 3, FALSE) =1, 1, VLOOKUP(Spreadsheet!E31, HVConversionValues,2,FALSE))), "", IF(VLOOKUP(Spreadsheet!$C$5, heatingValueCodes, 3, FALSE) =1, 1, VLOOKUP(Spreadsheet!E31, HVConversionValues,2,FALSE)))</f>
        <v/>
      </c>
      <c r="F33" s="123" t="str">
        <f>IF(Spreadsheet!H31=0, "", Spreadsheet!H31)</f>
        <v/>
      </c>
      <c r="G33" s="123" t="str">
        <f>IF(Spreadsheet!I31=0, "", Spreadsheet!I31)</f>
        <v/>
      </c>
      <c r="H33" s="122" t="str">
        <f>IF(Spreadsheet!C31=0, "", Spreadsheet!C31)</f>
        <v/>
      </c>
      <c r="I33" s="123" t="str">
        <f t="shared" si="0"/>
        <v/>
      </c>
      <c r="J33" s="123" t="str">
        <f ca="1">IF(ghostSpreadsheet_N2O!H33="","",VLOOKUP(D33, INDIRECT(I33), 2, FALSE))</f>
        <v/>
      </c>
      <c r="K33" s="123" t="str">
        <f>IF(ISNA(VLOOKUP(Spreadsheet!E31, fuelInfo, 4, FALSE)),"", (E33*VLOOKUP(Spreadsheet!E31, fuelInfo, 4, FALSE)))</f>
        <v/>
      </c>
      <c r="L33" s="122" t="str">
        <f>IF(ISNA(VLOOKUP(Spreadsheet!I31,unitStates,3,FALSE)), "", (VLOOKUP(Spreadsheet!I31,unitStates,3,FALSE)))</f>
        <v/>
      </c>
      <c r="M33" s="2" t="str">
        <f>IF(C33="My fuels", "", IF(L33=0, VLOOKUP(Spreadsheet!I31, energyEFs,3,FALSE),""))</f>
        <v/>
      </c>
      <c r="N33" s="4" t="str">
        <f t="shared" si="7"/>
        <v/>
      </c>
      <c r="O33" s="2" t="str">
        <f>IF(C33="My fuels", "", IF(L33=1, VLOOKUP(Spreadsheet!I31, solidEFs,3,FALSE),""))</f>
        <v/>
      </c>
      <c r="P33" s="4" t="str">
        <f t="shared" si="8"/>
        <v/>
      </c>
      <c r="Q33" s="2" t="str">
        <f>IF(L33=2,IF(ISNA(VLOOKUP(Spreadsheet!C31,industryEFTableKeysN2O, 2,FALSE)), "", VLOOKUP(Spreadsheet!C31,industryEFTableKeysN2O, 2,FALSE)),"")</f>
        <v/>
      </c>
      <c r="R33" s="3" t="str">
        <f t="shared" ca="1" si="9"/>
        <v/>
      </c>
      <c r="S33" s="3" t="str">
        <f xml:space="preserve"> IF(ISNA(VLOOKUP(Spreadsheet!I31,unitStates,4, FALSE)), "", (VLOOKUP(Spreadsheet!I31,unitStates,4, FALSE)))</f>
        <v/>
      </c>
      <c r="T33" s="3" t="str">
        <f t="shared" si="1"/>
        <v/>
      </c>
      <c r="U33" s="3" t="str">
        <f t="shared" ca="1" si="2"/>
        <v/>
      </c>
      <c r="V33" s="3" t="str">
        <f t="shared" ca="1" si="3"/>
        <v/>
      </c>
      <c r="W33" s="4" t="str">
        <f t="shared" ca="1" si="10"/>
        <v/>
      </c>
      <c r="X33" s="3" t="str">
        <f>IF(L33=3, IF(ISNA(VLOOKUP(Spreadsheet!C31,industryEFTableKeysN2O, 3,FALSE)), "", VLOOKUP(Spreadsheet!C31,industryEFTableKeysN2O, 3,FALSE)), "")</f>
        <v/>
      </c>
      <c r="Y33" s="3" t="str">
        <f t="shared" ca="1" si="11"/>
        <v/>
      </c>
      <c r="Z33" s="3" t="str">
        <f ca="1">+IF(Y33="", "", IF(ISNA(VLOOKUP(Spreadsheet!I31,unitStates,5, FALSE)), "", (VLOOKUP(Spreadsheet!I31,unitStates,5, FALSE))))</f>
        <v/>
      </c>
      <c r="AA33" s="3" t="str">
        <f t="shared" ca="1" si="4"/>
        <v/>
      </c>
      <c r="AB33" s="4" t="str">
        <f t="shared" ca="1" si="12"/>
        <v/>
      </c>
      <c r="AC33" s="4" t="str">
        <f t="shared" si="5"/>
        <v/>
      </c>
      <c r="AD33" s="4" t="str">
        <f t="shared" si="13"/>
        <v/>
      </c>
      <c r="AE33" s="4" t="str">
        <f t="shared" si="6"/>
        <v/>
      </c>
      <c r="AF33" s="4" t="str">
        <f t="shared" si="14"/>
        <v/>
      </c>
      <c r="AG33" s="21">
        <f t="shared" ca="1" si="15"/>
        <v>0</v>
      </c>
    </row>
    <row r="34" spans="2:34" ht="14.25" thickTop="1" thickBot="1" x14ac:dyDescent="0.25">
      <c r="B34" s="2"/>
      <c r="C34" s="126" t="s">
        <v>453</v>
      </c>
      <c r="D34" s="126"/>
      <c r="E34" s="126"/>
      <c r="F34" s="126"/>
      <c r="G34" s="126"/>
      <c r="H34" s="126"/>
      <c r="I34" s="126"/>
      <c r="J34" s="126"/>
      <c r="K34" s="126"/>
      <c r="L34" s="225"/>
      <c r="M34" s="224"/>
      <c r="N34" s="218">
        <f>SUM(N10:N33)</f>
        <v>0</v>
      </c>
      <c r="O34" s="219"/>
      <c r="P34" s="218">
        <f>SUM(P10:P33)</f>
        <v>0</v>
      </c>
      <c r="Q34" s="219"/>
      <c r="R34" s="220"/>
      <c r="S34" s="220"/>
      <c r="T34" s="220"/>
      <c r="U34" s="220"/>
      <c r="V34" s="220"/>
      <c r="W34" s="218">
        <f ca="1">SUM(W10:W33)</f>
        <v>1.2012495428606398E-2</v>
      </c>
      <c r="X34" s="220"/>
      <c r="Y34" s="220"/>
      <c r="Z34" s="220"/>
      <c r="AA34" s="220"/>
      <c r="AB34" s="218">
        <f ca="1">SUM(AB10:AB33)</f>
        <v>0</v>
      </c>
      <c r="AC34" s="221"/>
      <c r="AD34" s="221"/>
      <c r="AE34" s="221"/>
      <c r="AF34" s="222">
        <f>SUM(AF10:AF33)</f>
        <v>0</v>
      </c>
      <c r="AG34" s="223">
        <f ca="1">SUM(AG10:AG33)</f>
        <v>1.2012495428606398E-2</v>
      </c>
      <c r="AH34" s="103"/>
    </row>
    <row r="35" spans="2:34" ht="13.5" thickBot="1" x14ac:dyDescent="0.25">
      <c r="B35" s="25"/>
      <c r="C35" s="39" t="s">
        <v>455</v>
      </c>
      <c r="D35" s="39"/>
      <c r="E35" s="39"/>
      <c r="F35" s="39"/>
      <c r="G35" s="32">
        <f ca="1">SUM(N34,P34,W34,AB34,AF34)</f>
        <v>1.2012495428606398E-2</v>
      </c>
      <c r="H35" s="39"/>
      <c r="I35" s="39"/>
      <c r="J35" s="39"/>
      <c r="K35" s="39"/>
      <c r="L35" s="24"/>
      <c r="M35" s="39"/>
      <c r="N35" s="39"/>
      <c r="O35" s="39"/>
      <c r="P35" s="39"/>
      <c r="Q35" s="39"/>
      <c r="R35" s="39"/>
      <c r="S35" s="39"/>
      <c r="T35" s="39"/>
      <c r="U35" s="39"/>
      <c r="V35" s="39"/>
      <c r="W35" s="39"/>
      <c r="X35" s="39"/>
      <c r="Y35" s="39"/>
      <c r="Z35" s="39"/>
      <c r="AA35" s="39"/>
      <c r="AB35" s="39"/>
      <c r="AC35" s="39"/>
      <c r="AD35" s="39"/>
      <c r="AE35" s="39"/>
      <c r="AF35" s="39"/>
      <c r="AG35" s="24"/>
    </row>
    <row r="36" spans="2:34" ht="13.5" thickBot="1" x14ac:dyDescent="0.25">
      <c r="B36" s="25"/>
      <c r="C36" s="39" t="s">
        <v>454</v>
      </c>
      <c r="D36" s="39"/>
      <c r="E36" s="39"/>
      <c r="F36" s="39"/>
      <c r="G36" s="32">
        <f ca="1">G35*VLOOKUP(Settings!$D$11,GWPTable,4,FALSE)</f>
        <v>3.1833112885806956</v>
      </c>
      <c r="H36" s="39"/>
      <c r="I36" s="39"/>
      <c r="J36" s="39"/>
      <c r="K36" s="39"/>
      <c r="L36" s="24"/>
    </row>
  </sheetData>
  <mergeCells count="9">
    <mergeCell ref="AC8:AF8"/>
    <mergeCell ref="D2:H2"/>
    <mergeCell ref="X8:AB8"/>
    <mergeCell ref="J8:L8"/>
    <mergeCell ref="B4:P4"/>
    <mergeCell ref="B8:H8"/>
    <mergeCell ref="Q8:W8"/>
    <mergeCell ref="M8:N8"/>
    <mergeCell ref="O8:P8"/>
  </mergeCells>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E297"/>
  <sheetViews>
    <sheetView topLeftCell="D76" zoomScale="115" workbookViewId="0">
      <selection activeCell="K7" sqref="K7:K60"/>
    </sheetView>
  </sheetViews>
  <sheetFormatPr defaultRowHeight="12.75" x14ac:dyDescent="0.2"/>
  <cols>
    <col min="2" max="2" width="23.5703125" customWidth="1"/>
    <col min="3" max="3" width="24" customWidth="1"/>
    <col min="4" max="4" width="21.7109375" customWidth="1"/>
    <col min="5" max="5" width="12.5703125" bestFit="1" customWidth="1"/>
    <col min="6" max="6" width="23.42578125" customWidth="1"/>
    <col min="7" max="7" width="16.5703125" customWidth="1"/>
    <col min="8" max="8" width="18.5703125" customWidth="1"/>
    <col min="9" max="9" width="10.85546875" bestFit="1" customWidth="1"/>
    <col min="10" max="10" width="18.42578125" customWidth="1"/>
    <col min="11" max="11" width="10.42578125" bestFit="1" customWidth="1"/>
    <col min="12" max="12" width="16.42578125" customWidth="1"/>
    <col min="13" max="13" width="10.140625" bestFit="1" customWidth="1"/>
    <col min="14" max="14" width="16.5703125" customWidth="1"/>
    <col min="15" max="15" width="9.85546875" bestFit="1" customWidth="1"/>
    <col min="16" max="16" width="14.85546875" customWidth="1"/>
    <col min="18" max="18" width="15.85546875" customWidth="1"/>
  </cols>
  <sheetData>
    <row r="2" spans="1:31" ht="18" x14ac:dyDescent="0.25">
      <c r="B2" s="87" t="s">
        <v>324</v>
      </c>
    </row>
    <row r="4" spans="1:31" ht="13.5" thickBot="1" x14ac:dyDescent="0.25">
      <c r="A4" s="74" t="s">
        <v>293</v>
      </c>
      <c r="B4" s="3"/>
      <c r="C4" s="3"/>
      <c r="D4" s="3"/>
      <c r="E4" s="3"/>
      <c r="F4" s="3"/>
      <c r="G4" s="3"/>
      <c r="H4" s="3"/>
      <c r="I4" s="3"/>
      <c r="J4" s="3"/>
      <c r="K4" s="3"/>
      <c r="L4" s="3"/>
      <c r="M4" s="3"/>
      <c r="N4" s="3"/>
      <c r="O4" s="3"/>
      <c r="P4" s="3"/>
      <c r="Q4" s="3"/>
      <c r="R4" s="3"/>
      <c r="S4" s="3"/>
      <c r="T4" s="3"/>
      <c r="U4" s="3"/>
      <c r="V4" s="3"/>
      <c r="W4" s="3"/>
      <c r="X4" s="3"/>
      <c r="Y4" s="3"/>
      <c r="Z4" s="3"/>
      <c r="AA4" s="3"/>
      <c r="AB4" s="3"/>
    </row>
    <row r="5" spans="1:31" ht="13.5" thickBot="1" x14ac:dyDescent="0.25">
      <c r="A5" s="4"/>
      <c r="B5" s="58"/>
      <c r="C5" s="542" t="s">
        <v>294</v>
      </c>
      <c r="D5" s="542"/>
      <c r="E5" s="542"/>
      <c r="F5" s="542"/>
      <c r="G5" s="542"/>
      <c r="H5" s="542"/>
      <c r="I5" s="542"/>
      <c r="J5" s="542"/>
      <c r="K5" s="542"/>
      <c r="L5" s="542"/>
      <c r="M5" s="542"/>
      <c r="N5" s="542"/>
      <c r="O5" s="542"/>
      <c r="P5" s="542"/>
      <c r="Q5" s="542"/>
      <c r="R5" s="542"/>
      <c r="S5" s="543"/>
      <c r="T5" s="3"/>
      <c r="U5" s="3"/>
      <c r="V5" s="3"/>
      <c r="W5" s="3"/>
      <c r="X5" s="3"/>
      <c r="Y5" s="3"/>
      <c r="Z5" s="3"/>
      <c r="AA5" s="3"/>
      <c r="AB5" s="3"/>
    </row>
    <row r="6" spans="1:31" ht="13.5" thickBot="1" x14ac:dyDescent="0.25">
      <c r="A6" s="4"/>
      <c r="B6" s="544" t="s">
        <v>43</v>
      </c>
      <c r="C6" s="545"/>
      <c r="D6" s="539" t="s">
        <v>136</v>
      </c>
      <c r="E6" s="507"/>
      <c r="F6" s="540" t="s">
        <v>145</v>
      </c>
      <c r="G6" s="545"/>
      <c r="H6" s="539" t="s">
        <v>137</v>
      </c>
      <c r="I6" s="507"/>
      <c r="J6" s="540" t="s">
        <v>138</v>
      </c>
      <c r="K6" s="545"/>
      <c r="L6" s="539" t="s">
        <v>139</v>
      </c>
      <c r="M6" s="507"/>
      <c r="N6" s="540" t="s">
        <v>140</v>
      </c>
      <c r="O6" s="545"/>
      <c r="P6" s="539" t="s">
        <v>141</v>
      </c>
      <c r="Q6" s="506"/>
      <c r="R6" s="539" t="s">
        <v>142</v>
      </c>
      <c r="S6" s="507"/>
      <c r="T6" s="3"/>
      <c r="U6" s="3"/>
      <c r="V6" s="3"/>
      <c r="W6" s="3"/>
      <c r="X6" s="3"/>
      <c r="Y6" s="3"/>
      <c r="Z6" s="3"/>
      <c r="AA6" s="3"/>
      <c r="AB6" s="3"/>
    </row>
    <row r="7" spans="1:31" x14ac:dyDescent="0.2">
      <c r="A7" s="3"/>
      <c r="B7" s="57" t="s">
        <v>482</v>
      </c>
      <c r="C7" s="28">
        <v>0.6</v>
      </c>
      <c r="D7" s="57" t="s">
        <v>482</v>
      </c>
      <c r="E7" s="36">
        <v>0.6</v>
      </c>
      <c r="F7" s="57" t="s">
        <v>482</v>
      </c>
      <c r="G7" s="28">
        <v>0.6</v>
      </c>
      <c r="H7" s="57" t="s">
        <v>482</v>
      </c>
      <c r="I7" s="36">
        <v>0.6</v>
      </c>
      <c r="J7" s="57" t="s">
        <v>482</v>
      </c>
      <c r="K7" s="28">
        <v>0.6</v>
      </c>
      <c r="L7" s="57" t="s">
        <v>482</v>
      </c>
      <c r="M7" s="36">
        <v>0.6</v>
      </c>
      <c r="N7" s="57" t="s">
        <v>482</v>
      </c>
      <c r="O7" s="28">
        <v>0.6</v>
      </c>
      <c r="P7" s="57" t="s">
        <v>482</v>
      </c>
      <c r="Q7" s="28">
        <v>0.6</v>
      </c>
      <c r="R7" s="57" t="s">
        <v>482</v>
      </c>
      <c r="S7" s="36">
        <v>0.6</v>
      </c>
      <c r="T7" s="3"/>
      <c r="U7" s="3"/>
      <c r="V7" s="3"/>
      <c r="W7" s="3"/>
      <c r="X7" s="3"/>
      <c r="Y7" s="3"/>
      <c r="Z7" s="3"/>
      <c r="AA7" s="3"/>
      <c r="AB7" s="3"/>
    </row>
    <row r="8" spans="1:31" x14ac:dyDescent="0.2">
      <c r="A8" s="3"/>
      <c r="B8" s="2" t="s">
        <v>22</v>
      </c>
      <c r="C8" s="4">
        <v>0.6</v>
      </c>
      <c r="D8" s="2" t="s">
        <v>22</v>
      </c>
      <c r="E8" s="4">
        <v>0.6</v>
      </c>
      <c r="F8" s="2" t="s">
        <v>22</v>
      </c>
      <c r="G8" s="3">
        <v>0.6</v>
      </c>
      <c r="H8" s="2" t="s">
        <v>22</v>
      </c>
      <c r="I8" s="4">
        <v>0.6</v>
      </c>
      <c r="J8" s="2" t="s">
        <v>22</v>
      </c>
      <c r="K8" s="3">
        <v>0.6</v>
      </c>
      <c r="L8" s="2" t="s">
        <v>22</v>
      </c>
      <c r="M8" s="4">
        <v>0.6</v>
      </c>
      <c r="N8" s="2" t="s">
        <v>22</v>
      </c>
      <c r="O8" s="4">
        <v>0.6</v>
      </c>
      <c r="P8" s="2" t="s">
        <v>22</v>
      </c>
      <c r="Q8" s="3">
        <v>0.6</v>
      </c>
      <c r="R8" s="2" t="s">
        <v>22</v>
      </c>
      <c r="S8" s="4">
        <v>0.6</v>
      </c>
      <c r="T8" s="3"/>
      <c r="U8" s="3"/>
      <c r="V8" s="3"/>
      <c r="W8" s="3"/>
      <c r="X8" s="3"/>
      <c r="Y8" s="3"/>
      <c r="Z8" s="3"/>
      <c r="AA8" s="3"/>
      <c r="AB8" s="3"/>
    </row>
    <row r="9" spans="1:31" x14ac:dyDescent="0.2">
      <c r="A9" s="3"/>
      <c r="B9" s="2" t="s">
        <v>495</v>
      </c>
      <c r="C9" s="4">
        <v>0.6</v>
      </c>
      <c r="D9" s="2" t="s">
        <v>495</v>
      </c>
      <c r="E9" s="4">
        <v>0.6</v>
      </c>
      <c r="F9" s="2" t="s">
        <v>495</v>
      </c>
      <c r="G9" s="3">
        <v>0.6</v>
      </c>
      <c r="H9" s="2" t="s">
        <v>495</v>
      </c>
      <c r="I9" s="4">
        <v>0.6</v>
      </c>
      <c r="J9" s="2" t="s">
        <v>495</v>
      </c>
      <c r="K9" s="3">
        <v>0.6</v>
      </c>
      <c r="L9" s="2" t="s">
        <v>495</v>
      </c>
      <c r="M9" s="4">
        <v>0.6</v>
      </c>
      <c r="N9" s="2" t="s">
        <v>495</v>
      </c>
      <c r="O9" s="4">
        <v>0.6</v>
      </c>
      <c r="P9" s="2" t="s">
        <v>495</v>
      </c>
      <c r="Q9" s="3">
        <v>0.6</v>
      </c>
      <c r="R9" s="2" t="s">
        <v>495</v>
      </c>
      <c r="S9" s="4">
        <v>0.6</v>
      </c>
      <c r="T9" s="3"/>
      <c r="U9" s="3"/>
      <c r="V9" s="3"/>
      <c r="W9" s="3"/>
      <c r="X9" s="3"/>
      <c r="Y9" s="3"/>
      <c r="Z9" s="3"/>
      <c r="AA9" s="3"/>
      <c r="AB9" s="3"/>
    </row>
    <row r="10" spans="1:31" x14ac:dyDescent="0.2">
      <c r="A10" s="3"/>
      <c r="B10" s="2" t="s">
        <v>483</v>
      </c>
      <c r="C10" s="4">
        <v>0.6</v>
      </c>
      <c r="D10" s="2" t="s">
        <v>483</v>
      </c>
      <c r="E10" s="4">
        <v>0.6</v>
      </c>
      <c r="F10" s="2" t="s">
        <v>483</v>
      </c>
      <c r="G10" s="3">
        <v>0.6</v>
      </c>
      <c r="H10" s="2" t="s">
        <v>483</v>
      </c>
      <c r="I10" s="4">
        <v>0.6</v>
      </c>
      <c r="J10" s="2" t="s">
        <v>483</v>
      </c>
      <c r="K10" s="3">
        <v>0.6</v>
      </c>
      <c r="L10" s="2" t="s">
        <v>483</v>
      </c>
      <c r="M10" s="4">
        <v>0.6</v>
      </c>
      <c r="N10" s="2" t="s">
        <v>483</v>
      </c>
      <c r="O10" s="4">
        <v>0.6</v>
      </c>
      <c r="P10" s="2" t="s">
        <v>483</v>
      </c>
      <c r="Q10" s="3">
        <v>0.6</v>
      </c>
      <c r="R10" s="2" t="s">
        <v>483</v>
      </c>
      <c r="S10" s="4">
        <v>0.6</v>
      </c>
      <c r="T10" s="3"/>
      <c r="U10" s="3"/>
      <c r="V10" s="3"/>
      <c r="W10" s="3"/>
      <c r="X10" s="3"/>
      <c r="Y10" s="3"/>
      <c r="Z10" s="3"/>
      <c r="AA10" s="3"/>
      <c r="AB10" s="3"/>
    </row>
    <row r="11" spans="1:31" x14ac:dyDescent="0.2">
      <c r="A11" s="3"/>
      <c r="B11" s="2" t="s">
        <v>484</v>
      </c>
      <c r="C11" s="4">
        <v>0.6</v>
      </c>
      <c r="D11" s="2" t="s">
        <v>484</v>
      </c>
      <c r="E11" s="4">
        <v>0.6</v>
      </c>
      <c r="F11" s="2" t="s">
        <v>484</v>
      </c>
      <c r="G11" s="3">
        <v>0.6</v>
      </c>
      <c r="H11" s="2" t="s">
        <v>484</v>
      </c>
      <c r="I11" s="4">
        <v>0.6</v>
      </c>
      <c r="J11" s="2" t="s">
        <v>484</v>
      </c>
      <c r="K11" s="3">
        <v>0.6</v>
      </c>
      <c r="L11" s="2" t="s">
        <v>484</v>
      </c>
      <c r="M11" s="4">
        <v>0.6</v>
      </c>
      <c r="N11" s="2" t="s">
        <v>484</v>
      </c>
      <c r="O11" s="4">
        <v>0.6</v>
      </c>
      <c r="P11" s="2" t="s">
        <v>484</v>
      </c>
      <c r="Q11" s="3">
        <v>0.6</v>
      </c>
      <c r="R11" s="2" t="s">
        <v>484</v>
      </c>
      <c r="S11" s="4">
        <v>0.6</v>
      </c>
      <c r="T11" s="3"/>
      <c r="U11" s="3"/>
      <c r="V11" s="3"/>
      <c r="W11" s="3"/>
      <c r="X11" s="3"/>
      <c r="Y11" s="3"/>
      <c r="Z11" s="3"/>
      <c r="AA11" s="3"/>
      <c r="AB11" s="3"/>
    </row>
    <row r="12" spans="1:31" x14ac:dyDescent="0.2">
      <c r="A12" s="3"/>
      <c r="B12" s="2" t="s">
        <v>515</v>
      </c>
      <c r="C12" s="4">
        <v>0.6</v>
      </c>
      <c r="D12" s="2" t="s">
        <v>515</v>
      </c>
      <c r="E12" s="4">
        <v>0.6</v>
      </c>
      <c r="F12" s="2" t="s">
        <v>515</v>
      </c>
      <c r="G12" s="3">
        <v>0.6</v>
      </c>
      <c r="H12" s="2" t="s">
        <v>515</v>
      </c>
      <c r="I12" s="4">
        <v>0.6</v>
      </c>
      <c r="J12" s="2" t="s">
        <v>515</v>
      </c>
      <c r="K12" s="3">
        <v>0.6</v>
      </c>
      <c r="L12" s="2" t="s">
        <v>515</v>
      </c>
      <c r="M12" s="4">
        <v>0.6</v>
      </c>
      <c r="N12" s="2" t="s">
        <v>515</v>
      </c>
      <c r="O12" s="4">
        <v>0.6</v>
      </c>
      <c r="P12" s="2" t="s">
        <v>515</v>
      </c>
      <c r="Q12" s="3">
        <v>0.6</v>
      </c>
      <c r="R12" s="2" t="s">
        <v>515</v>
      </c>
      <c r="S12" s="4">
        <v>0.6</v>
      </c>
      <c r="T12" s="3"/>
      <c r="U12" s="3"/>
      <c r="V12" s="3"/>
      <c r="W12" s="3"/>
      <c r="X12" s="3"/>
      <c r="Y12" s="3"/>
      <c r="Z12" s="3"/>
      <c r="AA12" s="3"/>
      <c r="AB12" s="3"/>
    </row>
    <row r="13" spans="1:31" x14ac:dyDescent="0.2">
      <c r="A13" s="3"/>
      <c r="B13" s="2" t="s">
        <v>485</v>
      </c>
      <c r="C13" s="4">
        <v>0.6</v>
      </c>
      <c r="D13" s="2" t="s">
        <v>485</v>
      </c>
      <c r="E13" s="4">
        <v>0.6</v>
      </c>
      <c r="F13" s="2" t="s">
        <v>485</v>
      </c>
      <c r="G13" s="3">
        <v>0.6</v>
      </c>
      <c r="H13" s="2" t="s">
        <v>485</v>
      </c>
      <c r="I13" s="4">
        <v>0.6</v>
      </c>
      <c r="J13" s="2" t="s">
        <v>485</v>
      </c>
      <c r="K13" s="3">
        <v>0.6</v>
      </c>
      <c r="L13" s="2" t="s">
        <v>485</v>
      </c>
      <c r="M13" s="4">
        <v>0.6</v>
      </c>
      <c r="N13" s="2" t="s">
        <v>485</v>
      </c>
      <c r="O13" s="4">
        <v>0.6</v>
      </c>
      <c r="P13" s="2" t="s">
        <v>485</v>
      </c>
      <c r="Q13" s="3">
        <v>0.6</v>
      </c>
      <c r="R13" s="2" t="s">
        <v>485</v>
      </c>
      <c r="S13" s="4">
        <v>0.6</v>
      </c>
      <c r="T13" s="3"/>
      <c r="U13" s="3"/>
      <c r="V13" s="3"/>
      <c r="W13" s="3"/>
      <c r="X13" s="3"/>
      <c r="Y13" s="3"/>
      <c r="Z13" s="3"/>
      <c r="AA13" s="3"/>
      <c r="AB13" s="3"/>
      <c r="AE13" s="3"/>
    </row>
    <row r="14" spans="1:31" x14ac:dyDescent="0.2">
      <c r="A14" s="3"/>
      <c r="B14" s="2" t="s">
        <v>486</v>
      </c>
      <c r="C14" s="4">
        <v>0.6</v>
      </c>
      <c r="D14" s="2" t="s">
        <v>486</v>
      </c>
      <c r="E14" s="4">
        <v>0.6</v>
      </c>
      <c r="F14" s="2" t="s">
        <v>486</v>
      </c>
      <c r="G14" s="3">
        <v>0.6</v>
      </c>
      <c r="H14" s="2" t="s">
        <v>486</v>
      </c>
      <c r="I14" s="4">
        <v>0.6</v>
      </c>
      <c r="J14" s="2" t="s">
        <v>486</v>
      </c>
      <c r="K14" s="3">
        <v>0.6</v>
      </c>
      <c r="L14" s="2" t="s">
        <v>486</v>
      </c>
      <c r="M14" s="4">
        <v>0.6</v>
      </c>
      <c r="N14" s="2" t="s">
        <v>486</v>
      </c>
      <c r="O14" s="4">
        <v>0.6</v>
      </c>
      <c r="P14" s="2" t="s">
        <v>486</v>
      </c>
      <c r="Q14" s="3">
        <v>0.6</v>
      </c>
      <c r="R14" s="2" t="s">
        <v>486</v>
      </c>
      <c r="S14" s="4">
        <v>0.6</v>
      </c>
      <c r="T14" s="3"/>
      <c r="U14" s="3"/>
      <c r="V14" s="3"/>
      <c r="W14" s="3"/>
      <c r="X14" s="3"/>
      <c r="Y14" s="3"/>
      <c r="Z14" s="3"/>
      <c r="AA14" s="3"/>
      <c r="AB14" s="3"/>
    </row>
    <row r="15" spans="1:31" x14ac:dyDescent="0.2">
      <c r="A15" s="3"/>
      <c r="B15" s="2" t="s">
        <v>468</v>
      </c>
      <c r="C15" s="4">
        <v>0.6</v>
      </c>
      <c r="D15" s="2" t="s">
        <v>468</v>
      </c>
      <c r="E15" s="4">
        <v>0.6</v>
      </c>
      <c r="F15" s="2" t="s">
        <v>468</v>
      </c>
      <c r="G15" s="3">
        <v>0.6</v>
      </c>
      <c r="H15" s="2" t="s">
        <v>468</v>
      </c>
      <c r="I15" s="4">
        <v>0.6</v>
      </c>
      <c r="J15" s="2" t="s">
        <v>468</v>
      </c>
      <c r="K15" s="3">
        <v>0.6</v>
      </c>
      <c r="L15" s="2" t="s">
        <v>468</v>
      </c>
      <c r="M15" s="4">
        <v>0.6</v>
      </c>
      <c r="N15" s="2" t="s">
        <v>468</v>
      </c>
      <c r="O15" s="4">
        <v>0.6</v>
      </c>
      <c r="P15" s="2" t="s">
        <v>468</v>
      </c>
      <c r="Q15" s="3">
        <v>0.6</v>
      </c>
      <c r="R15" s="2" t="s">
        <v>468</v>
      </c>
      <c r="S15" s="4">
        <v>0.6</v>
      </c>
      <c r="T15" s="3"/>
      <c r="U15" s="3"/>
      <c r="V15" s="3"/>
      <c r="W15" s="3"/>
      <c r="X15" s="3"/>
      <c r="Y15" s="3"/>
      <c r="Z15" s="3"/>
      <c r="AA15" s="3"/>
      <c r="AB15" s="3"/>
    </row>
    <row r="16" spans="1:31" x14ac:dyDescent="0.2">
      <c r="A16" s="3"/>
      <c r="B16" s="2" t="s">
        <v>469</v>
      </c>
      <c r="C16" s="4">
        <v>0.6</v>
      </c>
      <c r="D16" s="2" t="s">
        <v>469</v>
      </c>
      <c r="E16" s="4">
        <v>0.6</v>
      </c>
      <c r="F16" s="2" t="s">
        <v>469</v>
      </c>
      <c r="G16" s="3">
        <v>0.6</v>
      </c>
      <c r="H16" s="2" t="s">
        <v>469</v>
      </c>
      <c r="I16" s="4">
        <v>0.6</v>
      </c>
      <c r="J16" s="2" t="s">
        <v>469</v>
      </c>
      <c r="K16" s="3">
        <v>0.6</v>
      </c>
      <c r="L16" s="2" t="s">
        <v>469</v>
      </c>
      <c r="M16" s="4">
        <v>0.6</v>
      </c>
      <c r="N16" s="2" t="s">
        <v>469</v>
      </c>
      <c r="O16" s="4">
        <v>0.6</v>
      </c>
      <c r="P16" s="2" t="s">
        <v>469</v>
      </c>
      <c r="Q16" s="3">
        <v>0.6</v>
      </c>
      <c r="R16" s="2" t="s">
        <v>469</v>
      </c>
      <c r="S16" s="4">
        <v>0.6</v>
      </c>
      <c r="T16" s="3"/>
      <c r="U16" s="3"/>
      <c r="V16" s="3"/>
      <c r="W16" s="3"/>
      <c r="X16" s="3"/>
      <c r="Y16" s="3"/>
      <c r="Z16" s="3"/>
      <c r="AA16" s="3"/>
      <c r="AB16" s="3"/>
    </row>
    <row r="17" spans="1:28" x14ac:dyDescent="0.2">
      <c r="A17" s="3"/>
      <c r="B17" s="2" t="s">
        <v>470</v>
      </c>
      <c r="C17" s="3">
        <v>0.6</v>
      </c>
      <c r="D17" s="2" t="s">
        <v>470</v>
      </c>
      <c r="E17" s="4">
        <v>0.6</v>
      </c>
      <c r="F17" s="2" t="s">
        <v>470</v>
      </c>
      <c r="G17" s="3">
        <v>0.6</v>
      </c>
      <c r="H17" s="2" t="s">
        <v>470</v>
      </c>
      <c r="I17" s="4">
        <v>0.6</v>
      </c>
      <c r="J17" s="2" t="s">
        <v>470</v>
      </c>
      <c r="K17" s="3">
        <v>0.6</v>
      </c>
      <c r="L17" s="2" t="s">
        <v>470</v>
      </c>
      <c r="M17" s="4">
        <v>0.6</v>
      </c>
      <c r="N17" s="2" t="s">
        <v>470</v>
      </c>
      <c r="O17" s="4">
        <v>0.6</v>
      </c>
      <c r="P17" s="2" t="s">
        <v>470</v>
      </c>
      <c r="Q17" s="3">
        <v>0.6</v>
      </c>
      <c r="R17" s="2" t="s">
        <v>470</v>
      </c>
      <c r="S17" s="4">
        <v>0.6</v>
      </c>
      <c r="T17" s="3"/>
      <c r="U17" s="3"/>
      <c r="V17" s="3"/>
      <c r="W17" s="3"/>
      <c r="X17" s="3"/>
      <c r="Y17" s="3"/>
      <c r="Z17" s="3"/>
      <c r="AA17" s="3"/>
      <c r="AB17" s="3"/>
    </row>
    <row r="18" spans="1:28" x14ac:dyDescent="0.2">
      <c r="A18" s="3"/>
      <c r="B18" s="2" t="s">
        <v>471</v>
      </c>
      <c r="C18" s="3">
        <v>0.1</v>
      </c>
      <c r="D18" s="2" t="s">
        <v>471</v>
      </c>
      <c r="E18" s="4">
        <v>0.1</v>
      </c>
      <c r="F18" s="2" t="s">
        <v>471</v>
      </c>
      <c r="G18" s="3">
        <v>0.1</v>
      </c>
      <c r="H18" s="2" t="s">
        <v>471</v>
      </c>
      <c r="I18" s="4">
        <v>0.1</v>
      </c>
      <c r="J18" s="2" t="s">
        <v>471</v>
      </c>
      <c r="K18" s="3">
        <v>0.1</v>
      </c>
      <c r="L18" s="2" t="s">
        <v>471</v>
      </c>
      <c r="M18" s="4">
        <v>0.1</v>
      </c>
      <c r="N18" s="2" t="s">
        <v>471</v>
      </c>
      <c r="O18" s="3">
        <v>0.1</v>
      </c>
      <c r="P18" s="2" t="s">
        <v>471</v>
      </c>
      <c r="Q18" s="3">
        <v>0.1</v>
      </c>
      <c r="R18" s="2" t="s">
        <v>471</v>
      </c>
      <c r="S18" s="4">
        <v>0.1</v>
      </c>
      <c r="T18" s="3"/>
      <c r="U18" s="3"/>
      <c r="V18" s="3"/>
      <c r="W18" s="3"/>
      <c r="X18" s="3"/>
      <c r="Y18" s="3"/>
      <c r="Z18" s="3"/>
      <c r="AA18" s="3"/>
      <c r="AB18" s="3"/>
    </row>
    <row r="19" spans="1:28" x14ac:dyDescent="0.2">
      <c r="A19" s="3"/>
      <c r="B19" s="2" t="s">
        <v>23</v>
      </c>
      <c r="C19" s="3">
        <v>0.1</v>
      </c>
      <c r="D19" s="2" t="s">
        <v>23</v>
      </c>
      <c r="E19" s="4">
        <v>0.1</v>
      </c>
      <c r="F19" s="2" t="s">
        <v>23</v>
      </c>
      <c r="G19" s="3">
        <v>0.1</v>
      </c>
      <c r="H19" s="2" t="s">
        <v>23</v>
      </c>
      <c r="I19" s="4">
        <v>0.1</v>
      </c>
      <c r="J19" s="2" t="s">
        <v>23</v>
      </c>
      <c r="K19" s="3">
        <v>0.1</v>
      </c>
      <c r="L19" s="2" t="s">
        <v>23</v>
      </c>
      <c r="M19" s="4">
        <v>0.1</v>
      </c>
      <c r="N19" s="2" t="s">
        <v>23</v>
      </c>
      <c r="O19" s="3">
        <v>0.1</v>
      </c>
      <c r="P19" s="2" t="s">
        <v>23</v>
      </c>
      <c r="Q19" s="3">
        <v>0.1</v>
      </c>
      <c r="R19" s="2" t="s">
        <v>23</v>
      </c>
      <c r="S19" s="4">
        <v>0.1</v>
      </c>
      <c r="T19" s="3"/>
      <c r="U19" s="3"/>
      <c r="V19" s="3"/>
      <c r="W19" s="3"/>
      <c r="X19" s="3"/>
      <c r="Y19" s="3"/>
      <c r="Z19" s="3"/>
      <c r="AA19" s="3"/>
      <c r="AB19" s="3"/>
    </row>
    <row r="20" spans="1:28" x14ac:dyDescent="0.2">
      <c r="A20" s="3"/>
      <c r="B20" s="2" t="s">
        <v>24</v>
      </c>
      <c r="C20" s="3">
        <v>0.6</v>
      </c>
      <c r="D20" s="2" t="s">
        <v>24</v>
      </c>
      <c r="E20" s="4">
        <v>0.6</v>
      </c>
      <c r="F20" s="2" t="s">
        <v>24</v>
      </c>
      <c r="G20" s="3">
        <v>0.6</v>
      </c>
      <c r="H20" s="2" t="s">
        <v>24</v>
      </c>
      <c r="I20" s="4">
        <v>0.6</v>
      </c>
      <c r="J20" s="2" t="s">
        <v>24</v>
      </c>
      <c r="K20" s="3">
        <v>0.6</v>
      </c>
      <c r="L20" s="2" t="s">
        <v>24</v>
      </c>
      <c r="M20" s="4">
        <v>0.6</v>
      </c>
      <c r="N20" s="2" t="s">
        <v>24</v>
      </c>
      <c r="O20" s="3">
        <v>0.6</v>
      </c>
      <c r="P20" s="2" t="s">
        <v>24</v>
      </c>
      <c r="Q20" s="3">
        <v>0.6</v>
      </c>
      <c r="R20" s="2" t="s">
        <v>24</v>
      </c>
      <c r="S20" s="4">
        <v>0.6</v>
      </c>
      <c r="T20" s="3"/>
      <c r="U20" s="3"/>
      <c r="V20" s="3"/>
      <c r="W20" s="3"/>
      <c r="X20" s="3"/>
      <c r="Y20" s="3"/>
      <c r="Z20" s="3"/>
      <c r="AA20" s="3"/>
      <c r="AB20" s="3"/>
    </row>
    <row r="21" spans="1:28" x14ac:dyDescent="0.2">
      <c r="A21" s="3"/>
      <c r="B21" s="2" t="s">
        <v>25</v>
      </c>
      <c r="C21" s="3">
        <v>0.6</v>
      </c>
      <c r="D21" s="2" t="s">
        <v>25</v>
      </c>
      <c r="E21" s="4">
        <v>0.6</v>
      </c>
      <c r="F21" s="2" t="s">
        <v>25</v>
      </c>
      <c r="G21" s="3">
        <v>0.6</v>
      </c>
      <c r="H21" s="2" t="s">
        <v>25</v>
      </c>
      <c r="I21" s="4">
        <v>0.6</v>
      </c>
      <c r="J21" s="2" t="s">
        <v>25</v>
      </c>
      <c r="K21" s="3">
        <v>0.6</v>
      </c>
      <c r="L21" s="2" t="s">
        <v>25</v>
      </c>
      <c r="M21" s="4">
        <v>0.6</v>
      </c>
      <c r="N21" s="2" t="s">
        <v>25</v>
      </c>
      <c r="O21" s="3">
        <v>0.6</v>
      </c>
      <c r="P21" s="2" t="s">
        <v>25</v>
      </c>
      <c r="Q21" s="3">
        <v>0.6</v>
      </c>
      <c r="R21" s="2" t="s">
        <v>25</v>
      </c>
      <c r="S21" s="4">
        <v>0.6</v>
      </c>
      <c r="T21" s="3"/>
      <c r="U21" s="3"/>
      <c r="V21" s="3"/>
      <c r="W21" s="3"/>
      <c r="X21" s="3"/>
      <c r="Y21" s="3"/>
      <c r="Z21" s="3"/>
      <c r="AA21" s="3"/>
      <c r="AB21" s="3"/>
    </row>
    <row r="22" spans="1:28" x14ac:dyDescent="0.2">
      <c r="A22" s="3"/>
      <c r="B22" s="2" t="s">
        <v>26</v>
      </c>
      <c r="C22" s="3">
        <v>0.6</v>
      </c>
      <c r="D22" s="2" t="s">
        <v>26</v>
      </c>
      <c r="E22" s="4">
        <v>0.6</v>
      </c>
      <c r="F22" s="2" t="s">
        <v>26</v>
      </c>
      <c r="G22" s="3">
        <v>0.6</v>
      </c>
      <c r="H22" s="2" t="s">
        <v>26</v>
      </c>
      <c r="I22" s="4">
        <v>0.6</v>
      </c>
      <c r="J22" s="2" t="s">
        <v>26</v>
      </c>
      <c r="K22" s="3">
        <v>0.6</v>
      </c>
      <c r="L22" s="2" t="s">
        <v>26</v>
      </c>
      <c r="M22" s="4">
        <v>0.6</v>
      </c>
      <c r="N22" s="2" t="s">
        <v>26</v>
      </c>
      <c r="O22" s="3">
        <v>0.6</v>
      </c>
      <c r="P22" s="2" t="s">
        <v>26</v>
      </c>
      <c r="Q22" s="3">
        <v>0.6</v>
      </c>
      <c r="R22" s="2" t="s">
        <v>26</v>
      </c>
      <c r="S22" s="4">
        <v>0.6</v>
      </c>
      <c r="T22" s="3"/>
      <c r="U22" s="3"/>
      <c r="V22" s="3"/>
      <c r="W22" s="3"/>
      <c r="X22" s="3"/>
      <c r="Y22" s="3"/>
      <c r="Z22" s="3"/>
      <c r="AA22" s="3"/>
      <c r="AB22" s="3"/>
    </row>
    <row r="23" spans="1:28" x14ac:dyDescent="0.2">
      <c r="A23" s="3"/>
      <c r="B23" s="2" t="s">
        <v>496</v>
      </c>
      <c r="C23" s="3">
        <v>0.6</v>
      </c>
      <c r="D23" s="2" t="s">
        <v>496</v>
      </c>
      <c r="E23" s="4">
        <v>0.6</v>
      </c>
      <c r="F23" s="2" t="s">
        <v>496</v>
      </c>
      <c r="G23" s="3">
        <v>0.6</v>
      </c>
      <c r="H23" s="2" t="s">
        <v>496</v>
      </c>
      <c r="I23" s="4">
        <v>0.6</v>
      </c>
      <c r="J23" s="2" t="s">
        <v>496</v>
      </c>
      <c r="K23" s="3">
        <v>0.6</v>
      </c>
      <c r="L23" s="2" t="s">
        <v>496</v>
      </c>
      <c r="M23" s="4">
        <v>0.6</v>
      </c>
      <c r="N23" s="2" t="s">
        <v>496</v>
      </c>
      <c r="O23" s="3">
        <v>0.6</v>
      </c>
      <c r="P23" s="2" t="s">
        <v>496</v>
      </c>
      <c r="Q23" s="3">
        <v>0.6</v>
      </c>
      <c r="R23" s="2" t="s">
        <v>496</v>
      </c>
      <c r="S23" s="4">
        <v>0.6</v>
      </c>
      <c r="T23" s="3"/>
      <c r="U23" s="3"/>
      <c r="V23" s="3"/>
      <c r="W23" s="3"/>
      <c r="X23" s="3"/>
      <c r="Y23" s="3"/>
      <c r="Z23" s="3"/>
      <c r="AA23" s="3"/>
      <c r="AB23" s="3"/>
    </row>
    <row r="24" spans="1:28" x14ac:dyDescent="0.2">
      <c r="A24" s="3"/>
      <c r="B24" s="2" t="s">
        <v>497</v>
      </c>
      <c r="C24" s="3">
        <v>0.6</v>
      </c>
      <c r="D24" s="2" t="s">
        <v>497</v>
      </c>
      <c r="E24" s="4">
        <v>0.6</v>
      </c>
      <c r="F24" s="2" t="s">
        <v>497</v>
      </c>
      <c r="G24" s="3">
        <v>0.6</v>
      </c>
      <c r="H24" s="2" t="s">
        <v>497</v>
      </c>
      <c r="I24" s="4">
        <v>0.6</v>
      </c>
      <c r="J24" s="2" t="s">
        <v>497</v>
      </c>
      <c r="K24" s="3">
        <v>0.6</v>
      </c>
      <c r="L24" s="2" t="s">
        <v>497</v>
      </c>
      <c r="M24" s="4">
        <v>0.6</v>
      </c>
      <c r="N24" s="2" t="s">
        <v>497</v>
      </c>
      <c r="O24" s="3">
        <v>0.6</v>
      </c>
      <c r="P24" s="2" t="s">
        <v>497</v>
      </c>
      <c r="Q24" s="3">
        <v>0.6</v>
      </c>
      <c r="R24" s="2" t="s">
        <v>497</v>
      </c>
      <c r="S24" s="4">
        <v>0.6</v>
      </c>
      <c r="T24" s="3"/>
      <c r="U24" s="3"/>
      <c r="V24" s="3"/>
      <c r="W24" s="3"/>
      <c r="X24" s="3"/>
      <c r="Y24" s="3"/>
      <c r="Z24" s="3"/>
      <c r="AA24" s="3"/>
      <c r="AB24" s="3"/>
    </row>
    <row r="25" spans="1:28" x14ac:dyDescent="0.2">
      <c r="A25" s="3"/>
      <c r="B25" s="2" t="s">
        <v>498</v>
      </c>
      <c r="C25" s="3">
        <v>0.1</v>
      </c>
      <c r="D25" s="2" t="s">
        <v>498</v>
      </c>
      <c r="E25" s="4">
        <v>0.1</v>
      </c>
      <c r="F25" s="2" t="s">
        <v>498</v>
      </c>
      <c r="G25" s="3">
        <v>0.1</v>
      </c>
      <c r="H25" s="2" t="s">
        <v>498</v>
      </c>
      <c r="I25" s="4">
        <v>0.1</v>
      </c>
      <c r="J25" s="2" t="s">
        <v>498</v>
      </c>
      <c r="K25" s="3">
        <v>0.1</v>
      </c>
      <c r="L25" s="2" t="s">
        <v>498</v>
      </c>
      <c r="M25" s="4">
        <v>0.1</v>
      </c>
      <c r="N25" s="2" t="s">
        <v>498</v>
      </c>
      <c r="O25" s="3">
        <v>0.1</v>
      </c>
      <c r="P25" s="2" t="s">
        <v>498</v>
      </c>
      <c r="Q25" s="3">
        <v>0.1</v>
      </c>
      <c r="R25" s="2" t="s">
        <v>498</v>
      </c>
      <c r="S25" s="4">
        <v>0.1</v>
      </c>
      <c r="T25" s="3"/>
      <c r="U25" s="3"/>
      <c r="V25" s="3"/>
      <c r="W25" s="3"/>
      <c r="X25" s="3"/>
      <c r="Y25" s="3"/>
      <c r="Z25" s="3"/>
      <c r="AA25" s="3"/>
      <c r="AB25" s="3"/>
    </row>
    <row r="26" spans="1:28" x14ac:dyDescent="0.2">
      <c r="A26" s="3"/>
      <c r="B26" s="2" t="s">
        <v>499</v>
      </c>
      <c r="C26" s="3">
        <v>0.6</v>
      </c>
      <c r="D26" s="2" t="s">
        <v>499</v>
      </c>
      <c r="E26" s="4">
        <v>0.6</v>
      </c>
      <c r="F26" s="2" t="s">
        <v>499</v>
      </c>
      <c r="G26" s="3">
        <v>0.6</v>
      </c>
      <c r="H26" s="2" t="s">
        <v>499</v>
      </c>
      <c r="I26" s="4">
        <v>0.6</v>
      </c>
      <c r="J26" s="2" t="s">
        <v>499</v>
      </c>
      <c r="K26" s="3">
        <v>0.6</v>
      </c>
      <c r="L26" s="2" t="s">
        <v>499</v>
      </c>
      <c r="M26" s="4">
        <v>0.6</v>
      </c>
      <c r="N26" s="2" t="s">
        <v>499</v>
      </c>
      <c r="O26" s="3">
        <v>0.6</v>
      </c>
      <c r="P26" s="2" t="s">
        <v>499</v>
      </c>
      <c r="Q26" s="3">
        <v>0.6</v>
      </c>
      <c r="R26" s="2" t="s">
        <v>499</v>
      </c>
      <c r="S26" s="4">
        <v>0.6</v>
      </c>
      <c r="T26" s="3"/>
      <c r="U26" s="3"/>
      <c r="V26" s="3"/>
      <c r="W26" s="3"/>
      <c r="X26" s="3"/>
      <c r="Y26" s="3"/>
      <c r="Z26" s="3"/>
      <c r="AA26" s="3"/>
      <c r="AB26" s="3"/>
    </row>
    <row r="27" spans="1:28" x14ac:dyDescent="0.2">
      <c r="A27" s="3"/>
      <c r="B27" s="2" t="s">
        <v>500</v>
      </c>
      <c r="C27" s="3">
        <v>0.6</v>
      </c>
      <c r="D27" s="2" t="s">
        <v>500</v>
      </c>
      <c r="E27" s="4">
        <v>0.6</v>
      </c>
      <c r="F27" s="2" t="s">
        <v>500</v>
      </c>
      <c r="G27" s="3">
        <v>0.6</v>
      </c>
      <c r="H27" s="2" t="s">
        <v>500</v>
      </c>
      <c r="I27" s="4">
        <v>0.6</v>
      </c>
      <c r="J27" s="2" t="s">
        <v>500</v>
      </c>
      <c r="K27" s="3">
        <v>0.6</v>
      </c>
      <c r="L27" s="2" t="s">
        <v>500</v>
      </c>
      <c r="M27" s="4">
        <v>0.6</v>
      </c>
      <c r="N27" s="2" t="s">
        <v>500</v>
      </c>
      <c r="O27" s="3">
        <v>0.6</v>
      </c>
      <c r="P27" s="2" t="s">
        <v>500</v>
      </c>
      <c r="Q27" s="3">
        <v>0.6</v>
      </c>
      <c r="R27" s="2" t="s">
        <v>500</v>
      </c>
      <c r="S27" s="4">
        <v>0.6</v>
      </c>
      <c r="T27" s="3"/>
      <c r="U27" s="3"/>
      <c r="V27" s="3"/>
      <c r="W27" s="3"/>
      <c r="X27" s="3"/>
      <c r="Y27" s="3"/>
      <c r="Z27" s="3"/>
      <c r="AA27" s="3"/>
      <c r="AB27" s="3"/>
    </row>
    <row r="28" spans="1:28" x14ac:dyDescent="0.2">
      <c r="A28" s="3"/>
      <c r="B28" s="2" t="s">
        <v>501</v>
      </c>
      <c r="C28" s="3">
        <v>0.6</v>
      </c>
      <c r="D28" s="2" t="s">
        <v>501</v>
      </c>
      <c r="E28" s="4">
        <v>0.6</v>
      </c>
      <c r="F28" s="2" t="s">
        <v>501</v>
      </c>
      <c r="G28" s="3">
        <v>0.6</v>
      </c>
      <c r="H28" s="2" t="s">
        <v>501</v>
      </c>
      <c r="I28" s="4">
        <v>0.6</v>
      </c>
      <c r="J28" s="2" t="s">
        <v>501</v>
      </c>
      <c r="K28" s="3">
        <v>0.6</v>
      </c>
      <c r="L28" s="2" t="s">
        <v>501</v>
      </c>
      <c r="M28" s="4">
        <v>0.6</v>
      </c>
      <c r="N28" s="2" t="s">
        <v>501</v>
      </c>
      <c r="O28" s="3">
        <v>0.6</v>
      </c>
      <c r="P28" s="2" t="s">
        <v>501</v>
      </c>
      <c r="Q28" s="3">
        <v>0.6</v>
      </c>
      <c r="R28" s="2" t="s">
        <v>501</v>
      </c>
      <c r="S28" s="4">
        <v>0.6</v>
      </c>
      <c r="T28" s="3"/>
      <c r="U28" s="3"/>
      <c r="V28" s="3"/>
      <c r="W28" s="3"/>
      <c r="X28" s="3"/>
      <c r="Y28" s="3"/>
      <c r="Z28" s="3"/>
      <c r="AA28" s="3"/>
      <c r="AB28" s="3"/>
    </row>
    <row r="29" spans="1:28" x14ac:dyDescent="0.2">
      <c r="A29" s="3"/>
      <c r="B29" s="2" t="s">
        <v>27</v>
      </c>
      <c r="C29" s="3">
        <v>1.5</v>
      </c>
      <c r="D29" s="2" t="s">
        <v>27</v>
      </c>
      <c r="E29" s="4">
        <v>1.5</v>
      </c>
      <c r="F29" s="2" t="s">
        <v>27</v>
      </c>
      <c r="G29" s="3">
        <v>1.5</v>
      </c>
      <c r="H29" s="2" t="s">
        <v>27</v>
      </c>
      <c r="I29" s="4">
        <v>1.5</v>
      </c>
      <c r="J29" s="2" t="s">
        <v>27</v>
      </c>
      <c r="K29" s="3">
        <v>1.5</v>
      </c>
      <c r="L29" s="2" t="s">
        <v>27</v>
      </c>
      <c r="M29" s="4">
        <v>1.5</v>
      </c>
      <c r="N29" s="2" t="s">
        <v>27</v>
      </c>
      <c r="O29" s="3">
        <v>1.5</v>
      </c>
      <c r="P29" s="2" t="s">
        <v>27</v>
      </c>
      <c r="Q29" s="3">
        <v>1.5</v>
      </c>
      <c r="R29" s="2" t="s">
        <v>27</v>
      </c>
      <c r="S29" s="4">
        <v>1.5</v>
      </c>
      <c r="T29" s="3"/>
      <c r="U29" s="3"/>
      <c r="V29" s="3"/>
      <c r="W29" s="3"/>
      <c r="X29" s="3"/>
      <c r="Y29" s="3"/>
      <c r="Z29" s="3"/>
      <c r="AA29" s="3"/>
      <c r="AB29" s="3"/>
    </row>
    <row r="30" spans="1:28" x14ac:dyDescent="0.2">
      <c r="A30" s="3"/>
      <c r="B30" s="2" t="s">
        <v>472</v>
      </c>
      <c r="C30" s="3">
        <v>1.5</v>
      </c>
      <c r="D30" s="2" t="s">
        <v>472</v>
      </c>
      <c r="E30" s="4">
        <v>1.5</v>
      </c>
      <c r="F30" s="2" t="s">
        <v>472</v>
      </c>
      <c r="G30" s="3">
        <v>1.5</v>
      </c>
      <c r="H30" s="2" t="s">
        <v>472</v>
      </c>
      <c r="I30" s="4">
        <v>1.5</v>
      </c>
      <c r="J30" s="2" t="s">
        <v>472</v>
      </c>
      <c r="K30" s="3">
        <v>1.5</v>
      </c>
      <c r="L30" s="2" t="s">
        <v>472</v>
      </c>
      <c r="M30" s="4">
        <v>1.5</v>
      </c>
      <c r="N30" s="2" t="s">
        <v>472</v>
      </c>
      <c r="O30" s="3">
        <v>1.5</v>
      </c>
      <c r="P30" s="2" t="s">
        <v>472</v>
      </c>
      <c r="Q30" s="3">
        <v>1.5</v>
      </c>
      <c r="R30" s="2" t="s">
        <v>472</v>
      </c>
      <c r="S30" s="4">
        <v>1.5</v>
      </c>
      <c r="T30" s="3"/>
      <c r="U30" s="3"/>
      <c r="V30" s="3"/>
      <c r="W30" s="3"/>
      <c r="X30" s="3"/>
      <c r="Y30" s="3"/>
      <c r="Z30" s="3"/>
      <c r="AA30" s="3"/>
      <c r="AB30" s="3"/>
    </row>
    <row r="31" spans="1:28" x14ac:dyDescent="0.2">
      <c r="A31" s="3"/>
      <c r="B31" s="2" t="s">
        <v>473</v>
      </c>
      <c r="C31" s="3">
        <v>1.5</v>
      </c>
      <c r="D31" s="2" t="s">
        <v>473</v>
      </c>
      <c r="E31" s="4">
        <v>1.5</v>
      </c>
      <c r="F31" s="2" t="s">
        <v>473</v>
      </c>
      <c r="G31" s="3">
        <v>1.5</v>
      </c>
      <c r="H31" s="2" t="s">
        <v>473</v>
      </c>
      <c r="I31" s="4">
        <v>1.5</v>
      </c>
      <c r="J31" s="2" t="s">
        <v>473</v>
      </c>
      <c r="K31" s="3">
        <v>1.5</v>
      </c>
      <c r="L31" s="2" t="s">
        <v>473</v>
      </c>
      <c r="M31" s="4">
        <v>1.5</v>
      </c>
      <c r="N31" s="2" t="s">
        <v>473</v>
      </c>
      <c r="O31" s="3">
        <v>1.5</v>
      </c>
      <c r="P31" s="2" t="s">
        <v>473</v>
      </c>
      <c r="Q31" s="3">
        <v>1.5</v>
      </c>
      <c r="R31" s="2" t="s">
        <v>473</v>
      </c>
      <c r="S31" s="4">
        <v>1.5</v>
      </c>
      <c r="T31" s="3"/>
      <c r="U31" s="3"/>
      <c r="V31" s="3"/>
      <c r="W31" s="3"/>
      <c r="X31" s="3"/>
      <c r="Y31" s="3"/>
      <c r="Z31" s="3"/>
      <c r="AA31" s="3"/>
      <c r="AB31" s="3"/>
    </row>
    <row r="32" spans="1:28" x14ac:dyDescent="0.2">
      <c r="A32" s="3"/>
      <c r="B32" s="2" t="s">
        <v>474</v>
      </c>
      <c r="C32" s="3">
        <v>1.5</v>
      </c>
      <c r="D32" s="2" t="s">
        <v>474</v>
      </c>
      <c r="E32" s="4">
        <v>1.5</v>
      </c>
      <c r="F32" s="2" t="s">
        <v>474</v>
      </c>
      <c r="G32" s="3">
        <v>1.5</v>
      </c>
      <c r="H32" s="2" t="s">
        <v>474</v>
      </c>
      <c r="I32" s="4">
        <v>1.5</v>
      </c>
      <c r="J32" s="2" t="s">
        <v>474</v>
      </c>
      <c r="K32" s="3">
        <v>1.5</v>
      </c>
      <c r="L32" s="2" t="s">
        <v>474</v>
      </c>
      <c r="M32" s="4">
        <v>1.5</v>
      </c>
      <c r="N32" s="2" t="s">
        <v>474</v>
      </c>
      <c r="O32" s="3">
        <v>1.5</v>
      </c>
      <c r="P32" s="2" t="s">
        <v>474</v>
      </c>
      <c r="Q32" s="3">
        <v>1.5</v>
      </c>
      <c r="R32" s="2" t="s">
        <v>474</v>
      </c>
      <c r="S32" s="4">
        <v>1.5</v>
      </c>
      <c r="T32" s="3"/>
      <c r="U32" s="3"/>
      <c r="V32" s="3"/>
      <c r="W32" s="3"/>
      <c r="X32" s="3"/>
      <c r="Y32" s="3"/>
      <c r="Z32" s="3"/>
      <c r="AA32" s="3"/>
      <c r="AB32" s="3"/>
    </row>
    <row r="33" spans="1:28" x14ac:dyDescent="0.2">
      <c r="A33" s="3"/>
      <c r="B33" s="2" t="s">
        <v>28</v>
      </c>
      <c r="C33" s="3">
        <v>1.5</v>
      </c>
      <c r="D33" s="2" t="s">
        <v>28</v>
      </c>
      <c r="E33" s="4">
        <v>1.5</v>
      </c>
      <c r="F33" s="2" t="s">
        <v>28</v>
      </c>
      <c r="G33" s="3">
        <v>1.5</v>
      </c>
      <c r="H33" s="2" t="s">
        <v>28</v>
      </c>
      <c r="I33" s="4">
        <v>1.5</v>
      </c>
      <c r="J33" s="2" t="s">
        <v>28</v>
      </c>
      <c r="K33" s="3">
        <v>1.5</v>
      </c>
      <c r="L33" s="2" t="s">
        <v>28</v>
      </c>
      <c r="M33" s="4">
        <v>1.5</v>
      </c>
      <c r="N33" s="2" t="s">
        <v>28</v>
      </c>
      <c r="O33" s="3">
        <v>1.5</v>
      </c>
      <c r="P33" s="2" t="s">
        <v>28</v>
      </c>
      <c r="Q33" s="3">
        <v>1.5</v>
      </c>
      <c r="R33" s="2" t="s">
        <v>28</v>
      </c>
      <c r="S33" s="4">
        <v>1.5</v>
      </c>
      <c r="T33" s="3"/>
      <c r="U33" s="3"/>
      <c r="V33" s="3"/>
      <c r="W33" s="3"/>
      <c r="X33" s="3"/>
      <c r="Y33" s="3"/>
      <c r="Z33" s="3"/>
      <c r="AA33" s="3"/>
      <c r="AB33" s="3"/>
    </row>
    <row r="34" spans="1:28" x14ac:dyDescent="0.2">
      <c r="A34" s="3"/>
      <c r="B34" s="2" t="s">
        <v>29</v>
      </c>
      <c r="C34" s="3">
        <v>1.5</v>
      </c>
      <c r="D34" s="2" t="s">
        <v>29</v>
      </c>
      <c r="E34" s="4">
        <v>1.5</v>
      </c>
      <c r="F34" s="2" t="s">
        <v>29</v>
      </c>
      <c r="G34" s="3">
        <v>1.5</v>
      </c>
      <c r="H34" s="2" t="s">
        <v>29</v>
      </c>
      <c r="I34" s="4">
        <v>1.5</v>
      </c>
      <c r="J34" s="2" t="s">
        <v>29</v>
      </c>
      <c r="K34" s="3">
        <v>1.5</v>
      </c>
      <c r="L34" s="2" t="s">
        <v>29</v>
      </c>
      <c r="M34" s="4">
        <v>1.5</v>
      </c>
      <c r="N34" s="2" t="s">
        <v>29</v>
      </c>
      <c r="O34" s="3">
        <v>1.5</v>
      </c>
      <c r="P34" s="2" t="s">
        <v>29</v>
      </c>
      <c r="Q34" s="3">
        <v>1.5</v>
      </c>
      <c r="R34" s="2" t="s">
        <v>29</v>
      </c>
      <c r="S34" s="4">
        <v>1.5</v>
      </c>
      <c r="T34" s="3"/>
      <c r="U34" s="3"/>
      <c r="V34" s="3"/>
      <c r="W34" s="3"/>
      <c r="X34" s="3"/>
      <c r="Y34" s="3"/>
      <c r="Z34" s="3"/>
      <c r="AA34" s="3"/>
      <c r="AB34" s="3"/>
    </row>
    <row r="35" spans="1:28" x14ac:dyDescent="0.2">
      <c r="A35" s="3"/>
      <c r="B35" s="2" t="s">
        <v>475</v>
      </c>
      <c r="C35" s="3">
        <v>1.5</v>
      </c>
      <c r="D35" s="2" t="s">
        <v>475</v>
      </c>
      <c r="E35" s="4">
        <v>1.5</v>
      </c>
      <c r="F35" s="2" t="s">
        <v>475</v>
      </c>
      <c r="G35" s="3">
        <v>1.5</v>
      </c>
      <c r="H35" s="2" t="s">
        <v>475</v>
      </c>
      <c r="I35" s="4">
        <v>1.5</v>
      </c>
      <c r="J35" s="2" t="s">
        <v>475</v>
      </c>
      <c r="K35" s="3">
        <v>1.5</v>
      </c>
      <c r="L35" s="2" t="s">
        <v>475</v>
      </c>
      <c r="M35" s="4">
        <v>1.5</v>
      </c>
      <c r="N35" s="2" t="s">
        <v>475</v>
      </c>
      <c r="O35" s="3">
        <v>1.5</v>
      </c>
      <c r="P35" s="2" t="s">
        <v>475</v>
      </c>
      <c r="Q35" s="3">
        <v>1.5</v>
      </c>
      <c r="R35" s="2" t="s">
        <v>475</v>
      </c>
      <c r="S35" s="4">
        <v>1.5</v>
      </c>
      <c r="T35" s="3"/>
      <c r="U35" s="3"/>
      <c r="V35" s="3"/>
      <c r="W35" s="3"/>
      <c r="X35" s="3"/>
      <c r="Y35" s="3"/>
      <c r="Z35" s="3"/>
      <c r="AA35" s="3"/>
      <c r="AB35" s="3"/>
    </row>
    <row r="36" spans="1:28" x14ac:dyDescent="0.2">
      <c r="A36" s="3"/>
      <c r="B36" s="2" t="s">
        <v>476</v>
      </c>
      <c r="C36" s="3">
        <v>1.5</v>
      </c>
      <c r="D36" s="2" t="s">
        <v>476</v>
      </c>
      <c r="E36" s="4">
        <v>1.5</v>
      </c>
      <c r="F36" s="2" t="s">
        <v>476</v>
      </c>
      <c r="G36" s="3">
        <v>1.5</v>
      </c>
      <c r="H36" s="2" t="s">
        <v>476</v>
      </c>
      <c r="I36" s="4">
        <v>1.5</v>
      </c>
      <c r="J36" s="2" t="s">
        <v>476</v>
      </c>
      <c r="K36" s="3">
        <v>1.5</v>
      </c>
      <c r="L36" s="2" t="s">
        <v>476</v>
      </c>
      <c r="M36" s="4">
        <v>1.5</v>
      </c>
      <c r="N36" s="2" t="s">
        <v>476</v>
      </c>
      <c r="O36" s="3">
        <v>1.5</v>
      </c>
      <c r="P36" s="2" t="s">
        <v>476</v>
      </c>
      <c r="Q36" s="3">
        <v>1.5</v>
      </c>
      <c r="R36" s="2" t="s">
        <v>476</v>
      </c>
      <c r="S36" s="4">
        <v>1.5</v>
      </c>
      <c r="T36" s="3"/>
      <c r="U36" s="3"/>
      <c r="V36" s="3"/>
      <c r="W36" s="3"/>
      <c r="X36" s="3"/>
      <c r="Y36" s="3"/>
      <c r="Z36" s="3"/>
      <c r="AA36" s="3"/>
      <c r="AB36" s="3"/>
    </row>
    <row r="37" spans="1:28" x14ac:dyDescent="0.2">
      <c r="A37" s="3"/>
      <c r="B37" s="2" t="s">
        <v>465</v>
      </c>
      <c r="C37" s="3">
        <v>1.5</v>
      </c>
      <c r="D37" s="2" t="s">
        <v>465</v>
      </c>
      <c r="E37" s="4">
        <v>1.5</v>
      </c>
      <c r="F37" s="2" t="s">
        <v>465</v>
      </c>
      <c r="G37" s="3">
        <v>1.5</v>
      </c>
      <c r="H37" s="2" t="s">
        <v>465</v>
      </c>
      <c r="I37" s="4">
        <v>1.5</v>
      </c>
      <c r="J37" s="2" t="s">
        <v>465</v>
      </c>
      <c r="K37" s="3">
        <v>1.5</v>
      </c>
      <c r="L37" s="2" t="s">
        <v>465</v>
      </c>
      <c r="M37" s="4">
        <v>1.5</v>
      </c>
      <c r="N37" s="2" t="s">
        <v>465</v>
      </c>
      <c r="O37" s="3">
        <v>1.5</v>
      </c>
      <c r="P37" s="2" t="s">
        <v>465</v>
      </c>
      <c r="Q37" s="3">
        <v>1.5</v>
      </c>
      <c r="R37" s="2" t="s">
        <v>465</v>
      </c>
      <c r="S37" s="4">
        <v>1.5</v>
      </c>
      <c r="T37" s="3"/>
      <c r="U37" s="3"/>
      <c r="V37" s="3"/>
      <c r="W37" s="3"/>
      <c r="X37" s="3"/>
      <c r="Y37" s="3"/>
      <c r="Z37" s="3"/>
      <c r="AA37" s="3"/>
      <c r="AB37" s="3"/>
    </row>
    <row r="38" spans="1:28" x14ac:dyDescent="0.2">
      <c r="A38" s="3"/>
      <c r="B38" s="2" t="s">
        <v>477</v>
      </c>
      <c r="C38" s="3">
        <v>1.5</v>
      </c>
      <c r="D38" s="2" t="s">
        <v>477</v>
      </c>
      <c r="E38" s="4">
        <v>1.5</v>
      </c>
      <c r="F38" s="2" t="s">
        <v>477</v>
      </c>
      <c r="G38" s="3">
        <v>1.5</v>
      </c>
      <c r="H38" s="2" t="s">
        <v>477</v>
      </c>
      <c r="I38" s="4">
        <v>1.5</v>
      </c>
      <c r="J38" s="2" t="s">
        <v>477</v>
      </c>
      <c r="K38" s="3">
        <v>1.5</v>
      </c>
      <c r="L38" s="2" t="s">
        <v>477</v>
      </c>
      <c r="M38" s="4">
        <v>1.5</v>
      </c>
      <c r="N38" s="2" t="s">
        <v>477</v>
      </c>
      <c r="O38" s="3">
        <v>1.5</v>
      </c>
      <c r="P38" s="2" t="s">
        <v>477</v>
      </c>
      <c r="Q38" s="3">
        <v>1.5</v>
      </c>
      <c r="R38" s="2" t="s">
        <v>477</v>
      </c>
      <c r="S38" s="4">
        <v>1.5</v>
      </c>
      <c r="T38" s="3"/>
      <c r="U38" s="3"/>
      <c r="V38" s="3"/>
      <c r="W38" s="3"/>
      <c r="X38" s="3"/>
      <c r="Y38" s="3"/>
      <c r="Z38" s="3"/>
      <c r="AA38" s="3"/>
      <c r="AB38" s="3"/>
    </row>
    <row r="39" spans="1:28" x14ac:dyDescent="0.2">
      <c r="A39" s="3"/>
      <c r="B39" s="2" t="s">
        <v>502</v>
      </c>
      <c r="C39" s="3">
        <v>0.1</v>
      </c>
      <c r="D39" s="2" t="s">
        <v>502</v>
      </c>
      <c r="E39" s="4">
        <v>0.1</v>
      </c>
      <c r="F39" s="2" t="s">
        <v>502</v>
      </c>
      <c r="G39" s="3">
        <v>0.1</v>
      </c>
      <c r="H39" s="2" t="s">
        <v>502</v>
      </c>
      <c r="I39" s="4">
        <v>0.1</v>
      </c>
      <c r="J39" s="2" t="s">
        <v>502</v>
      </c>
      <c r="K39" s="3">
        <v>0.1</v>
      </c>
      <c r="L39" s="2" t="s">
        <v>502</v>
      </c>
      <c r="M39" s="4">
        <v>0.1</v>
      </c>
      <c r="N39" s="2" t="s">
        <v>502</v>
      </c>
      <c r="O39" s="3">
        <v>0.1</v>
      </c>
      <c r="P39" s="2" t="s">
        <v>502</v>
      </c>
      <c r="Q39" s="3">
        <v>0.1</v>
      </c>
      <c r="R39" s="2" t="s">
        <v>502</v>
      </c>
      <c r="S39" s="4">
        <v>0.1</v>
      </c>
      <c r="T39" s="3"/>
      <c r="U39" s="3"/>
      <c r="V39" s="3"/>
      <c r="W39" s="3"/>
      <c r="X39" s="3"/>
      <c r="Y39" s="3"/>
      <c r="Z39" s="3"/>
      <c r="AA39" s="3"/>
      <c r="AB39" s="3"/>
    </row>
    <row r="40" spans="1:28" x14ac:dyDescent="0.2">
      <c r="A40" s="3"/>
      <c r="B40" s="2" t="s">
        <v>503</v>
      </c>
      <c r="C40" s="3">
        <v>1.5</v>
      </c>
      <c r="D40" s="2" t="s">
        <v>503</v>
      </c>
      <c r="E40" s="4">
        <v>1.5</v>
      </c>
      <c r="F40" s="2" t="s">
        <v>503</v>
      </c>
      <c r="G40" s="3">
        <v>1.5</v>
      </c>
      <c r="H40" s="2" t="s">
        <v>503</v>
      </c>
      <c r="I40" s="4">
        <v>1.5</v>
      </c>
      <c r="J40" s="2" t="s">
        <v>503</v>
      </c>
      <c r="K40" s="3">
        <v>1.5</v>
      </c>
      <c r="L40" s="2" t="s">
        <v>503</v>
      </c>
      <c r="M40" s="4">
        <v>1.5</v>
      </c>
      <c r="N40" s="2" t="s">
        <v>503</v>
      </c>
      <c r="O40" s="3">
        <v>1.5</v>
      </c>
      <c r="P40" s="2" t="s">
        <v>503</v>
      </c>
      <c r="Q40" s="3">
        <v>1.5</v>
      </c>
      <c r="R40" s="2" t="s">
        <v>503</v>
      </c>
      <c r="S40" s="4">
        <v>1.5</v>
      </c>
      <c r="T40" s="3"/>
      <c r="U40" s="3"/>
      <c r="V40" s="3"/>
      <c r="W40" s="3"/>
      <c r="X40" s="3"/>
      <c r="Y40" s="3"/>
      <c r="Z40" s="3"/>
      <c r="AA40" s="3"/>
      <c r="AB40" s="3"/>
    </row>
    <row r="41" spans="1:28" x14ac:dyDescent="0.2">
      <c r="A41" s="3"/>
      <c r="B41" s="2" t="s">
        <v>504</v>
      </c>
      <c r="C41" s="3">
        <v>0.1</v>
      </c>
      <c r="D41" s="2" t="s">
        <v>504</v>
      </c>
      <c r="E41" s="4">
        <v>0.1</v>
      </c>
      <c r="F41" s="2" t="s">
        <v>504</v>
      </c>
      <c r="G41" s="3">
        <v>0.1</v>
      </c>
      <c r="H41" s="2" t="s">
        <v>504</v>
      </c>
      <c r="I41" s="4">
        <v>0.1</v>
      </c>
      <c r="J41" s="2" t="s">
        <v>504</v>
      </c>
      <c r="K41" s="3">
        <v>0.1</v>
      </c>
      <c r="L41" s="2" t="s">
        <v>504</v>
      </c>
      <c r="M41" s="4">
        <v>0.1</v>
      </c>
      <c r="N41" s="2" t="s">
        <v>504</v>
      </c>
      <c r="O41" s="3">
        <v>0.1</v>
      </c>
      <c r="P41" s="2" t="s">
        <v>504</v>
      </c>
      <c r="Q41" s="3">
        <v>0.1</v>
      </c>
      <c r="R41" s="2" t="s">
        <v>504</v>
      </c>
      <c r="S41" s="4">
        <v>0.1</v>
      </c>
      <c r="T41" s="3"/>
      <c r="U41" s="3"/>
      <c r="V41" s="3"/>
      <c r="W41" s="3"/>
      <c r="X41" s="3"/>
      <c r="Y41" s="3"/>
      <c r="Z41" s="3"/>
      <c r="AA41" s="3"/>
      <c r="AB41" s="3"/>
    </row>
    <row r="42" spans="1:28" x14ac:dyDescent="0.2">
      <c r="A42" s="3"/>
      <c r="B42" s="2" t="s">
        <v>505</v>
      </c>
      <c r="C42" s="3">
        <v>0.1</v>
      </c>
      <c r="D42" s="2" t="s">
        <v>505</v>
      </c>
      <c r="E42" s="4">
        <v>0.1</v>
      </c>
      <c r="F42" s="2" t="s">
        <v>505</v>
      </c>
      <c r="G42" s="3">
        <v>0.1</v>
      </c>
      <c r="H42" s="2" t="s">
        <v>505</v>
      </c>
      <c r="I42" s="4">
        <v>0.1</v>
      </c>
      <c r="J42" s="2" t="s">
        <v>505</v>
      </c>
      <c r="K42" s="3">
        <v>0.1</v>
      </c>
      <c r="L42" s="2" t="s">
        <v>505</v>
      </c>
      <c r="M42" s="4">
        <v>0.1</v>
      </c>
      <c r="N42" s="2" t="s">
        <v>505</v>
      </c>
      <c r="O42" s="3">
        <v>0.1</v>
      </c>
      <c r="P42" s="2" t="s">
        <v>505</v>
      </c>
      <c r="Q42" s="3">
        <v>0.1</v>
      </c>
      <c r="R42" s="2" t="s">
        <v>505</v>
      </c>
      <c r="S42" s="4">
        <v>0.1</v>
      </c>
      <c r="T42" s="3"/>
      <c r="U42" s="3"/>
      <c r="V42" s="3"/>
      <c r="W42" s="3"/>
      <c r="X42" s="3"/>
      <c r="Y42" s="3"/>
      <c r="Z42" s="3"/>
      <c r="AA42" s="3"/>
      <c r="AB42" s="3"/>
    </row>
    <row r="43" spans="1:28" x14ac:dyDescent="0.2">
      <c r="A43" s="3"/>
      <c r="B43" s="2" t="s">
        <v>506</v>
      </c>
      <c r="C43" s="3">
        <v>0.1</v>
      </c>
      <c r="D43" s="2" t="s">
        <v>506</v>
      </c>
      <c r="E43" s="4">
        <v>0.1</v>
      </c>
      <c r="F43" s="2" t="s">
        <v>506</v>
      </c>
      <c r="G43" s="3">
        <v>0.1</v>
      </c>
      <c r="H43" s="2" t="s">
        <v>506</v>
      </c>
      <c r="I43" s="4">
        <v>0.1</v>
      </c>
      <c r="J43" s="2" t="s">
        <v>506</v>
      </c>
      <c r="K43" s="3">
        <v>0.1</v>
      </c>
      <c r="L43" s="2" t="s">
        <v>506</v>
      </c>
      <c r="M43" s="4">
        <v>0.1</v>
      </c>
      <c r="N43" s="2" t="s">
        <v>506</v>
      </c>
      <c r="O43" s="3">
        <v>0.1</v>
      </c>
      <c r="P43" s="2" t="s">
        <v>506</v>
      </c>
      <c r="Q43" s="3">
        <v>0.1</v>
      </c>
      <c r="R43" s="2" t="s">
        <v>506</v>
      </c>
      <c r="S43" s="4">
        <v>0.1</v>
      </c>
      <c r="T43" s="3"/>
      <c r="U43" s="3"/>
      <c r="V43" s="3"/>
      <c r="W43" s="3"/>
      <c r="X43" s="3"/>
      <c r="Y43" s="3"/>
      <c r="Z43" s="3"/>
      <c r="AA43" s="3"/>
      <c r="AB43" s="3"/>
    </row>
    <row r="44" spans="1:28" x14ac:dyDescent="0.2">
      <c r="A44" s="3"/>
      <c r="B44" s="2" t="s">
        <v>507</v>
      </c>
      <c r="C44" s="3">
        <v>0.1</v>
      </c>
      <c r="D44" s="2" t="s">
        <v>507</v>
      </c>
      <c r="E44" s="4">
        <v>0.1</v>
      </c>
      <c r="F44" s="2" t="s">
        <v>507</v>
      </c>
      <c r="G44" s="3">
        <v>0.1</v>
      </c>
      <c r="H44" s="2" t="s">
        <v>507</v>
      </c>
      <c r="I44" s="4">
        <v>0.1</v>
      </c>
      <c r="J44" s="2" t="s">
        <v>507</v>
      </c>
      <c r="K44" s="3">
        <v>0.1</v>
      </c>
      <c r="L44" s="2" t="s">
        <v>507</v>
      </c>
      <c r="M44" s="4">
        <v>0.1</v>
      </c>
      <c r="N44" s="2" t="s">
        <v>507</v>
      </c>
      <c r="O44" s="3">
        <v>0.1</v>
      </c>
      <c r="P44" s="2" t="s">
        <v>507</v>
      </c>
      <c r="Q44" s="3">
        <v>0.1</v>
      </c>
      <c r="R44" s="2" t="s">
        <v>507</v>
      </c>
      <c r="S44" s="4">
        <v>0.1</v>
      </c>
      <c r="T44" s="3"/>
      <c r="U44" s="3"/>
      <c r="V44" s="3"/>
      <c r="W44" s="3"/>
      <c r="X44" s="3"/>
      <c r="Y44" s="3"/>
      <c r="Z44" s="3"/>
      <c r="AA44" s="3"/>
      <c r="AB44" s="3"/>
    </row>
    <row r="45" spans="1:28" x14ac:dyDescent="0.2">
      <c r="A45" s="3"/>
      <c r="B45" s="2" t="s">
        <v>478</v>
      </c>
      <c r="C45" s="3">
        <v>0.1</v>
      </c>
      <c r="D45" s="2" t="s">
        <v>478</v>
      </c>
      <c r="E45" s="4">
        <v>0.1</v>
      </c>
      <c r="F45" s="2" t="s">
        <v>478</v>
      </c>
      <c r="G45" s="3">
        <v>0.1</v>
      </c>
      <c r="H45" s="2" t="s">
        <v>478</v>
      </c>
      <c r="I45" s="4">
        <v>0.1</v>
      </c>
      <c r="J45" s="2" t="s">
        <v>478</v>
      </c>
      <c r="K45" s="3">
        <v>0.1</v>
      </c>
      <c r="L45" s="2" t="s">
        <v>478</v>
      </c>
      <c r="M45" s="4">
        <v>0.1</v>
      </c>
      <c r="N45" s="2" t="s">
        <v>478</v>
      </c>
      <c r="O45" s="3">
        <v>0.1</v>
      </c>
      <c r="P45" s="2" t="s">
        <v>478</v>
      </c>
      <c r="Q45" s="3">
        <v>0.1</v>
      </c>
      <c r="R45" s="2" t="s">
        <v>478</v>
      </c>
      <c r="S45" s="4">
        <v>0.1</v>
      </c>
      <c r="T45" s="3"/>
      <c r="U45" s="3"/>
      <c r="V45" s="3"/>
      <c r="W45" s="3"/>
      <c r="X45" s="3"/>
      <c r="Y45" s="3"/>
      <c r="Z45" s="3"/>
      <c r="AA45" s="3"/>
      <c r="AB45" s="3"/>
    </row>
    <row r="46" spans="1:28" x14ac:dyDescent="0.2">
      <c r="A46" s="3"/>
      <c r="B46" s="11" t="s">
        <v>517</v>
      </c>
      <c r="C46" s="3">
        <v>4</v>
      </c>
      <c r="D46" s="11" t="s">
        <v>517</v>
      </c>
      <c r="E46" s="4">
        <v>4</v>
      </c>
      <c r="F46" s="11" t="s">
        <v>517</v>
      </c>
      <c r="G46" s="3">
        <v>4</v>
      </c>
      <c r="H46" s="11" t="s">
        <v>517</v>
      </c>
      <c r="I46" s="4">
        <v>4</v>
      </c>
      <c r="J46" s="11" t="s">
        <v>517</v>
      </c>
      <c r="K46" s="3">
        <v>4</v>
      </c>
      <c r="L46" s="11" t="s">
        <v>517</v>
      </c>
      <c r="M46" s="4">
        <v>4</v>
      </c>
      <c r="N46" s="11" t="s">
        <v>517</v>
      </c>
      <c r="O46" s="3">
        <v>4</v>
      </c>
      <c r="P46" s="11" t="s">
        <v>517</v>
      </c>
      <c r="Q46" s="3">
        <v>4</v>
      </c>
      <c r="R46" s="11" t="s">
        <v>517</v>
      </c>
      <c r="S46" s="4">
        <v>4</v>
      </c>
      <c r="T46" s="3"/>
      <c r="U46" s="3"/>
      <c r="V46" s="3"/>
      <c r="W46" s="3"/>
      <c r="X46" s="3"/>
      <c r="Y46" s="3"/>
      <c r="Z46" s="3"/>
      <c r="AA46" s="3"/>
      <c r="AB46" s="3"/>
    </row>
    <row r="47" spans="1:28" x14ac:dyDescent="0.2">
      <c r="A47" s="3"/>
      <c r="B47" s="2" t="s">
        <v>508</v>
      </c>
      <c r="C47" s="3">
        <v>4</v>
      </c>
      <c r="D47" s="2" t="s">
        <v>508</v>
      </c>
      <c r="E47" s="4">
        <v>4</v>
      </c>
      <c r="F47" s="2" t="s">
        <v>508</v>
      </c>
      <c r="G47" s="3">
        <v>4</v>
      </c>
      <c r="H47" s="2" t="s">
        <v>508</v>
      </c>
      <c r="I47" s="4">
        <v>4</v>
      </c>
      <c r="J47" s="2" t="s">
        <v>508</v>
      </c>
      <c r="K47" s="3">
        <v>4</v>
      </c>
      <c r="L47" s="2" t="s">
        <v>508</v>
      </c>
      <c r="M47" s="4">
        <v>4</v>
      </c>
      <c r="N47" s="2" t="s">
        <v>508</v>
      </c>
      <c r="O47" s="3">
        <v>4</v>
      </c>
      <c r="P47" s="2" t="s">
        <v>508</v>
      </c>
      <c r="Q47" s="3">
        <v>4</v>
      </c>
      <c r="R47" s="2" t="s">
        <v>508</v>
      </c>
      <c r="S47" s="4">
        <v>4</v>
      </c>
      <c r="T47" s="3"/>
      <c r="U47" s="3"/>
      <c r="V47" s="3"/>
      <c r="W47" s="3"/>
      <c r="X47" s="3"/>
      <c r="Y47" s="3"/>
      <c r="Z47" s="3"/>
      <c r="AA47" s="3"/>
      <c r="AB47" s="3"/>
    </row>
    <row r="48" spans="1:28" x14ac:dyDescent="0.2">
      <c r="A48" s="3"/>
      <c r="B48" s="2" t="s">
        <v>509</v>
      </c>
      <c r="C48" s="3">
        <v>4</v>
      </c>
      <c r="D48" s="2" t="s">
        <v>509</v>
      </c>
      <c r="E48" s="4">
        <v>4</v>
      </c>
      <c r="F48" s="2" t="s">
        <v>509</v>
      </c>
      <c r="G48" s="3">
        <v>4</v>
      </c>
      <c r="H48" s="2" t="s">
        <v>509</v>
      </c>
      <c r="I48" s="4">
        <v>4</v>
      </c>
      <c r="J48" s="2" t="s">
        <v>509</v>
      </c>
      <c r="K48" s="3">
        <v>4</v>
      </c>
      <c r="L48" s="2" t="s">
        <v>509</v>
      </c>
      <c r="M48" s="4">
        <v>4</v>
      </c>
      <c r="N48" s="2" t="s">
        <v>509</v>
      </c>
      <c r="O48" s="3">
        <v>4</v>
      </c>
      <c r="P48" s="2" t="s">
        <v>509</v>
      </c>
      <c r="Q48" s="3">
        <v>4</v>
      </c>
      <c r="R48" s="2" t="s">
        <v>509</v>
      </c>
      <c r="S48" s="4">
        <v>4</v>
      </c>
      <c r="T48" s="3"/>
      <c r="U48" s="3"/>
      <c r="V48" s="3"/>
      <c r="W48" s="3"/>
      <c r="X48" s="3"/>
      <c r="Y48" s="3"/>
      <c r="Z48" s="3"/>
      <c r="AA48" s="3"/>
      <c r="AB48" s="3"/>
    </row>
    <row r="49" spans="1:28" s="50" customFormat="1" x14ac:dyDescent="0.2">
      <c r="A49" s="53"/>
      <c r="B49" s="52" t="s">
        <v>479</v>
      </c>
      <c r="C49" s="53">
        <v>4</v>
      </c>
      <c r="D49" s="52" t="s">
        <v>479</v>
      </c>
      <c r="E49" s="54">
        <v>4</v>
      </c>
      <c r="F49" s="52" t="s">
        <v>479</v>
      </c>
      <c r="G49" s="53">
        <v>4</v>
      </c>
      <c r="H49" s="52" t="s">
        <v>479</v>
      </c>
      <c r="I49" s="54">
        <v>4</v>
      </c>
      <c r="J49" s="52" t="s">
        <v>479</v>
      </c>
      <c r="K49" s="53">
        <v>4</v>
      </c>
      <c r="L49" s="52" t="s">
        <v>479</v>
      </c>
      <c r="M49" s="54">
        <v>4</v>
      </c>
      <c r="N49" s="52" t="s">
        <v>479</v>
      </c>
      <c r="O49" s="53">
        <v>4</v>
      </c>
      <c r="P49" s="52" t="s">
        <v>479</v>
      </c>
      <c r="Q49" s="53">
        <v>4</v>
      </c>
      <c r="R49" s="52" t="s">
        <v>479</v>
      </c>
      <c r="S49" s="54">
        <v>4</v>
      </c>
      <c r="T49" s="53"/>
      <c r="U49" s="53"/>
      <c r="V49" s="53"/>
      <c r="W49" s="53"/>
      <c r="X49" s="53"/>
      <c r="Y49" s="53"/>
      <c r="Z49" s="53"/>
      <c r="AA49" s="53"/>
      <c r="AB49" s="53"/>
    </row>
    <row r="50" spans="1:28" x14ac:dyDescent="0.2">
      <c r="A50" s="3"/>
      <c r="B50" s="2" t="s">
        <v>510</v>
      </c>
      <c r="C50" s="3">
        <v>2</v>
      </c>
      <c r="D50" s="2" t="s">
        <v>510</v>
      </c>
      <c r="E50" s="4">
        <v>2</v>
      </c>
      <c r="F50" s="2" t="s">
        <v>510</v>
      </c>
      <c r="G50" s="3">
        <v>2</v>
      </c>
      <c r="H50" s="2" t="s">
        <v>510</v>
      </c>
      <c r="I50" s="4">
        <v>2</v>
      </c>
      <c r="J50" s="2" t="s">
        <v>510</v>
      </c>
      <c r="K50" s="3">
        <v>2</v>
      </c>
      <c r="L50" s="2" t="s">
        <v>510</v>
      </c>
      <c r="M50" s="4">
        <v>2</v>
      </c>
      <c r="N50" s="2" t="s">
        <v>510</v>
      </c>
      <c r="O50" s="4">
        <v>2</v>
      </c>
      <c r="P50" s="2" t="s">
        <v>510</v>
      </c>
      <c r="Q50" s="3">
        <v>2</v>
      </c>
      <c r="R50" s="2" t="s">
        <v>510</v>
      </c>
      <c r="S50" s="4">
        <v>2</v>
      </c>
      <c r="T50" s="3"/>
      <c r="U50" s="3"/>
      <c r="V50" s="3"/>
      <c r="W50" s="3"/>
      <c r="X50" s="3"/>
      <c r="Y50" s="3"/>
      <c r="Z50" s="3"/>
      <c r="AA50" s="3"/>
      <c r="AB50" s="3"/>
    </row>
    <row r="51" spans="1:28" x14ac:dyDescent="0.2">
      <c r="A51" s="3"/>
      <c r="B51" s="2" t="s">
        <v>511</v>
      </c>
      <c r="C51" s="3">
        <v>4</v>
      </c>
      <c r="D51" s="2" t="s">
        <v>511</v>
      </c>
      <c r="E51" s="4">
        <v>4</v>
      </c>
      <c r="F51" s="2" t="s">
        <v>511</v>
      </c>
      <c r="G51" s="3">
        <v>4</v>
      </c>
      <c r="H51" s="2" t="s">
        <v>511</v>
      </c>
      <c r="I51" s="4">
        <v>4</v>
      </c>
      <c r="J51" s="2" t="s">
        <v>511</v>
      </c>
      <c r="K51" s="3">
        <v>4</v>
      </c>
      <c r="L51" s="2" t="s">
        <v>511</v>
      </c>
      <c r="M51" s="4">
        <v>4</v>
      </c>
      <c r="N51" s="2" t="s">
        <v>511</v>
      </c>
      <c r="O51" s="4">
        <v>4</v>
      </c>
      <c r="P51" s="2" t="s">
        <v>511</v>
      </c>
      <c r="Q51" s="3">
        <v>4</v>
      </c>
      <c r="R51" s="2" t="s">
        <v>511</v>
      </c>
      <c r="S51" s="4">
        <v>4</v>
      </c>
      <c r="T51" s="3"/>
      <c r="U51" s="3"/>
      <c r="V51" s="3"/>
      <c r="W51" s="3"/>
      <c r="X51" s="3"/>
      <c r="Y51" s="3"/>
      <c r="Z51" s="3"/>
      <c r="AA51" s="3"/>
      <c r="AB51" s="3"/>
    </row>
    <row r="52" spans="1:28" x14ac:dyDescent="0.2">
      <c r="A52" s="3"/>
      <c r="B52" s="2" t="s">
        <v>30</v>
      </c>
      <c r="C52" s="3">
        <v>4</v>
      </c>
      <c r="D52" s="2" t="s">
        <v>30</v>
      </c>
      <c r="E52" s="4">
        <v>4</v>
      </c>
      <c r="F52" s="2" t="s">
        <v>30</v>
      </c>
      <c r="G52" s="3">
        <v>4</v>
      </c>
      <c r="H52" s="2" t="s">
        <v>30</v>
      </c>
      <c r="I52" s="4">
        <v>1</v>
      </c>
      <c r="J52" s="2" t="s">
        <v>30</v>
      </c>
      <c r="K52" s="3">
        <v>1</v>
      </c>
      <c r="L52" s="2" t="s">
        <v>30</v>
      </c>
      <c r="M52" s="4">
        <v>1</v>
      </c>
      <c r="N52" s="2" t="s">
        <v>30</v>
      </c>
      <c r="O52" s="4">
        <v>1</v>
      </c>
      <c r="P52" s="2" t="s">
        <v>30</v>
      </c>
      <c r="Q52" s="3">
        <v>1</v>
      </c>
      <c r="R52" s="2" t="s">
        <v>30</v>
      </c>
      <c r="S52" s="4">
        <v>1</v>
      </c>
      <c r="T52" s="3"/>
      <c r="U52" s="3"/>
      <c r="V52" s="3"/>
      <c r="W52" s="3"/>
      <c r="X52" s="3"/>
      <c r="Y52" s="3"/>
      <c r="Z52" s="3"/>
      <c r="AA52" s="3"/>
      <c r="AB52" s="3"/>
    </row>
    <row r="53" spans="1:28" x14ac:dyDescent="0.2">
      <c r="A53" s="3"/>
      <c r="B53" s="2" t="s">
        <v>31</v>
      </c>
      <c r="C53" s="3">
        <v>0.6</v>
      </c>
      <c r="D53" s="2" t="s">
        <v>31</v>
      </c>
      <c r="E53" s="4">
        <v>0.6</v>
      </c>
      <c r="F53" s="2" t="s">
        <v>31</v>
      </c>
      <c r="G53" s="3">
        <v>0.6</v>
      </c>
      <c r="H53" s="2" t="s">
        <v>31</v>
      </c>
      <c r="I53" s="4">
        <v>0.6</v>
      </c>
      <c r="J53" s="2" t="s">
        <v>31</v>
      </c>
      <c r="K53" s="3">
        <v>0.6</v>
      </c>
      <c r="L53" s="2" t="s">
        <v>31</v>
      </c>
      <c r="M53" s="4">
        <v>0.6</v>
      </c>
      <c r="N53" s="2" t="s">
        <v>31</v>
      </c>
      <c r="O53" s="3">
        <v>0.6</v>
      </c>
      <c r="P53" s="2" t="s">
        <v>31</v>
      </c>
      <c r="Q53" s="3">
        <v>0.6</v>
      </c>
      <c r="R53" s="2" t="s">
        <v>31</v>
      </c>
      <c r="S53" s="4">
        <v>0.6</v>
      </c>
      <c r="T53" s="3"/>
      <c r="U53" s="3"/>
      <c r="V53" s="3"/>
      <c r="W53" s="3"/>
      <c r="X53" s="3"/>
      <c r="Y53" s="3"/>
      <c r="Z53" s="3"/>
      <c r="AA53" s="3"/>
      <c r="AB53" s="3"/>
    </row>
    <row r="54" spans="1:28" x14ac:dyDescent="0.2">
      <c r="A54" s="3"/>
      <c r="B54" s="2" t="s">
        <v>32</v>
      </c>
      <c r="C54" s="3">
        <v>0.6</v>
      </c>
      <c r="D54" s="2" t="s">
        <v>32</v>
      </c>
      <c r="E54" s="4">
        <v>0.6</v>
      </c>
      <c r="F54" s="2" t="s">
        <v>32</v>
      </c>
      <c r="G54" s="3">
        <v>0.6</v>
      </c>
      <c r="H54" s="2" t="s">
        <v>32</v>
      </c>
      <c r="I54" s="4">
        <v>0.6</v>
      </c>
      <c r="J54" s="2" t="s">
        <v>32</v>
      </c>
      <c r="K54" s="3">
        <v>0.6</v>
      </c>
      <c r="L54" s="2" t="s">
        <v>32</v>
      </c>
      <c r="M54" s="4">
        <v>0.6</v>
      </c>
      <c r="N54" s="2" t="s">
        <v>32</v>
      </c>
      <c r="O54" s="3">
        <v>0.6</v>
      </c>
      <c r="P54" s="2" t="s">
        <v>32</v>
      </c>
      <c r="Q54" s="3">
        <v>0.6</v>
      </c>
      <c r="R54" s="2" t="s">
        <v>32</v>
      </c>
      <c r="S54" s="4">
        <v>0.6</v>
      </c>
      <c r="T54" s="3"/>
      <c r="U54" s="3"/>
      <c r="V54" s="3"/>
      <c r="W54" s="3"/>
      <c r="X54" s="3"/>
      <c r="Y54" s="3"/>
      <c r="Z54" s="3"/>
      <c r="AA54" s="3"/>
      <c r="AB54" s="3"/>
    </row>
    <row r="55" spans="1:28" x14ac:dyDescent="0.2">
      <c r="A55" s="3"/>
      <c r="B55" s="2" t="s">
        <v>512</v>
      </c>
      <c r="C55" s="3">
        <v>0.6</v>
      </c>
      <c r="D55" s="2" t="s">
        <v>512</v>
      </c>
      <c r="E55" s="4">
        <v>0.6</v>
      </c>
      <c r="F55" s="2" t="s">
        <v>512</v>
      </c>
      <c r="G55" s="3">
        <v>0.6</v>
      </c>
      <c r="H55" s="2" t="s">
        <v>512</v>
      </c>
      <c r="I55" s="4">
        <v>0.6</v>
      </c>
      <c r="J55" s="2" t="s">
        <v>512</v>
      </c>
      <c r="K55" s="3">
        <v>0.6</v>
      </c>
      <c r="L55" s="2" t="s">
        <v>512</v>
      </c>
      <c r="M55" s="4">
        <v>0.6</v>
      </c>
      <c r="N55" s="2" t="s">
        <v>512</v>
      </c>
      <c r="O55" s="3">
        <v>0.6</v>
      </c>
      <c r="P55" s="2" t="s">
        <v>512</v>
      </c>
      <c r="Q55" s="3">
        <v>0.6</v>
      </c>
      <c r="R55" s="2" t="s">
        <v>512</v>
      </c>
      <c r="S55" s="4">
        <v>0.6</v>
      </c>
      <c r="T55" s="3"/>
      <c r="U55" s="3"/>
      <c r="V55" s="3"/>
      <c r="W55" s="3"/>
      <c r="X55" s="3"/>
      <c r="Y55" s="3"/>
      <c r="Z55" s="3"/>
      <c r="AA55" s="3"/>
      <c r="AB55" s="3"/>
    </row>
    <row r="56" spans="1:28" x14ac:dyDescent="0.2">
      <c r="A56" s="3"/>
      <c r="B56" s="2" t="s">
        <v>480</v>
      </c>
      <c r="C56" s="3">
        <v>0.1</v>
      </c>
      <c r="D56" s="2" t="s">
        <v>480</v>
      </c>
      <c r="E56" s="4">
        <v>0.1</v>
      </c>
      <c r="F56" s="2" t="s">
        <v>480</v>
      </c>
      <c r="G56" s="3">
        <v>0.1</v>
      </c>
      <c r="H56" s="2" t="s">
        <v>480</v>
      </c>
      <c r="I56" s="4">
        <v>0.1</v>
      </c>
      <c r="J56" s="2" t="s">
        <v>480</v>
      </c>
      <c r="K56" s="3">
        <v>0.1</v>
      </c>
      <c r="L56" s="2" t="s">
        <v>480</v>
      </c>
      <c r="M56" s="4">
        <v>0.1</v>
      </c>
      <c r="N56" s="2" t="s">
        <v>480</v>
      </c>
      <c r="O56" s="3">
        <v>0.1</v>
      </c>
      <c r="P56" s="2" t="s">
        <v>480</v>
      </c>
      <c r="Q56" s="3">
        <v>0.1</v>
      </c>
      <c r="R56" s="2" t="s">
        <v>480</v>
      </c>
      <c r="S56" s="4">
        <v>0.1</v>
      </c>
      <c r="T56" s="3"/>
      <c r="U56" s="3"/>
      <c r="V56" s="3"/>
      <c r="W56" s="3"/>
      <c r="X56" s="3"/>
      <c r="Y56" s="3"/>
      <c r="Z56" s="3"/>
      <c r="AA56" s="3"/>
      <c r="AB56" s="3"/>
    </row>
    <row r="57" spans="1:28" x14ac:dyDescent="0.2">
      <c r="A57" s="3"/>
      <c r="B57" s="2" t="s">
        <v>513</v>
      </c>
      <c r="C57" s="3">
        <v>0.1</v>
      </c>
      <c r="D57" s="2" t="s">
        <v>513</v>
      </c>
      <c r="E57" s="4">
        <v>0.1</v>
      </c>
      <c r="F57" s="2" t="s">
        <v>513</v>
      </c>
      <c r="G57" s="3">
        <v>0.1</v>
      </c>
      <c r="H57" s="2" t="s">
        <v>513</v>
      </c>
      <c r="I57" s="4">
        <v>0.1</v>
      </c>
      <c r="J57" s="2" t="s">
        <v>513</v>
      </c>
      <c r="K57" s="3">
        <v>0.1</v>
      </c>
      <c r="L57" s="2" t="s">
        <v>513</v>
      </c>
      <c r="M57" s="4">
        <v>0.1</v>
      </c>
      <c r="N57" s="2" t="s">
        <v>513</v>
      </c>
      <c r="O57" s="3">
        <v>0.1</v>
      </c>
      <c r="P57" s="2" t="s">
        <v>513</v>
      </c>
      <c r="Q57" s="3">
        <v>0.1</v>
      </c>
      <c r="R57" s="2" t="s">
        <v>513</v>
      </c>
      <c r="S57" s="4">
        <v>0.1</v>
      </c>
      <c r="T57" s="3"/>
      <c r="U57" s="3"/>
      <c r="V57" s="3"/>
      <c r="W57" s="3"/>
      <c r="X57" s="3"/>
      <c r="Y57" s="3"/>
      <c r="Z57" s="3"/>
      <c r="AA57" s="3"/>
      <c r="AB57" s="3"/>
    </row>
    <row r="58" spans="1:28" x14ac:dyDescent="0.2">
      <c r="A58" s="3"/>
      <c r="B58" s="2" t="s">
        <v>514</v>
      </c>
      <c r="C58" s="3">
        <v>0.1</v>
      </c>
      <c r="D58" s="2" t="s">
        <v>514</v>
      </c>
      <c r="E58" s="4">
        <v>0.1</v>
      </c>
      <c r="F58" s="2" t="s">
        <v>514</v>
      </c>
      <c r="G58" s="3">
        <v>0.1</v>
      </c>
      <c r="H58" s="2" t="s">
        <v>514</v>
      </c>
      <c r="I58" s="4">
        <v>0.1</v>
      </c>
      <c r="J58" s="2" t="s">
        <v>514</v>
      </c>
      <c r="K58" s="3">
        <v>0.1</v>
      </c>
      <c r="L58" s="2" t="s">
        <v>514</v>
      </c>
      <c r="M58" s="4">
        <v>0.1</v>
      </c>
      <c r="N58" s="2" t="s">
        <v>514</v>
      </c>
      <c r="O58" s="3">
        <v>0.1</v>
      </c>
      <c r="P58" s="2" t="s">
        <v>514</v>
      </c>
      <c r="Q58" s="3">
        <v>0.1</v>
      </c>
      <c r="R58" s="2" t="s">
        <v>514</v>
      </c>
      <c r="S58" s="4">
        <v>0.1</v>
      </c>
      <c r="T58" s="3"/>
      <c r="U58" s="3"/>
      <c r="V58" s="3"/>
      <c r="W58" s="3"/>
      <c r="X58" s="3"/>
      <c r="Y58" s="3"/>
      <c r="Z58" s="3"/>
      <c r="AA58" s="3"/>
      <c r="AB58" s="3"/>
    </row>
    <row r="59" spans="1:28" x14ac:dyDescent="0.2">
      <c r="A59" s="3"/>
      <c r="B59" s="11" t="s">
        <v>518</v>
      </c>
      <c r="C59" s="3">
        <v>4</v>
      </c>
      <c r="D59" s="11" t="s">
        <v>518</v>
      </c>
      <c r="E59" s="4">
        <v>4</v>
      </c>
      <c r="F59" s="11" t="s">
        <v>518</v>
      </c>
      <c r="G59" s="3">
        <v>4</v>
      </c>
      <c r="H59" s="11" t="s">
        <v>518</v>
      </c>
      <c r="I59" s="4">
        <v>4</v>
      </c>
      <c r="J59" s="11" t="s">
        <v>518</v>
      </c>
      <c r="K59" s="3">
        <v>4</v>
      </c>
      <c r="L59" s="11" t="s">
        <v>518</v>
      </c>
      <c r="M59" s="4">
        <v>4</v>
      </c>
      <c r="N59" s="11" t="s">
        <v>518</v>
      </c>
      <c r="O59" s="3">
        <v>4</v>
      </c>
      <c r="P59" s="11" t="s">
        <v>518</v>
      </c>
      <c r="Q59" s="3">
        <v>4</v>
      </c>
      <c r="R59" s="11" t="s">
        <v>518</v>
      </c>
      <c r="S59" s="4">
        <v>4</v>
      </c>
      <c r="T59" s="3"/>
      <c r="U59" s="3"/>
      <c r="V59" s="3"/>
      <c r="W59" s="3"/>
      <c r="X59" s="3"/>
      <c r="Y59" s="3"/>
      <c r="Z59" s="3"/>
      <c r="AA59" s="3"/>
      <c r="AB59" s="3"/>
    </row>
    <row r="60" spans="1:28" ht="13.5" thickBot="1" x14ac:dyDescent="0.25">
      <c r="A60" s="3"/>
      <c r="B60" s="5" t="s">
        <v>33</v>
      </c>
      <c r="C60" s="6">
        <v>1.5</v>
      </c>
      <c r="D60" s="5" t="s">
        <v>33</v>
      </c>
      <c r="E60" s="7">
        <v>1.5</v>
      </c>
      <c r="F60" s="5" t="s">
        <v>33</v>
      </c>
      <c r="G60" s="6">
        <v>1.5</v>
      </c>
      <c r="H60" s="5" t="s">
        <v>33</v>
      </c>
      <c r="I60" s="7">
        <v>1.4</v>
      </c>
      <c r="J60" s="5" t="s">
        <v>33</v>
      </c>
      <c r="K60" s="6">
        <v>1.4</v>
      </c>
      <c r="L60" s="5" t="s">
        <v>33</v>
      </c>
      <c r="M60" s="7">
        <v>1.4</v>
      </c>
      <c r="N60" s="5" t="s">
        <v>33</v>
      </c>
      <c r="O60" s="7">
        <v>1.4</v>
      </c>
      <c r="P60" s="5" t="s">
        <v>33</v>
      </c>
      <c r="Q60" s="6">
        <v>1.4</v>
      </c>
      <c r="R60" s="5" t="s">
        <v>33</v>
      </c>
      <c r="S60" s="7">
        <v>1.4</v>
      </c>
      <c r="T60" s="3"/>
      <c r="U60" s="3"/>
      <c r="V60" s="3"/>
      <c r="W60" s="3"/>
      <c r="X60" s="3"/>
      <c r="Y60" s="3"/>
      <c r="Z60" s="3"/>
      <c r="AA60" s="3"/>
      <c r="AB60" s="3"/>
    </row>
    <row r="61" spans="1:28" ht="13.5" thickBot="1" x14ac:dyDescent="0.25">
      <c r="A61" s="3"/>
      <c r="B61" s="25" t="s">
        <v>295</v>
      </c>
      <c r="C61" s="39"/>
      <c r="D61" s="25" t="s">
        <v>296</v>
      </c>
      <c r="E61" s="24"/>
      <c r="F61" s="39" t="s">
        <v>297</v>
      </c>
      <c r="G61" s="39"/>
      <c r="H61" s="25" t="s">
        <v>298</v>
      </c>
      <c r="I61" s="24"/>
      <c r="J61" s="39" t="s">
        <v>299</v>
      </c>
      <c r="K61" s="39"/>
      <c r="L61" s="25" t="s">
        <v>300</v>
      </c>
      <c r="M61" s="24"/>
      <c r="N61" s="39" t="s">
        <v>301</v>
      </c>
      <c r="O61" s="24"/>
      <c r="P61" s="39" t="s">
        <v>302</v>
      </c>
      <c r="Q61" s="39"/>
      <c r="R61" s="25" t="s">
        <v>303</v>
      </c>
      <c r="S61" s="24"/>
      <c r="T61" s="3"/>
      <c r="U61" s="3"/>
      <c r="V61" s="3"/>
      <c r="W61" s="3"/>
      <c r="X61" s="3"/>
      <c r="Y61" s="3"/>
      <c r="Z61" s="3"/>
      <c r="AA61" s="3"/>
      <c r="AB61" s="3"/>
    </row>
    <row r="63" spans="1:28" x14ac:dyDescent="0.2">
      <c r="B63" t="s">
        <v>149</v>
      </c>
    </row>
    <row r="64" spans="1:28" x14ac:dyDescent="0.2">
      <c r="C64" t="s">
        <v>150</v>
      </c>
    </row>
    <row r="67" spans="1:7" ht="12.75" customHeight="1" x14ac:dyDescent="0.2">
      <c r="A67" s="524" t="s">
        <v>304</v>
      </c>
      <c r="B67" s="525"/>
      <c r="C67" s="525"/>
      <c r="D67" s="525"/>
      <c r="E67" s="525"/>
      <c r="F67" s="525"/>
      <c r="G67" s="525"/>
    </row>
    <row r="69" spans="1:7" ht="15.75" thickBot="1" x14ac:dyDescent="0.25">
      <c r="A69" t="s">
        <v>177</v>
      </c>
      <c r="B69" s="3"/>
      <c r="C69" s="59"/>
      <c r="D69" s="3"/>
      <c r="E69" s="3"/>
    </row>
    <row r="70" spans="1:7" ht="39.75" customHeight="1" thickBot="1" x14ac:dyDescent="0.25">
      <c r="B70" s="58" t="s">
        <v>21</v>
      </c>
      <c r="C70" s="65" t="s">
        <v>305</v>
      </c>
      <c r="D70" s="63" t="s">
        <v>173</v>
      </c>
      <c r="E70" s="67" t="s">
        <v>174</v>
      </c>
      <c r="F70" s="67" t="s">
        <v>175</v>
      </c>
      <c r="G70" s="64" t="s">
        <v>176</v>
      </c>
    </row>
    <row r="71" spans="1:7" ht="15" x14ac:dyDescent="0.2">
      <c r="B71" s="2" t="s">
        <v>482</v>
      </c>
      <c r="C71" s="66">
        <f t="shared" ref="C71:C81" si="0">VLOOKUP(B71,EnergyN2O,2,FALSE)</f>
        <v>0.6</v>
      </c>
      <c r="D71" s="3">
        <f t="shared" ref="D71:D81" si="1">VLOOKUP(B71,fuelInfo,4,FALSE)</f>
        <v>42.3</v>
      </c>
      <c r="E71" s="21">
        <f t="shared" ref="E71:E81" si="2">C71*D71</f>
        <v>25.38</v>
      </c>
      <c r="F71" s="21">
        <v>0.8</v>
      </c>
      <c r="G71" s="4">
        <f t="shared" ref="G71:G81" si="3">(E71/1000000000)*F71</f>
        <v>2.0304000000000001E-8</v>
      </c>
    </row>
    <row r="72" spans="1:7" ht="15" x14ac:dyDescent="0.2">
      <c r="B72" s="2" t="s">
        <v>483</v>
      </c>
      <c r="C72" s="66">
        <f t="shared" si="0"/>
        <v>0.6</v>
      </c>
      <c r="D72" s="3">
        <f t="shared" si="1"/>
        <v>44.3</v>
      </c>
      <c r="E72" s="21">
        <f t="shared" si="2"/>
        <v>26.58</v>
      </c>
      <c r="F72" s="21">
        <v>0.74</v>
      </c>
      <c r="G72" s="4">
        <f t="shared" si="3"/>
        <v>1.9669199999999997E-8</v>
      </c>
    </row>
    <row r="73" spans="1:7" ht="15" x14ac:dyDescent="0.2">
      <c r="B73" s="2" t="s">
        <v>484</v>
      </c>
      <c r="C73" s="66">
        <f t="shared" si="0"/>
        <v>0.6</v>
      </c>
      <c r="D73" s="3">
        <f t="shared" si="1"/>
        <v>44.3</v>
      </c>
      <c r="E73" s="21">
        <f t="shared" si="2"/>
        <v>26.58</v>
      </c>
      <c r="F73" s="21">
        <v>0.71</v>
      </c>
      <c r="G73" s="4">
        <f t="shared" si="3"/>
        <v>1.8871799999999998E-8</v>
      </c>
    </row>
    <row r="74" spans="1:7" ht="15" x14ac:dyDescent="0.2">
      <c r="B74" s="2" t="s">
        <v>485</v>
      </c>
      <c r="C74" s="66">
        <f t="shared" si="0"/>
        <v>0.6</v>
      </c>
      <c r="D74" s="3">
        <f t="shared" si="1"/>
        <v>44.1</v>
      </c>
      <c r="E74" s="21">
        <f t="shared" si="2"/>
        <v>26.46</v>
      </c>
      <c r="F74" s="21">
        <v>0.79</v>
      </c>
      <c r="G74" s="4">
        <f t="shared" si="3"/>
        <v>2.09034E-8</v>
      </c>
    </row>
    <row r="75" spans="1:7" ht="15" x14ac:dyDescent="0.2">
      <c r="B75" s="2" t="s">
        <v>486</v>
      </c>
      <c r="C75" s="66">
        <f t="shared" si="0"/>
        <v>0.6</v>
      </c>
      <c r="D75" s="3">
        <f t="shared" si="1"/>
        <v>43.8</v>
      </c>
      <c r="E75" s="21">
        <f t="shared" si="2"/>
        <v>26.279999999999998</v>
      </c>
      <c r="F75" s="21">
        <v>0.8</v>
      </c>
      <c r="G75" s="4">
        <f t="shared" si="3"/>
        <v>2.1024E-8</v>
      </c>
    </row>
    <row r="76" spans="1:7" ht="15" x14ac:dyDescent="0.2">
      <c r="B76" s="2" t="s">
        <v>468</v>
      </c>
      <c r="C76" s="66">
        <f t="shared" si="0"/>
        <v>0.6</v>
      </c>
      <c r="D76" s="3">
        <f t="shared" si="1"/>
        <v>38.1</v>
      </c>
      <c r="E76" s="21">
        <f t="shared" si="2"/>
        <v>22.86</v>
      </c>
      <c r="F76" s="21">
        <v>1</v>
      </c>
      <c r="G76" s="4">
        <f t="shared" si="3"/>
        <v>2.2860000000000001E-8</v>
      </c>
    </row>
    <row r="77" spans="1:7" ht="15" x14ac:dyDescent="0.2">
      <c r="B77" s="2" t="s">
        <v>469</v>
      </c>
      <c r="C77" s="66">
        <f t="shared" si="0"/>
        <v>0.6</v>
      </c>
      <c r="D77" s="3">
        <f t="shared" si="1"/>
        <v>43</v>
      </c>
      <c r="E77" s="21">
        <f t="shared" si="2"/>
        <v>25.8</v>
      </c>
      <c r="F77" s="21">
        <v>0.84</v>
      </c>
      <c r="G77" s="4">
        <f t="shared" si="3"/>
        <v>2.1671999999999997E-8</v>
      </c>
    </row>
    <row r="78" spans="1:7" ht="15" x14ac:dyDescent="0.2">
      <c r="B78" s="2" t="s">
        <v>470</v>
      </c>
      <c r="C78" s="66">
        <f t="shared" si="0"/>
        <v>0.6</v>
      </c>
      <c r="D78" s="3">
        <f t="shared" si="1"/>
        <v>40.4</v>
      </c>
      <c r="E78" s="21">
        <f t="shared" si="2"/>
        <v>24.24</v>
      </c>
      <c r="F78" s="21">
        <v>0.94</v>
      </c>
      <c r="G78" s="4">
        <f t="shared" si="3"/>
        <v>2.2785599999999995E-8</v>
      </c>
    </row>
    <row r="79" spans="1:7" ht="15" x14ac:dyDescent="0.2">
      <c r="B79" s="2" t="s">
        <v>471</v>
      </c>
      <c r="C79" s="66">
        <f t="shared" si="0"/>
        <v>0.1</v>
      </c>
      <c r="D79" s="3">
        <f t="shared" si="1"/>
        <v>47.3</v>
      </c>
      <c r="E79" s="21">
        <f t="shared" si="2"/>
        <v>4.7299999999999995</v>
      </c>
      <c r="F79" s="21">
        <v>0.54</v>
      </c>
      <c r="G79" s="4">
        <f t="shared" si="3"/>
        <v>2.5541999999999997E-9</v>
      </c>
    </row>
    <row r="80" spans="1:7" ht="15" x14ac:dyDescent="0.2">
      <c r="B80" s="2" t="s">
        <v>24</v>
      </c>
      <c r="C80" s="66">
        <f t="shared" si="0"/>
        <v>0.6</v>
      </c>
      <c r="D80" s="3">
        <f t="shared" si="1"/>
        <v>44.5</v>
      </c>
      <c r="E80" s="21">
        <f t="shared" si="2"/>
        <v>26.7</v>
      </c>
      <c r="F80" s="21">
        <v>0.77</v>
      </c>
      <c r="G80" s="4">
        <f t="shared" si="3"/>
        <v>2.0559000000000002E-8</v>
      </c>
    </row>
    <row r="81" spans="1:7" ht="15.75" thickBot="1" x14ac:dyDescent="0.25">
      <c r="B81" s="5" t="s">
        <v>26</v>
      </c>
      <c r="C81" s="66">
        <f t="shared" si="0"/>
        <v>0.6</v>
      </c>
      <c r="D81" s="3">
        <f t="shared" si="1"/>
        <v>40.200000000000003</v>
      </c>
      <c r="E81" s="21">
        <f t="shared" si="2"/>
        <v>24.12</v>
      </c>
      <c r="F81" s="22">
        <v>1</v>
      </c>
      <c r="G81" s="4">
        <f t="shared" si="3"/>
        <v>2.412E-8</v>
      </c>
    </row>
    <row r="82" spans="1:7" ht="13.5" thickBot="1" x14ac:dyDescent="0.25">
      <c r="B82" s="25" t="s">
        <v>306</v>
      </c>
      <c r="C82" s="39"/>
      <c r="D82" s="39"/>
      <c r="E82" s="39"/>
      <c r="F82" s="39"/>
      <c r="G82" s="24"/>
    </row>
    <row r="85" spans="1:7" ht="15.75" thickBot="1" x14ac:dyDescent="0.25">
      <c r="A85" t="s">
        <v>178</v>
      </c>
      <c r="B85" s="3"/>
      <c r="C85" s="59"/>
      <c r="D85" s="3"/>
      <c r="E85" s="3"/>
    </row>
    <row r="86" spans="1:7" ht="64.5" thickBot="1" x14ac:dyDescent="0.25">
      <c r="B86" s="58" t="s">
        <v>21</v>
      </c>
      <c r="C86" s="65" t="s">
        <v>305</v>
      </c>
      <c r="D86" s="63" t="s">
        <v>173</v>
      </c>
      <c r="E86" s="67" t="s">
        <v>174</v>
      </c>
      <c r="F86" s="67" t="s">
        <v>175</v>
      </c>
      <c r="G86" s="64" t="s">
        <v>176</v>
      </c>
    </row>
    <row r="87" spans="1:7" ht="15" x14ac:dyDescent="0.2">
      <c r="B87" s="2" t="s">
        <v>482</v>
      </c>
      <c r="C87" s="66">
        <f t="shared" ref="C87:C97" si="4">VLOOKUP(B87,ManufacturingN2O,2,FALSE)</f>
        <v>0.6</v>
      </c>
      <c r="D87" s="3">
        <f t="shared" ref="D87:D97" si="5">VLOOKUP(B87,fuelInfo,4,FALSE)</f>
        <v>42.3</v>
      </c>
      <c r="E87" s="21">
        <f t="shared" ref="E87:E97" si="6">C87*D87</f>
        <v>25.38</v>
      </c>
      <c r="F87" s="21">
        <v>0.8</v>
      </c>
      <c r="G87" s="4">
        <f t="shared" ref="G87:G97" si="7">(E87/1000000000)*F87</f>
        <v>2.0304000000000001E-8</v>
      </c>
    </row>
    <row r="88" spans="1:7" ht="15" x14ac:dyDescent="0.2">
      <c r="B88" s="2" t="s">
        <v>483</v>
      </c>
      <c r="C88" s="66">
        <f t="shared" si="4"/>
        <v>0.6</v>
      </c>
      <c r="D88" s="3">
        <f t="shared" si="5"/>
        <v>44.3</v>
      </c>
      <c r="E88" s="21">
        <f t="shared" si="6"/>
        <v>26.58</v>
      </c>
      <c r="F88" s="21">
        <v>0.74</v>
      </c>
      <c r="G88" s="4">
        <f t="shared" si="7"/>
        <v>1.9669199999999997E-8</v>
      </c>
    </row>
    <row r="89" spans="1:7" ht="15" x14ac:dyDescent="0.2">
      <c r="B89" s="2" t="s">
        <v>484</v>
      </c>
      <c r="C89" s="66">
        <f t="shared" si="4"/>
        <v>0.6</v>
      </c>
      <c r="D89" s="3">
        <f t="shared" si="5"/>
        <v>44.3</v>
      </c>
      <c r="E89" s="21">
        <f t="shared" si="6"/>
        <v>26.58</v>
      </c>
      <c r="F89" s="21">
        <v>0.71</v>
      </c>
      <c r="G89" s="4">
        <f t="shared" si="7"/>
        <v>1.8871799999999998E-8</v>
      </c>
    </row>
    <row r="90" spans="1:7" ht="15" x14ac:dyDescent="0.2">
      <c r="B90" s="2" t="s">
        <v>485</v>
      </c>
      <c r="C90" s="66">
        <f t="shared" si="4"/>
        <v>0.6</v>
      </c>
      <c r="D90" s="3">
        <f t="shared" si="5"/>
        <v>44.1</v>
      </c>
      <c r="E90" s="21">
        <f t="shared" si="6"/>
        <v>26.46</v>
      </c>
      <c r="F90" s="21">
        <v>0.79</v>
      </c>
      <c r="G90" s="4">
        <f t="shared" si="7"/>
        <v>2.09034E-8</v>
      </c>
    </row>
    <row r="91" spans="1:7" ht="15" x14ac:dyDescent="0.2">
      <c r="B91" s="2" t="s">
        <v>486</v>
      </c>
      <c r="C91" s="66">
        <f t="shared" si="4"/>
        <v>0.6</v>
      </c>
      <c r="D91" s="3">
        <f t="shared" si="5"/>
        <v>43.8</v>
      </c>
      <c r="E91" s="21">
        <f t="shared" si="6"/>
        <v>26.279999999999998</v>
      </c>
      <c r="F91" s="21">
        <v>0.8</v>
      </c>
      <c r="G91" s="4">
        <f t="shared" si="7"/>
        <v>2.1024E-8</v>
      </c>
    </row>
    <row r="92" spans="1:7" ht="15" x14ac:dyDescent="0.2">
      <c r="B92" s="2" t="s">
        <v>468</v>
      </c>
      <c r="C92" s="66">
        <f t="shared" si="4"/>
        <v>0.6</v>
      </c>
      <c r="D92" s="3">
        <f t="shared" si="5"/>
        <v>38.1</v>
      </c>
      <c r="E92" s="21">
        <f t="shared" si="6"/>
        <v>22.86</v>
      </c>
      <c r="F92" s="21">
        <v>1</v>
      </c>
      <c r="G92" s="4">
        <f t="shared" si="7"/>
        <v>2.2860000000000001E-8</v>
      </c>
    </row>
    <row r="93" spans="1:7" ht="15" x14ac:dyDescent="0.2">
      <c r="B93" s="2" t="s">
        <v>469</v>
      </c>
      <c r="C93" s="66">
        <f t="shared" si="4"/>
        <v>0.6</v>
      </c>
      <c r="D93" s="3">
        <f t="shared" si="5"/>
        <v>43</v>
      </c>
      <c r="E93" s="21">
        <f t="shared" si="6"/>
        <v>25.8</v>
      </c>
      <c r="F93" s="21">
        <v>0.84</v>
      </c>
      <c r="G93" s="4">
        <f t="shared" si="7"/>
        <v>2.1671999999999997E-8</v>
      </c>
    </row>
    <row r="94" spans="1:7" ht="15" x14ac:dyDescent="0.2">
      <c r="B94" s="2" t="s">
        <v>470</v>
      </c>
      <c r="C94" s="66">
        <f t="shared" si="4"/>
        <v>0.6</v>
      </c>
      <c r="D94" s="3">
        <f t="shared" si="5"/>
        <v>40.4</v>
      </c>
      <c r="E94" s="21">
        <f t="shared" si="6"/>
        <v>24.24</v>
      </c>
      <c r="F94" s="21">
        <v>0.94</v>
      </c>
      <c r="G94" s="4">
        <f t="shared" si="7"/>
        <v>2.2785599999999995E-8</v>
      </c>
    </row>
    <row r="95" spans="1:7" ht="15" x14ac:dyDescent="0.2">
      <c r="B95" s="2" t="s">
        <v>471</v>
      </c>
      <c r="C95" s="66">
        <f t="shared" si="4"/>
        <v>0.1</v>
      </c>
      <c r="D95" s="3">
        <f t="shared" si="5"/>
        <v>47.3</v>
      </c>
      <c r="E95" s="21">
        <f t="shared" si="6"/>
        <v>4.7299999999999995</v>
      </c>
      <c r="F95" s="21">
        <v>0.54</v>
      </c>
      <c r="G95" s="4">
        <f t="shared" si="7"/>
        <v>2.5541999999999997E-9</v>
      </c>
    </row>
    <row r="96" spans="1:7" ht="15" x14ac:dyDescent="0.2">
      <c r="B96" s="2" t="s">
        <v>24</v>
      </c>
      <c r="C96" s="66">
        <f t="shared" si="4"/>
        <v>0.6</v>
      </c>
      <c r="D96" s="3">
        <f t="shared" si="5"/>
        <v>44.5</v>
      </c>
      <c r="E96" s="21">
        <f t="shared" si="6"/>
        <v>26.7</v>
      </c>
      <c r="F96" s="21">
        <v>0.77</v>
      </c>
      <c r="G96" s="4">
        <f t="shared" si="7"/>
        <v>2.0559000000000002E-8</v>
      </c>
    </row>
    <row r="97" spans="1:7" ht="15.75" thickBot="1" x14ac:dyDescent="0.25">
      <c r="B97" s="5" t="s">
        <v>26</v>
      </c>
      <c r="C97" s="66">
        <f t="shared" si="4"/>
        <v>0.6</v>
      </c>
      <c r="D97" s="3">
        <f t="shared" si="5"/>
        <v>40.200000000000003</v>
      </c>
      <c r="E97" s="21">
        <f t="shared" si="6"/>
        <v>24.12</v>
      </c>
      <c r="F97" s="22">
        <v>1</v>
      </c>
      <c r="G97" s="4">
        <f t="shared" si="7"/>
        <v>2.412E-8</v>
      </c>
    </row>
    <row r="98" spans="1:7" ht="13.5" thickBot="1" x14ac:dyDescent="0.25">
      <c r="B98" s="25" t="s">
        <v>307</v>
      </c>
      <c r="C98" s="39"/>
      <c r="D98" s="39"/>
      <c r="E98" s="39"/>
      <c r="F98" s="39"/>
      <c r="G98" s="24"/>
    </row>
    <row r="100" spans="1:7" ht="15.75" thickBot="1" x14ac:dyDescent="0.25">
      <c r="A100" t="s">
        <v>179</v>
      </c>
      <c r="B100" s="3"/>
      <c r="C100" s="59"/>
      <c r="D100" s="3"/>
      <c r="E100" s="3"/>
    </row>
    <row r="101" spans="1:7" ht="64.5" thickBot="1" x14ac:dyDescent="0.25">
      <c r="B101" s="58" t="s">
        <v>21</v>
      </c>
      <c r="C101" s="65" t="s">
        <v>305</v>
      </c>
      <c r="D101" s="63" t="s">
        <v>173</v>
      </c>
      <c r="E101" s="65" t="s">
        <v>174</v>
      </c>
      <c r="F101" s="67" t="s">
        <v>175</v>
      </c>
      <c r="G101" s="64" t="s">
        <v>176</v>
      </c>
    </row>
    <row r="102" spans="1:7" ht="15" x14ac:dyDescent="0.2">
      <c r="B102" s="2" t="s">
        <v>482</v>
      </c>
      <c r="C102" s="66">
        <f t="shared" ref="C102:C112" si="8">VLOOKUP(B102,ConstructionN2O,2,FALSE)</f>
        <v>0.6</v>
      </c>
      <c r="D102" s="3">
        <f t="shared" ref="D102:D112" si="9">VLOOKUP(B102,fuelInfo,4,FALSE)</f>
        <v>42.3</v>
      </c>
      <c r="E102" s="21">
        <f t="shared" ref="E102:E112" si="10">C102*D102</f>
        <v>25.38</v>
      </c>
      <c r="F102" s="21">
        <v>0.8</v>
      </c>
      <c r="G102" s="4">
        <f t="shared" ref="G102:G112" si="11">(E102/1000000000)*F102</f>
        <v>2.0304000000000001E-8</v>
      </c>
    </row>
    <row r="103" spans="1:7" ht="15" x14ac:dyDescent="0.2">
      <c r="B103" s="2" t="s">
        <v>483</v>
      </c>
      <c r="C103" s="66">
        <f t="shared" si="8"/>
        <v>0.6</v>
      </c>
      <c r="D103" s="3">
        <f t="shared" si="9"/>
        <v>44.3</v>
      </c>
      <c r="E103" s="21">
        <f t="shared" si="10"/>
        <v>26.58</v>
      </c>
      <c r="F103" s="21">
        <v>0.74</v>
      </c>
      <c r="G103" s="4">
        <f t="shared" si="11"/>
        <v>1.9669199999999997E-8</v>
      </c>
    </row>
    <row r="104" spans="1:7" ht="15" x14ac:dyDescent="0.2">
      <c r="B104" s="2" t="s">
        <v>484</v>
      </c>
      <c r="C104" s="66">
        <f t="shared" si="8"/>
        <v>0.6</v>
      </c>
      <c r="D104" s="3">
        <f t="shared" si="9"/>
        <v>44.3</v>
      </c>
      <c r="E104" s="21">
        <f t="shared" si="10"/>
        <v>26.58</v>
      </c>
      <c r="F104" s="21">
        <v>0.71</v>
      </c>
      <c r="G104" s="4">
        <f t="shared" si="11"/>
        <v>1.8871799999999998E-8</v>
      </c>
    </row>
    <row r="105" spans="1:7" ht="15" x14ac:dyDescent="0.2">
      <c r="B105" s="2" t="s">
        <v>485</v>
      </c>
      <c r="C105" s="66">
        <f t="shared" si="8"/>
        <v>0.6</v>
      </c>
      <c r="D105" s="3">
        <f t="shared" si="9"/>
        <v>44.1</v>
      </c>
      <c r="E105" s="21">
        <f t="shared" si="10"/>
        <v>26.46</v>
      </c>
      <c r="F105" s="21">
        <v>0.79</v>
      </c>
      <c r="G105" s="4">
        <f t="shared" si="11"/>
        <v>2.09034E-8</v>
      </c>
    </row>
    <row r="106" spans="1:7" ht="15" x14ac:dyDescent="0.2">
      <c r="B106" s="2" t="s">
        <v>486</v>
      </c>
      <c r="C106" s="66">
        <f t="shared" si="8"/>
        <v>0.6</v>
      </c>
      <c r="D106" s="3">
        <f t="shared" si="9"/>
        <v>43.8</v>
      </c>
      <c r="E106" s="21">
        <f t="shared" si="10"/>
        <v>26.279999999999998</v>
      </c>
      <c r="F106" s="21">
        <v>0.8</v>
      </c>
      <c r="G106" s="4">
        <f t="shared" si="11"/>
        <v>2.1024E-8</v>
      </c>
    </row>
    <row r="107" spans="1:7" ht="15" x14ac:dyDescent="0.2">
      <c r="B107" s="2" t="s">
        <v>468</v>
      </c>
      <c r="C107" s="66">
        <f t="shared" si="8"/>
        <v>0.6</v>
      </c>
      <c r="D107" s="3">
        <f t="shared" si="9"/>
        <v>38.1</v>
      </c>
      <c r="E107" s="21">
        <f t="shared" si="10"/>
        <v>22.86</v>
      </c>
      <c r="F107" s="21">
        <v>1</v>
      </c>
      <c r="G107" s="4">
        <f t="shared" si="11"/>
        <v>2.2860000000000001E-8</v>
      </c>
    </row>
    <row r="108" spans="1:7" ht="15" x14ac:dyDescent="0.2">
      <c r="B108" s="2" t="s">
        <v>469</v>
      </c>
      <c r="C108" s="66">
        <f t="shared" si="8"/>
        <v>0.6</v>
      </c>
      <c r="D108" s="3">
        <f t="shared" si="9"/>
        <v>43</v>
      </c>
      <c r="E108" s="21">
        <f t="shared" si="10"/>
        <v>25.8</v>
      </c>
      <c r="F108" s="21">
        <v>0.84</v>
      </c>
      <c r="G108" s="4">
        <f t="shared" si="11"/>
        <v>2.1671999999999997E-8</v>
      </c>
    </row>
    <row r="109" spans="1:7" ht="15" x14ac:dyDescent="0.2">
      <c r="B109" s="2" t="s">
        <v>470</v>
      </c>
      <c r="C109" s="66">
        <f t="shared" si="8"/>
        <v>0.6</v>
      </c>
      <c r="D109" s="3">
        <f t="shared" si="9"/>
        <v>40.4</v>
      </c>
      <c r="E109" s="21">
        <f t="shared" si="10"/>
        <v>24.24</v>
      </c>
      <c r="F109" s="21">
        <v>0.94</v>
      </c>
      <c r="G109" s="4">
        <f t="shared" si="11"/>
        <v>2.2785599999999995E-8</v>
      </c>
    </row>
    <row r="110" spans="1:7" ht="15" x14ac:dyDescent="0.2">
      <c r="B110" s="2" t="s">
        <v>471</v>
      </c>
      <c r="C110" s="66">
        <f t="shared" si="8"/>
        <v>0.1</v>
      </c>
      <c r="D110" s="3">
        <f t="shared" si="9"/>
        <v>47.3</v>
      </c>
      <c r="E110" s="21">
        <f t="shared" si="10"/>
        <v>4.7299999999999995</v>
      </c>
      <c r="F110" s="21">
        <v>0.54</v>
      </c>
      <c r="G110" s="4">
        <f t="shared" si="11"/>
        <v>2.5541999999999997E-9</v>
      </c>
    </row>
    <row r="111" spans="1:7" ht="15" x14ac:dyDescent="0.2">
      <c r="B111" s="2" t="s">
        <v>24</v>
      </c>
      <c r="C111" s="66">
        <f t="shared" si="8"/>
        <v>0.6</v>
      </c>
      <c r="D111" s="3">
        <f t="shared" si="9"/>
        <v>44.5</v>
      </c>
      <c r="E111" s="21">
        <f t="shared" si="10"/>
        <v>26.7</v>
      </c>
      <c r="F111" s="21">
        <v>0.77</v>
      </c>
      <c r="G111" s="4">
        <f t="shared" si="11"/>
        <v>2.0559000000000002E-8</v>
      </c>
    </row>
    <row r="112" spans="1:7" ht="15.75" thickBot="1" x14ac:dyDescent="0.25">
      <c r="B112" s="5" t="s">
        <v>26</v>
      </c>
      <c r="C112" s="66">
        <f t="shared" si="8"/>
        <v>0.6</v>
      </c>
      <c r="D112" s="3">
        <f t="shared" si="9"/>
        <v>40.200000000000003</v>
      </c>
      <c r="E112" s="21">
        <f t="shared" si="10"/>
        <v>24.12</v>
      </c>
      <c r="F112" s="22">
        <v>1</v>
      </c>
      <c r="G112" s="4">
        <f t="shared" si="11"/>
        <v>2.412E-8</v>
      </c>
    </row>
    <row r="113" spans="1:7" ht="13.5" thickBot="1" x14ac:dyDescent="0.25">
      <c r="B113" s="25" t="s">
        <v>308</v>
      </c>
      <c r="C113" s="39"/>
      <c r="D113" s="39"/>
      <c r="E113" s="39"/>
      <c r="F113" s="39"/>
      <c r="G113" s="24"/>
    </row>
    <row r="115" spans="1:7" ht="15.75" thickBot="1" x14ac:dyDescent="0.25">
      <c r="A115" t="s">
        <v>180</v>
      </c>
      <c r="B115" s="3"/>
      <c r="C115" s="59"/>
      <c r="D115" s="3"/>
      <c r="E115" s="3"/>
    </row>
    <row r="116" spans="1:7" ht="64.5" thickBot="1" x14ac:dyDescent="0.25">
      <c r="B116" s="58" t="s">
        <v>21</v>
      </c>
      <c r="C116" s="65" t="s">
        <v>305</v>
      </c>
      <c r="D116" s="63" t="s">
        <v>173</v>
      </c>
      <c r="E116" s="67" t="s">
        <v>174</v>
      </c>
      <c r="F116" s="67" t="s">
        <v>175</v>
      </c>
      <c r="G116" s="64" t="s">
        <v>176</v>
      </c>
    </row>
    <row r="117" spans="1:7" ht="15" x14ac:dyDescent="0.2">
      <c r="B117" s="2" t="s">
        <v>482</v>
      </c>
      <c r="C117" s="66">
        <f t="shared" ref="C117:C127" si="12">VLOOKUP(B117,CommercialN2O,2,FALSE)</f>
        <v>0.6</v>
      </c>
      <c r="D117" s="3">
        <f t="shared" ref="D117:D127" si="13">VLOOKUP(B117,fuelInfo,4,FALSE)</f>
        <v>42.3</v>
      </c>
      <c r="E117" s="21">
        <f t="shared" ref="E117:E127" si="14">C117*D117</f>
        <v>25.38</v>
      </c>
      <c r="F117" s="21">
        <v>0.8</v>
      </c>
      <c r="G117" s="4">
        <f t="shared" ref="G117:G127" si="15">(E117/1000000000)*F117</f>
        <v>2.0304000000000001E-8</v>
      </c>
    </row>
    <row r="118" spans="1:7" ht="15" x14ac:dyDescent="0.2">
      <c r="B118" s="2" t="s">
        <v>483</v>
      </c>
      <c r="C118" s="66">
        <f t="shared" si="12"/>
        <v>0.6</v>
      </c>
      <c r="D118" s="3">
        <f t="shared" si="13"/>
        <v>44.3</v>
      </c>
      <c r="E118" s="21">
        <f t="shared" si="14"/>
        <v>26.58</v>
      </c>
      <c r="F118" s="21">
        <v>0.74</v>
      </c>
      <c r="G118" s="4">
        <f t="shared" si="15"/>
        <v>1.9669199999999997E-8</v>
      </c>
    </row>
    <row r="119" spans="1:7" ht="15" x14ac:dyDescent="0.2">
      <c r="B119" s="2" t="s">
        <v>484</v>
      </c>
      <c r="C119" s="66">
        <f t="shared" si="12"/>
        <v>0.6</v>
      </c>
      <c r="D119" s="3">
        <f t="shared" si="13"/>
        <v>44.3</v>
      </c>
      <c r="E119" s="21">
        <f t="shared" si="14"/>
        <v>26.58</v>
      </c>
      <c r="F119" s="21">
        <v>0.71</v>
      </c>
      <c r="G119" s="4">
        <f t="shared" si="15"/>
        <v>1.8871799999999998E-8</v>
      </c>
    </row>
    <row r="120" spans="1:7" ht="15" x14ac:dyDescent="0.2">
      <c r="B120" s="2" t="s">
        <v>485</v>
      </c>
      <c r="C120" s="66">
        <f t="shared" si="12"/>
        <v>0.6</v>
      </c>
      <c r="D120" s="3">
        <f t="shared" si="13"/>
        <v>44.1</v>
      </c>
      <c r="E120" s="21">
        <f t="shared" si="14"/>
        <v>26.46</v>
      </c>
      <c r="F120" s="21">
        <v>0.79</v>
      </c>
      <c r="G120" s="4">
        <f t="shared" si="15"/>
        <v>2.09034E-8</v>
      </c>
    </row>
    <row r="121" spans="1:7" ht="15" x14ac:dyDescent="0.2">
      <c r="B121" s="2" t="s">
        <v>486</v>
      </c>
      <c r="C121" s="66">
        <f t="shared" si="12"/>
        <v>0.6</v>
      </c>
      <c r="D121" s="3">
        <f t="shared" si="13"/>
        <v>43.8</v>
      </c>
      <c r="E121" s="21">
        <f t="shared" si="14"/>
        <v>26.279999999999998</v>
      </c>
      <c r="F121" s="21">
        <v>0.8</v>
      </c>
      <c r="G121" s="4">
        <f t="shared" si="15"/>
        <v>2.1024E-8</v>
      </c>
    </row>
    <row r="122" spans="1:7" ht="15" x14ac:dyDescent="0.2">
      <c r="B122" s="2" t="s">
        <v>468</v>
      </c>
      <c r="C122" s="66">
        <f t="shared" si="12"/>
        <v>0.6</v>
      </c>
      <c r="D122" s="3">
        <f t="shared" si="13"/>
        <v>38.1</v>
      </c>
      <c r="E122" s="21">
        <f t="shared" si="14"/>
        <v>22.86</v>
      </c>
      <c r="F122" s="21">
        <v>1</v>
      </c>
      <c r="G122" s="4">
        <f t="shared" si="15"/>
        <v>2.2860000000000001E-8</v>
      </c>
    </row>
    <row r="123" spans="1:7" ht="15" x14ac:dyDescent="0.2">
      <c r="B123" s="2" t="s">
        <v>469</v>
      </c>
      <c r="C123" s="66">
        <f t="shared" si="12"/>
        <v>0.6</v>
      </c>
      <c r="D123" s="3">
        <f t="shared" si="13"/>
        <v>43</v>
      </c>
      <c r="E123" s="21">
        <f t="shared" si="14"/>
        <v>25.8</v>
      </c>
      <c r="F123" s="21">
        <v>0.84</v>
      </c>
      <c r="G123" s="4">
        <f t="shared" si="15"/>
        <v>2.1671999999999997E-8</v>
      </c>
    </row>
    <row r="124" spans="1:7" ht="15" x14ac:dyDescent="0.2">
      <c r="B124" s="2" t="s">
        <v>470</v>
      </c>
      <c r="C124" s="66">
        <f t="shared" si="12"/>
        <v>0.6</v>
      </c>
      <c r="D124" s="3">
        <f t="shared" si="13"/>
        <v>40.4</v>
      </c>
      <c r="E124" s="21">
        <f t="shared" si="14"/>
        <v>24.24</v>
      </c>
      <c r="F124" s="21">
        <v>0.94</v>
      </c>
      <c r="G124" s="4">
        <f t="shared" si="15"/>
        <v>2.2785599999999995E-8</v>
      </c>
    </row>
    <row r="125" spans="1:7" ht="15" x14ac:dyDescent="0.2">
      <c r="B125" s="2" t="s">
        <v>471</v>
      </c>
      <c r="C125" s="66">
        <f t="shared" si="12"/>
        <v>0.1</v>
      </c>
      <c r="D125" s="3">
        <f t="shared" si="13"/>
        <v>47.3</v>
      </c>
      <c r="E125" s="21">
        <f t="shared" si="14"/>
        <v>4.7299999999999995</v>
      </c>
      <c r="F125" s="21">
        <v>0.54</v>
      </c>
      <c r="G125" s="4">
        <f t="shared" si="15"/>
        <v>2.5541999999999997E-9</v>
      </c>
    </row>
    <row r="126" spans="1:7" ht="15" x14ac:dyDescent="0.2">
      <c r="B126" s="2" t="s">
        <v>24</v>
      </c>
      <c r="C126" s="66">
        <f t="shared" si="12"/>
        <v>0.6</v>
      </c>
      <c r="D126" s="3">
        <f t="shared" si="13"/>
        <v>44.5</v>
      </c>
      <c r="E126" s="21">
        <f t="shared" si="14"/>
        <v>26.7</v>
      </c>
      <c r="F126" s="21">
        <v>0.77</v>
      </c>
      <c r="G126" s="4">
        <f t="shared" si="15"/>
        <v>2.0559000000000002E-8</v>
      </c>
    </row>
    <row r="127" spans="1:7" ht="15.75" thickBot="1" x14ac:dyDescent="0.25">
      <c r="B127" s="5" t="s">
        <v>26</v>
      </c>
      <c r="C127" s="66">
        <f t="shared" si="12"/>
        <v>0.6</v>
      </c>
      <c r="D127" s="3">
        <f t="shared" si="13"/>
        <v>40.200000000000003</v>
      </c>
      <c r="E127" s="21">
        <f t="shared" si="14"/>
        <v>24.12</v>
      </c>
      <c r="F127" s="22">
        <v>1</v>
      </c>
      <c r="G127" s="4">
        <f t="shared" si="15"/>
        <v>2.412E-8</v>
      </c>
    </row>
    <row r="128" spans="1:7" ht="13.5" thickBot="1" x14ac:dyDescent="0.25">
      <c r="B128" s="25" t="s">
        <v>309</v>
      </c>
      <c r="C128" s="39"/>
      <c r="D128" s="39"/>
      <c r="E128" s="39"/>
      <c r="F128" s="39"/>
      <c r="G128" s="24"/>
    </row>
    <row r="130" spans="1:7" ht="15.75" thickBot="1" x14ac:dyDescent="0.25">
      <c r="A130" t="s">
        <v>181</v>
      </c>
      <c r="B130" s="3"/>
      <c r="C130" s="59"/>
      <c r="D130" s="3"/>
      <c r="E130" s="3"/>
    </row>
    <row r="131" spans="1:7" ht="64.5" thickBot="1" x14ac:dyDescent="0.25">
      <c r="B131" s="58" t="s">
        <v>21</v>
      </c>
      <c r="C131" s="65" t="s">
        <v>305</v>
      </c>
      <c r="D131" s="63" t="s">
        <v>173</v>
      </c>
      <c r="E131" s="67" t="s">
        <v>174</v>
      </c>
      <c r="F131" s="67" t="s">
        <v>175</v>
      </c>
      <c r="G131" s="64" t="s">
        <v>176</v>
      </c>
    </row>
    <row r="132" spans="1:7" ht="15" x14ac:dyDescent="0.2">
      <c r="B132" s="2" t="s">
        <v>482</v>
      </c>
      <c r="C132" s="66">
        <f t="shared" ref="C132:C142" si="16">VLOOKUP(B132,InstitutionalN2O,2,FALSE)</f>
        <v>0.6</v>
      </c>
      <c r="D132" s="3">
        <f t="shared" ref="D132:D142" si="17">VLOOKUP(B132,fuelInfo,4,FALSE)</f>
        <v>42.3</v>
      </c>
      <c r="E132" s="21">
        <f t="shared" ref="E132:E142" si="18">C132*D132</f>
        <v>25.38</v>
      </c>
      <c r="F132" s="21">
        <v>0.8</v>
      </c>
      <c r="G132" s="4">
        <f t="shared" ref="G132:G142" si="19">(E132/1000000000)*F132</f>
        <v>2.0304000000000001E-8</v>
      </c>
    </row>
    <row r="133" spans="1:7" ht="15" x14ac:dyDescent="0.2">
      <c r="B133" s="2" t="s">
        <v>483</v>
      </c>
      <c r="C133" s="66">
        <f t="shared" si="16"/>
        <v>0.6</v>
      </c>
      <c r="D133" s="3">
        <f t="shared" si="17"/>
        <v>44.3</v>
      </c>
      <c r="E133" s="21">
        <f t="shared" si="18"/>
        <v>26.58</v>
      </c>
      <c r="F133" s="21">
        <v>0.74</v>
      </c>
      <c r="G133" s="4">
        <f t="shared" si="19"/>
        <v>1.9669199999999997E-8</v>
      </c>
    </row>
    <row r="134" spans="1:7" ht="15" x14ac:dyDescent="0.2">
      <c r="B134" s="2" t="s">
        <v>484</v>
      </c>
      <c r="C134" s="66">
        <f t="shared" si="16"/>
        <v>0.6</v>
      </c>
      <c r="D134" s="3">
        <f t="shared" si="17"/>
        <v>44.3</v>
      </c>
      <c r="E134" s="21">
        <f t="shared" si="18"/>
        <v>26.58</v>
      </c>
      <c r="F134" s="21">
        <v>0.71</v>
      </c>
      <c r="G134" s="4">
        <f t="shared" si="19"/>
        <v>1.8871799999999998E-8</v>
      </c>
    </row>
    <row r="135" spans="1:7" ht="15" x14ac:dyDescent="0.2">
      <c r="B135" s="2" t="s">
        <v>485</v>
      </c>
      <c r="C135" s="66">
        <f t="shared" si="16"/>
        <v>0.6</v>
      </c>
      <c r="D135" s="3">
        <f t="shared" si="17"/>
        <v>44.1</v>
      </c>
      <c r="E135" s="21">
        <f t="shared" si="18"/>
        <v>26.46</v>
      </c>
      <c r="F135" s="21">
        <v>0.79</v>
      </c>
      <c r="G135" s="4">
        <f t="shared" si="19"/>
        <v>2.09034E-8</v>
      </c>
    </row>
    <row r="136" spans="1:7" ht="15" x14ac:dyDescent="0.2">
      <c r="B136" s="2" t="s">
        <v>486</v>
      </c>
      <c r="C136" s="66">
        <f t="shared" si="16"/>
        <v>0.6</v>
      </c>
      <c r="D136" s="3">
        <f t="shared" si="17"/>
        <v>43.8</v>
      </c>
      <c r="E136" s="21">
        <f t="shared" si="18"/>
        <v>26.279999999999998</v>
      </c>
      <c r="F136" s="21">
        <v>0.8</v>
      </c>
      <c r="G136" s="4">
        <f t="shared" si="19"/>
        <v>2.1024E-8</v>
      </c>
    </row>
    <row r="137" spans="1:7" ht="15" x14ac:dyDescent="0.2">
      <c r="B137" s="2" t="s">
        <v>468</v>
      </c>
      <c r="C137" s="66">
        <f t="shared" si="16"/>
        <v>0.6</v>
      </c>
      <c r="D137" s="3">
        <f t="shared" si="17"/>
        <v>38.1</v>
      </c>
      <c r="E137" s="21">
        <f t="shared" si="18"/>
        <v>22.86</v>
      </c>
      <c r="F137" s="21">
        <v>1</v>
      </c>
      <c r="G137" s="4">
        <f t="shared" si="19"/>
        <v>2.2860000000000001E-8</v>
      </c>
    </row>
    <row r="138" spans="1:7" ht="15" x14ac:dyDescent="0.2">
      <c r="B138" s="2" t="s">
        <v>469</v>
      </c>
      <c r="C138" s="66">
        <f t="shared" si="16"/>
        <v>0.6</v>
      </c>
      <c r="D138" s="3">
        <f t="shared" si="17"/>
        <v>43</v>
      </c>
      <c r="E138" s="21">
        <f t="shared" si="18"/>
        <v>25.8</v>
      </c>
      <c r="F138" s="21">
        <v>0.84</v>
      </c>
      <c r="G138" s="4">
        <f t="shared" si="19"/>
        <v>2.1671999999999997E-8</v>
      </c>
    </row>
    <row r="139" spans="1:7" ht="15" x14ac:dyDescent="0.2">
      <c r="B139" s="2" t="s">
        <v>470</v>
      </c>
      <c r="C139" s="66">
        <f t="shared" si="16"/>
        <v>0.6</v>
      </c>
      <c r="D139" s="3">
        <f t="shared" si="17"/>
        <v>40.4</v>
      </c>
      <c r="E139" s="21">
        <f t="shared" si="18"/>
        <v>24.24</v>
      </c>
      <c r="F139" s="21">
        <v>0.94</v>
      </c>
      <c r="G139" s="4">
        <f t="shared" si="19"/>
        <v>2.2785599999999995E-8</v>
      </c>
    </row>
    <row r="140" spans="1:7" ht="15" x14ac:dyDescent="0.2">
      <c r="B140" s="2" t="s">
        <v>471</v>
      </c>
      <c r="C140" s="66">
        <f t="shared" si="16"/>
        <v>0.1</v>
      </c>
      <c r="D140" s="3">
        <f t="shared" si="17"/>
        <v>47.3</v>
      </c>
      <c r="E140" s="21">
        <f t="shared" si="18"/>
        <v>4.7299999999999995</v>
      </c>
      <c r="F140" s="21">
        <v>0.54</v>
      </c>
      <c r="G140" s="4">
        <f t="shared" si="19"/>
        <v>2.5541999999999997E-9</v>
      </c>
    </row>
    <row r="141" spans="1:7" ht="15" x14ac:dyDescent="0.2">
      <c r="B141" s="2" t="s">
        <v>24</v>
      </c>
      <c r="C141" s="66">
        <f t="shared" si="16"/>
        <v>0.6</v>
      </c>
      <c r="D141" s="3">
        <f t="shared" si="17"/>
        <v>44.5</v>
      </c>
      <c r="E141" s="21">
        <f t="shared" si="18"/>
        <v>26.7</v>
      </c>
      <c r="F141" s="21">
        <v>0.77</v>
      </c>
      <c r="G141" s="4">
        <f t="shared" si="19"/>
        <v>2.0559000000000002E-8</v>
      </c>
    </row>
    <row r="142" spans="1:7" ht="15.75" thickBot="1" x14ac:dyDescent="0.25">
      <c r="B142" s="5" t="s">
        <v>26</v>
      </c>
      <c r="C142" s="66">
        <f t="shared" si="16"/>
        <v>0.6</v>
      </c>
      <c r="D142" s="3">
        <f t="shared" si="17"/>
        <v>40.200000000000003</v>
      </c>
      <c r="E142" s="21">
        <f t="shared" si="18"/>
        <v>24.12</v>
      </c>
      <c r="F142" s="22">
        <v>1</v>
      </c>
      <c r="G142" s="4">
        <f t="shared" si="19"/>
        <v>2.412E-8</v>
      </c>
    </row>
    <row r="143" spans="1:7" ht="13.5" thickBot="1" x14ac:dyDescent="0.25">
      <c r="B143" s="25" t="s">
        <v>310</v>
      </c>
      <c r="C143" s="39"/>
      <c r="D143" s="39"/>
      <c r="E143" s="39"/>
      <c r="F143" s="39"/>
      <c r="G143" s="24"/>
    </row>
    <row r="145" spans="1:7" ht="15.75" thickBot="1" x14ac:dyDescent="0.25">
      <c r="A145" t="s">
        <v>182</v>
      </c>
      <c r="B145" s="3"/>
      <c r="C145" s="59"/>
      <c r="D145" s="3"/>
      <c r="E145" s="3"/>
    </row>
    <row r="146" spans="1:7" ht="64.5" thickBot="1" x14ac:dyDescent="0.25">
      <c r="B146" s="58" t="s">
        <v>21</v>
      </c>
      <c r="C146" s="65" t="s">
        <v>305</v>
      </c>
      <c r="D146" s="63" t="s">
        <v>173</v>
      </c>
      <c r="E146" s="67" t="s">
        <v>174</v>
      </c>
      <c r="F146" s="67" t="s">
        <v>175</v>
      </c>
      <c r="G146" s="64" t="s">
        <v>176</v>
      </c>
    </row>
    <row r="147" spans="1:7" ht="15" x14ac:dyDescent="0.2">
      <c r="B147" s="2" t="s">
        <v>482</v>
      </c>
      <c r="C147" s="66">
        <f t="shared" ref="C147:C157" si="20">VLOOKUP(B147,ResidentialN2O,2,FALSE)</f>
        <v>0.6</v>
      </c>
      <c r="D147" s="3">
        <f t="shared" ref="D147:D157" si="21">VLOOKUP(B147,fuelInfo,4,FALSE)</f>
        <v>42.3</v>
      </c>
      <c r="E147" s="21">
        <f t="shared" ref="E147:E157" si="22">C147*D147</f>
        <v>25.38</v>
      </c>
      <c r="F147" s="21">
        <v>0.8</v>
      </c>
      <c r="G147" s="4">
        <f t="shared" ref="G147:G157" si="23">(E147/1000000000)*F147</f>
        <v>2.0304000000000001E-8</v>
      </c>
    </row>
    <row r="148" spans="1:7" ht="15" x14ac:dyDescent="0.2">
      <c r="B148" s="2" t="s">
        <v>483</v>
      </c>
      <c r="C148" s="66">
        <f t="shared" si="20"/>
        <v>0.6</v>
      </c>
      <c r="D148" s="3">
        <f t="shared" si="21"/>
        <v>44.3</v>
      </c>
      <c r="E148" s="21">
        <f t="shared" si="22"/>
        <v>26.58</v>
      </c>
      <c r="F148" s="21">
        <v>0.74</v>
      </c>
      <c r="G148" s="4">
        <f t="shared" si="23"/>
        <v>1.9669199999999997E-8</v>
      </c>
    </row>
    <row r="149" spans="1:7" ht="15" x14ac:dyDescent="0.2">
      <c r="B149" s="2" t="s">
        <v>484</v>
      </c>
      <c r="C149" s="66">
        <f t="shared" si="20"/>
        <v>0.6</v>
      </c>
      <c r="D149" s="3">
        <f t="shared" si="21"/>
        <v>44.3</v>
      </c>
      <c r="E149" s="21">
        <f t="shared" si="22"/>
        <v>26.58</v>
      </c>
      <c r="F149" s="21">
        <v>0.71</v>
      </c>
      <c r="G149" s="4">
        <f t="shared" si="23"/>
        <v>1.8871799999999998E-8</v>
      </c>
    </row>
    <row r="150" spans="1:7" ht="15" x14ac:dyDescent="0.2">
      <c r="B150" s="2" t="s">
        <v>485</v>
      </c>
      <c r="C150" s="66">
        <f t="shared" si="20"/>
        <v>0.6</v>
      </c>
      <c r="D150" s="3">
        <f t="shared" si="21"/>
        <v>44.1</v>
      </c>
      <c r="E150" s="21">
        <f t="shared" si="22"/>
        <v>26.46</v>
      </c>
      <c r="F150" s="21">
        <v>0.79</v>
      </c>
      <c r="G150" s="4">
        <f t="shared" si="23"/>
        <v>2.09034E-8</v>
      </c>
    </row>
    <row r="151" spans="1:7" ht="15" x14ac:dyDescent="0.2">
      <c r="B151" s="2" t="s">
        <v>486</v>
      </c>
      <c r="C151" s="66">
        <f t="shared" si="20"/>
        <v>0.6</v>
      </c>
      <c r="D151" s="3">
        <f t="shared" si="21"/>
        <v>43.8</v>
      </c>
      <c r="E151" s="21">
        <f t="shared" si="22"/>
        <v>26.279999999999998</v>
      </c>
      <c r="F151" s="21">
        <v>0.8</v>
      </c>
      <c r="G151" s="4">
        <f t="shared" si="23"/>
        <v>2.1024E-8</v>
      </c>
    </row>
    <row r="152" spans="1:7" ht="15" x14ac:dyDescent="0.2">
      <c r="B152" s="2" t="s">
        <v>468</v>
      </c>
      <c r="C152" s="66">
        <f t="shared" si="20"/>
        <v>0.6</v>
      </c>
      <c r="D152" s="3">
        <f t="shared" si="21"/>
        <v>38.1</v>
      </c>
      <c r="E152" s="21">
        <f t="shared" si="22"/>
        <v>22.86</v>
      </c>
      <c r="F152" s="21">
        <v>1</v>
      </c>
      <c r="G152" s="4">
        <f t="shared" si="23"/>
        <v>2.2860000000000001E-8</v>
      </c>
    </row>
    <row r="153" spans="1:7" ht="15" x14ac:dyDescent="0.2">
      <c r="B153" s="2" t="s">
        <v>469</v>
      </c>
      <c r="C153" s="66">
        <f t="shared" si="20"/>
        <v>0.6</v>
      </c>
      <c r="D153" s="3">
        <f t="shared" si="21"/>
        <v>43</v>
      </c>
      <c r="E153" s="21">
        <f t="shared" si="22"/>
        <v>25.8</v>
      </c>
      <c r="F153" s="21">
        <v>0.84</v>
      </c>
      <c r="G153" s="4">
        <f t="shared" si="23"/>
        <v>2.1671999999999997E-8</v>
      </c>
    </row>
    <row r="154" spans="1:7" ht="15" x14ac:dyDescent="0.2">
      <c r="B154" s="2" t="s">
        <v>470</v>
      </c>
      <c r="C154" s="66">
        <f t="shared" si="20"/>
        <v>0.6</v>
      </c>
      <c r="D154" s="3">
        <f t="shared" si="21"/>
        <v>40.4</v>
      </c>
      <c r="E154" s="21">
        <f t="shared" si="22"/>
        <v>24.24</v>
      </c>
      <c r="F154" s="21">
        <v>0.94</v>
      </c>
      <c r="G154" s="4">
        <f t="shared" si="23"/>
        <v>2.2785599999999995E-8</v>
      </c>
    </row>
    <row r="155" spans="1:7" ht="15" x14ac:dyDescent="0.2">
      <c r="B155" s="2" t="s">
        <v>471</v>
      </c>
      <c r="C155" s="66">
        <f t="shared" si="20"/>
        <v>0.1</v>
      </c>
      <c r="D155" s="3">
        <f t="shared" si="21"/>
        <v>47.3</v>
      </c>
      <c r="E155" s="21">
        <f t="shared" si="22"/>
        <v>4.7299999999999995</v>
      </c>
      <c r="F155" s="21">
        <v>0.54</v>
      </c>
      <c r="G155" s="4">
        <f t="shared" si="23"/>
        <v>2.5541999999999997E-9</v>
      </c>
    </row>
    <row r="156" spans="1:7" ht="15" x14ac:dyDescent="0.2">
      <c r="B156" s="2" t="s">
        <v>24</v>
      </c>
      <c r="C156" s="66">
        <f t="shared" si="20"/>
        <v>0.6</v>
      </c>
      <c r="D156" s="3">
        <f t="shared" si="21"/>
        <v>44.5</v>
      </c>
      <c r="E156" s="21">
        <f t="shared" si="22"/>
        <v>26.7</v>
      </c>
      <c r="F156" s="21">
        <v>0.77</v>
      </c>
      <c r="G156" s="4">
        <f t="shared" si="23"/>
        <v>2.0559000000000002E-8</v>
      </c>
    </row>
    <row r="157" spans="1:7" ht="15.75" thickBot="1" x14ac:dyDescent="0.25">
      <c r="B157" s="5" t="s">
        <v>26</v>
      </c>
      <c r="C157" s="66">
        <f t="shared" si="20"/>
        <v>0.6</v>
      </c>
      <c r="D157" s="3">
        <f t="shared" si="21"/>
        <v>40.200000000000003</v>
      </c>
      <c r="E157" s="21">
        <f t="shared" si="22"/>
        <v>24.12</v>
      </c>
      <c r="F157" s="22">
        <v>1</v>
      </c>
      <c r="G157" s="4">
        <f t="shared" si="23"/>
        <v>2.412E-8</v>
      </c>
    </row>
    <row r="158" spans="1:7" ht="13.5" thickBot="1" x14ac:dyDescent="0.25">
      <c r="B158" s="25" t="s">
        <v>311</v>
      </c>
      <c r="C158" s="39"/>
      <c r="D158" s="39"/>
      <c r="E158" s="39"/>
      <c r="F158" s="39"/>
      <c r="G158" s="24"/>
    </row>
    <row r="160" spans="1:7" ht="15.75" thickBot="1" x14ac:dyDescent="0.25">
      <c r="A160" t="s">
        <v>183</v>
      </c>
      <c r="B160" s="3"/>
      <c r="C160" s="59"/>
      <c r="D160" s="3"/>
      <c r="E160" s="3"/>
    </row>
    <row r="161" spans="1:7" ht="64.5" thickBot="1" x14ac:dyDescent="0.25">
      <c r="B161" s="58" t="s">
        <v>21</v>
      </c>
      <c r="C161" s="65" t="s">
        <v>305</v>
      </c>
      <c r="D161" s="63" t="s">
        <v>173</v>
      </c>
      <c r="E161" s="67" t="s">
        <v>174</v>
      </c>
      <c r="F161" s="67" t="s">
        <v>175</v>
      </c>
      <c r="G161" s="64" t="s">
        <v>176</v>
      </c>
    </row>
    <row r="162" spans="1:7" ht="15" x14ac:dyDescent="0.2">
      <c r="B162" s="2" t="s">
        <v>482</v>
      </c>
      <c r="C162" s="66">
        <f t="shared" ref="C162:C172" si="24">VLOOKUP(B162,AgricultureN2O,2,FALSE)</f>
        <v>0.6</v>
      </c>
      <c r="D162" s="3">
        <f t="shared" ref="D162:D172" si="25">VLOOKUP(B162,fuelInfo,4,FALSE)</f>
        <v>42.3</v>
      </c>
      <c r="E162" s="21">
        <f t="shared" ref="E162:E172" si="26">C162*D162</f>
        <v>25.38</v>
      </c>
      <c r="F162" s="21">
        <v>0.8</v>
      </c>
      <c r="G162" s="4">
        <f t="shared" ref="G162:G172" si="27">(E162/1000000000)*F162</f>
        <v>2.0304000000000001E-8</v>
      </c>
    </row>
    <row r="163" spans="1:7" ht="15" x14ac:dyDescent="0.2">
      <c r="B163" s="2" t="s">
        <v>483</v>
      </c>
      <c r="C163" s="66">
        <f t="shared" si="24"/>
        <v>0.6</v>
      </c>
      <c r="D163" s="3">
        <f t="shared" si="25"/>
        <v>44.3</v>
      </c>
      <c r="E163" s="21">
        <f t="shared" si="26"/>
        <v>26.58</v>
      </c>
      <c r="F163" s="21">
        <v>0.74</v>
      </c>
      <c r="G163" s="4">
        <f t="shared" si="27"/>
        <v>1.9669199999999997E-8</v>
      </c>
    </row>
    <row r="164" spans="1:7" ht="15" x14ac:dyDescent="0.2">
      <c r="B164" s="2" t="s">
        <v>484</v>
      </c>
      <c r="C164" s="66">
        <f t="shared" si="24"/>
        <v>0.6</v>
      </c>
      <c r="D164" s="3">
        <f t="shared" si="25"/>
        <v>44.3</v>
      </c>
      <c r="E164" s="21">
        <f t="shared" si="26"/>
        <v>26.58</v>
      </c>
      <c r="F164" s="21">
        <v>0.71</v>
      </c>
      <c r="G164" s="4">
        <f t="shared" si="27"/>
        <v>1.8871799999999998E-8</v>
      </c>
    </row>
    <row r="165" spans="1:7" ht="15" x14ac:dyDescent="0.2">
      <c r="B165" s="2" t="s">
        <v>485</v>
      </c>
      <c r="C165" s="66">
        <f t="shared" si="24"/>
        <v>0.6</v>
      </c>
      <c r="D165" s="3">
        <f t="shared" si="25"/>
        <v>44.1</v>
      </c>
      <c r="E165" s="21">
        <f t="shared" si="26"/>
        <v>26.46</v>
      </c>
      <c r="F165" s="21">
        <v>0.79</v>
      </c>
      <c r="G165" s="4">
        <f t="shared" si="27"/>
        <v>2.09034E-8</v>
      </c>
    </row>
    <row r="166" spans="1:7" ht="15" x14ac:dyDescent="0.2">
      <c r="B166" s="2" t="s">
        <v>486</v>
      </c>
      <c r="C166" s="66">
        <f t="shared" si="24"/>
        <v>0.6</v>
      </c>
      <c r="D166" s="3">
        <f t="shared" si="25"/>
        <v>43.8</v>
      </c>
      <c r="E166" s="21">
        <f t="shared" si="26"/>
        <v>26.279999999999998</v>
      </c>
      <c r="F166" s="21">
        <v>0.8</v>
      </c>
      <c r="G166" s="4">
        <f t="shared" si="27"/>
        <v>2.1024E-8</v>
      </c>
    </row>
    <row r="167" spans="1:7" ht="15" x14ac:dyDescent="0.2">
      <c r="B167" s="2" t="s">
        <v>468</v>
      </c>
      <c r="C167" s="66">
        <f t="shared" si="24"/>
        <v>0.6</v>
      </c>
      <c r="D167" s="3">
        <f t="shared" si="25"/>
        <v>38.1</v>
      </c>
      <c r="E167" s="21">
        <f t="shared" si="26"/>
        <v>22.86</v>
      </c>
      <c r="F167" s="21">
        <v>1</v>
      </c>
      <c r="G167" s="4">
        <f t="shared" si="27"/>
        <v>2.2860000000000001E-8</v>
      </c>
    </row>
    <row r="168" spans="1:7" ht="15" x14ac:dyDescent="0.2">
      <c r="B168" s="2" t="s">
        <v>469</v>
      </c>
      <c r="C168" s="66">
        <f t="shared" si="24"/>
        <v>0.6</v>
      </c>
      <c r="D168" s="3">
        <f t="shared" si="25"/>
        <v>43</v>
      </c>
      <c r="E168" s="21">
        <f t="shared" si="26"/>
        <v>25.8</v>
      </c>
      <c r="F168" s="21">
        <v>0.84</v>
      </c>
      <c r="G168" s="4">
        <f t="shared" si="27"/>
        <v>2.1671999999999997E-8</v>
      </c>
    </row>
    <row r="169" spans="1:7" ht="15" x14ac:dyDescent="0.2">
      <c r="B169" s="2" t="s">
        <v>470</v>
      </c>
      <c r="C169" s="66">
        <f t="shared" si="24"/>
        <v>0.6</v>
      </c>
      <c r="D169" s="3">
        <f t="shared" si="25"/>
        <v>40.4</v>
      </c>
      <c r="E169" s="21">
        <f t="shared" si="26"/>
        <v>24.24</v>
      </c>
      <c r="F169" s="21">
        <v>0.94</v>
      </c>
      <c r="G169" s="4">
        <f t="shared" si="27"/>
        <v>2.2785599999999995E-8</v>
      </c>
    </row>
    <row r="170" spans="1:7" ht="15" x14ac:dyDescent="0.2">
      <c r="B170" s="2" t="s">
        <v>471</v>
      </c>
      <c r="C170" s="66">
        <f t="shared" si="24"/>
        <v>0.1</v>
      </c>
      <c r="D170" s="3">
        <f t="shared" si="25"/>
        <v>47.3</v>
      </c>
      <c r="E170" s="21">
        <f t="shared" si="26"/>
        <v>4.7299999999999995</v>
      </c>
      <c r="F170" s="21">
        <v>0.54</v>
      </c>
      <c r="G170" s="4">
        <f t="shared" si="27"/>
        <v>2.5541999999999997E-9</v>
      </c>
    </row>
    <row r="171" spans="1:7" ht="15" x14ac:dyDescent="0.2">
      <c r="B171" s="2" t="s">
        <v>24</v>
      </c>
      <c r="C171" s="66">
        <f t="shared" si="24"/>
        <v>0.6</v>
      </c>
      <c r="D171" s="3">
        <f t="shared" si="25"/>
        <v>44.5</v>
      </c>
      <c r="E171" s="21">
        <f t="shared" si="26"/>
        <v>26.7</v>
      </c>
      <c r="F171" s="21">
        <v>0.77</v>
      </c>
      <c r="G171" s="4">
        <f t="shared" si="27"/>
        <v>2.0559000000000002E-8</v>
      </c>
    </row>
    <row r="172" spans="1:7" ht="15.75" thickBot="1" x14ac:dyDescent="0.25">
      <c r="B172" s="5" t="s">
        <v>26</v>
      </c>
      <c r="C172" s="66">
        <f t="shared" si="24"/>
        <v>0.6</v>
      </c>
      <c r="D172" s="3">
        <f t="shared" si="25"/>
        <v>40.200000000000003</v>
      </c>
      <c r="E172" s="21">
        <f t="shared" si="26"/>
        <v>24.12</v>
      </c>
      <c r="F172" s="22">
        <v>1</v>
      </c>
      <c r="G172" s="4">
        <f t="shared" si="27"/>
        <v>2.412E-8</v>
      </c>
    </row>
    <row r="173" spans="1:7" ht="13.5" thickBot="1" x14ac:dyDescent="0.25">
      <c r="B173" s="25" t="s">
        <v>312</v>
      </c>
      <c r="C173" s="39"/>
      <c r="D173" s="39"/>
      <c r="E173" s="39"/>
      <c r="F173" s="39"/>
      <c r="G173" s="24"/>
    </row>
    <row r="175" spans="1:7" ht="15.75" thickBot="1" x14ac:dyDescent="0.25">
      <c r="A175" t="s">
        <v>184</v>
      </c>
      <c r="B175" s="3"/>
      <c r="C175" s="59"/>
      <c r="D175" s="3"/>
      <c r="E175" s="3"/>
    </row>
    <row r="176" spans="1:7" ht="64.5" thickBot="1" x14ac:dyDescent="0.25">
      <c r="B176" s="58" t="s">
        <v>21</v>
      </c>
      <c r="C176" s="65" t="s">
        <v>305</v>
      </c>
      <c r="D176" s="63" t="s">
        <v>173</v>
      </c>
      <c r="E176" s="67" t="s">
        <v>174</v>
      </c>
      <c r="F176" s="67" t="s">
        <v>175</v>
      </c>
      <c r="G176" s="64" t="s">
        <v>176</v>
      </c>
    </row>
    <row r="177" spans="1:7" ht="15" x14ac:dyDescent="0.2">
      <c r="B177" s="2" t="s">
        <v>482</v>
      </c>
      <c r="C177" s="66">
        <f t="shared" ref="C177:C187" si="28">VLOOKUP(B177,ForestryN2O,2,FALSE)</f>
        <v>0.6</v>
      </c>
      <c r="D177" s="3">
        <f t="shared" ref="D177:D187" si="29">VLOOKUP(B177,fuelInfo,4,FALSE)</f>
        <v>42.3</v>
      </c>
      <c r="E177" s="21">
        <f t="shared" ref="E177:E187" si="30">C177*D177</f>
        <v>25.38</v>
      </c>
      <c r="F177" s="21">
        <v>0.8</v>
      </c>
      <c r="G177" s="4">
        <f t="shared" ref="G177:G187" si="31">(E177/1000000000)*F177</f>
        <v>2.0304000000000001E-8</v>
      </c>
    </row>
    <row r="178" spans="1:7" ht="15" x14ac:dyDescent="0.2">
      <c r="B178" s="2" t="s">
        <v>483</v>
      </c>
      <c r="C178" s="66">
        <f t="shared" si="28"/>
        <v>0.6</v>
      </c>
      <c r="D178" s="3">
        <f t="shared" si="29"/>
        <v>44.3</v>
      </c>
      <c r="E178" s="21">
        <f t="shared" si="30"/>
        <v>26.58</v>
      </c>
      <c r="F178" s="21">
        <v>0.74</v>
      </c>
      <c r="G178" s="4">
        <f t="shared" si="31"/>
        <v>1.9669199999999997E-8</v>
      </c>
    </row>
    <row r="179" spans="1:7" ht="15" x14ac:dyDescent="0.2">
      <c r="B179" s="2" t="s">
        <v>484</v>
      </c>
      <c r="C179" s="66">
        <f t="shared" si="28"/>
        <v>0.6</v>
      </c>
      <c r="D179" s="3">
        <f t="shared" si="29"/>
        <v>44.3</v>
      </c>
      <c r="E179" s="21">
        <f t="shared" si="30"/>
        <v>26.58</v>
      </c>
      <c r="F179" s="21">
        <v>0.71</v>
      </c>
      <c r="G179" s="4">
        <f t="shared" si="31"/>
        <v>1.8871799999999998E-8</v>
      </c>
    </row>
    <row r="180" spans="1:7" ht="15" x14ac:dyDescent="0.2">
      <c r="B180" s="2" t="s">
        <v>485</v>
      </c>
      <c r="C180" s="66">
        <f t="shared" si="28"/>
        <v>0.6</v>
      </c>
      <c r="D180" s="3">
        <f t="shared" si="29"/>
        <v>44.1</v>
      </c>
      <c r="E180" s="21">
        <f t="shared" si="30"/>
        <v>26.46</v>
      </c>
      <c r="F180" s="21">
        <v>0.79</v>
      </c>
      <c r="G180" s="4">
        <f t="shared" si="31"/>
        <v>2.09034E-8</v>
      </c>
    </row>
    <row r="181" spans="1:7" ht="15" x14ac:dyDescent="0.2">
      <c r="B181" s="2" t="s">
        <v>486</v>
      </c>
      <c r="C181" s="66">
        <f t="shared" si="28"/>
        <v>0.6</v>
      </c>
      <c r="D181" s="3">
        <f t="shared" si="29"/>
        <v>43.8</v>
      </c>
      <c r="E181" s="21">
        <f t="shared" si="30"/>
        <v>26.279999999999998</v>
      </c>
      <c r="F181" s="21">
        <v>0.8</v>
      </c>
      <c r="G181" s="4">
        <f t="shared" si="31"/>
        <v>2.1024E-8</v>
      </c>
    </row>
    <row r="182" spans="1:7" ht="15" x14ac:dyDescent="0.2">
      <c r="B182" s="2" t="s">
        <v>468</v>
      </c>
      <c r="C182" s="66">
        <f t="shared" si="28"/>
        <v>0.6</v>
      </c>
      <c r="D182" s="3">
        <f t="shared" si="29"/>
        <v>38.1</v>
      </c>
      <c r="E182" s="21">
        <f t="shared" si="30"/>
        <v>22.86</v>
      </c>
      <c r="F182" s="21">
        <v>1</v>
      </c>
      <c r="G182" s="4">
        <f t="shared" si="31"/>
        <v>2.2860000000000001E-8</v>
      </c>
    </row>
    <row r="183" spans="1:7" ht="15" x14ac:dyDescent="0.2">
      <c r="B183" s="2" t="s">
        <v>469</v>
      </c>
      <c r="C183" s="66">
        <f t="shared" si="28"/>
        <v>0.6</v>
      </c>
      <c r="D183" s="3">
        <f t="shared" si="29"/>
        <v>43</v>
      </c>
      <c r="E183" s="21">
        <f t="shared" si="30"/>
        <v>25.8</v>
      </c>
      <c r="F183" s="21">
        <v>0.84</v>
      </c>
      <c r="G183" s="4">
        <f t="shared" si="31"/>
        <v>2.1671999999999997E-8</v>
      </c>
    </row>
    <row r="184" spans="1:7" ht="15" x14ac:dyDescent="0.2">
      <c r="B184" s="2" t="s">
        <v>470</v>
      </c>
      <c r="C184" s="66">
        <f t="shared" si="28"/>
        <v>0.6</v>
      </c>
      <c r="D184" s="3">
        <f t="shared" si="29"/>
        <v>40.4</v>
      </c>
      <c r="E184" s="21">
        <f t="shared" si="30"/>
        <v>24.24</v>
      </c>
      <c r="F184" s="21">
        <v>0.94</v>
      </c>
      <c r="G184" s="4">
        <f t="shared" si="31"/>
        <v>2.2785599999999995E-8</v>
      </c>
    </row>
    <row r="185" spans="1:7" ht="15" x14ac:dyDescent="0.2">
      <c r="B185" s="2" t="s">
        <v>471</v>
      </c>
      <c r="C185" s="66">
        <f t="shared" si="28"/>
        <v>0.1</v>
      </c>
      <c r="D185" s="3">
        <f t="shared" si="29"/>
        <v>47.3</v>
      </c>
      <c r="E185" s="21">
        <f t="shared" si="30"/>
        <v>4.7299999999999995</v>
      </c>
      <c r="F185" s="21">
        <v>0.54</v>
      </c>
      <c r="G185" s="4">
        <f t="shared" si="31"/>
        <v>2.5541999999999997E-9</v>
      </c>
    </row>
    <row r="186" spans="1:7" ht="15" x14ac:dyDescent="0.2">
      <c r="B186" s="2" t="s">
        <v>24</v>
      </c>
      <c r="C186" s="66">
        <f t="shared" si="28"/>
        <v>0.6</v>
      </c>
      <c r="D186" s="3">
        <f t="shared" si="29"/>
        <v>44.5</v>
      </c>
      <c r="E186" s="21">
        <f t="shared" si="30"/>
        <v>26.7</v>
      </c>
      <c r="F186" s="21">
        <v>0.77</v>
      </c>
      <c r="G186" s="4">
        <f t="shared" si="31"/>
        <v>2.0559000000000002E-8</v>
      </c>
    </row>
    <row r="187" spans="1:7" ht="15.75" thickBot="1" x14ac:dyDescent="0.25">
      <c r="B187" s="5" t="s">
        <v>26</v>
      </c>
      <c r="C187" s="66">
        <f t="shared" si="28"/>
        <v>0.6</v>
      </c>
      <c r="D187" s="3">
        <f t="shared" si="29"/>
        <v>40.200000000000003</v>
      </c>
      <c r="E187" s="21">
        <f t="shared" si="30"/>
        <v>24.12</v>
      </c>
      <c r="F187" s="22">
        <v>1</v>
      </c>
      <c r="G187" s="4">
        <f t="shared" si="31"/>
        <v>2.412E-8</v>
      </c>
    </row>
    <row r="188" spans="1:7" ht="13.5" thickBot="1" x14ac:dyDescent="0.25">
      <c r="B188" s="25" t="s">
        <v>313</v>
      </c>
      <c r="C188" s="39"/>
      <c r="D188" s="39"/>
      <c r="E188" s="39"/>
      <c r="F188" s="39"/>
      <c r="G188" s="24"/>
    </row>
    <row r="190" spans="1:7" ht="15.75" thickBot="1" x14ac:dyDescent="0.25">
      <c r="A190" t="s">
        <v>185</v>
      </c>
      <c r="B190" s="3"/>
      <c r="C190" s="59"/>
      <c r="D190" s="3"/>
      <c r="E190" s="3"/>
    </row>
    <row r="191" spans="1:7" ht="64.5" thickBot="1" x14ac:dyDescent="0.25">
      <c r="B191" s="58" t="s">
        <v>21</v>
      </c>
      <c r="C191" s="65" t="s">
        <v>305</v>
      </c>
      <c r="D191" s="63" t="s">
        <v>173</v>
      </c>
      <c r="E191" s="67" t="s">
        <v>174</v>
      </c>
      <c r="F191" s="67" t="s">
        <v>175</v>
      </c>
      <c r="G191" s="64" t="s">
        <v>176</v>
      </c>
    </row>
    <row r="192" spans="1:7" ht="15" x14ac:dyDescent="0.2">
      <c r="B192" s="2" t="s">
        <v>482</v>
      </c>
      <c r="C192" s="66">
        <f t="shared" ref="C192:C202" si="32">VLOOKUP(B192,FisheriesN2O,2,FALSE)</f>
        <v>0.6</v>
      </c>
      <c r="D192" s="3">
        <f t="shared" ref="D192:D202" si="33">VLOOKUP(B192,fuelInfo,4,FALSE)</f>
        <v>42.3</v>
      </c>
      <c r="E192" s="21">
        <f t="shared" ref="E192:E202" si="34">C192*D192</f>
        <v>25.38</v>
      </c>
      <c r="F192" s="21">
        <v>0.8</v>
      </c>
      <c r="G192" s="4">
        <f t="shared" ref="G192:G202" si="35">(E192/1000000000)*F192</f>
        <v>2.0304000000000001E-8</v>
      </c>
    </row>
    <row r="193" spans="1:7" ht="15" x14ac:dyDescent="0.2">
      <c r="B193" s="2" t="s">
        <v>483</v>
      </c>
      <c r="C193" s="66">
        <f t="shared" si="32"/>
        <v>0.6</v>
      </c>
      <c r="D193" s="3">
        <f t="shared" si="33"/>
        <v>44.3</v>
      </c>
      <c r="E193" s="21">
        <f t="shared" si="34"/>
        <v>26.58</v>
      </c>
      <c r="F193" s="21">
        <v>0.74</v>
      </c>
      <c r="G193" s="4">
        <f t="shared" si="35"/>
        <v>1.9669199999999997E-8</v>
      </c>
    </row>
    <row r="194" spans="1:7" ht="15" x14ac:dyDescent="0.2">
      <c r="B194" s="2" t="s">
        <v>484</v>
      </c>
      <c r="C194" s="66">
        <f t="shared" si="32"/>
        <v>0.6</v>
      </c>
      <c r="D194" s="3">
        <f t="shared" si="33"/>
        <v>44.3</v>
      </c>
      <c r="E194" s="21">
        <f t="shared" si="34"/>
        <v>26.58</v>
      </c>
      <c r="F194" s="21">
        <v>0.71</v>
      </c>
      <c r="G194" s="4">
        <f t="shared" si="35"/>
        <v>1.8871799999999998E-8</v>
      </c>
    </row>
    <row r="195" spans="1:7" ht="15" x14ac:dyDescent="0.2">
      <c r="B195" s="2" t="s">
        <v>485</v>
      </c>
      <c r="C195" s="66">
        <f t="shared" si="32"/>
        <v>0.6</v>
      </c>
      <c r="D195" s="3">
        <f t="shared" si="33"/>
        <v>44.1</v>
      </c>
      <c r="E195" s="21">
        <f t="shared" si="34"/>
        <v>26.46</v>
      </c>
      <c r="F195" s="21">
        <v>0.79</v>
      </c>
      <c r="G195" s="4">
        <f t="shared" si="35"/>
        <v>2.09034E-8</v>
      </c>
    </row>
    <row r="196" spans="1:7" ht="15" x14ac:dyDescent="0.2">
      <c r="B196" s="2" t="s">
        <v>486</v>
      </c>
      <c r="C196" s="66">
        <f t="shared" si="32"/>
        <v>0.6</v>
      </c>
      <c r="D196" s="3">
        <f t="shared" si="33"/>
        <v>43.8</v>
      </c>
      <c r="E196" s="21">
        <f t="shared" si="34"/>
        <v>26.279999999999998</v>
      </c>
      <c r="F196" s="21">
        <v>0.8</v>
      </c>
      <c r="G196" s="4">
        <f t="shared" si="35"/>
        <v>2.1024E-8</v>
      </c>
    </row>
    <row r="197" spans="1:7" ht="15" x14ac:dyDescent="0.2">
      <c r="B197" s="2" t="s">
        <v>468</v>
      </c>
      <c r="C197" s="66">
        <f t="shared" si="32"/>
        <v>0.6</v>
      </c>
      <c r="D197" s="3">
        <f t="shared" si="33"/>
        <v>38.1</v>
      </c>
      <c r="E197" s="21">
        <f t="shared" si="34"/>
        <v>22.86</v>
      </c>
      <c r="F197" s="21">
        <v>1</v>
      </c>
      <c r="G197" s="4">
        <f t="shared" si="35"/>
        <v>2.2860000000000001E-8</v>
      </c>
    </row>
    <row r="198" spans="1:7" ht="15" x14ac:dyDescent="0.2">
      <c r="B198" s="2" t="s">
        <v>469</v>
      </c>
      <c r="C198" s="66">
        <f t="shared" si="32"/>
        <v>0.6</v>
      </c>
      <c r="D198" s="3">
        <f t="shared" si="33"/>
        <v>43</v>
      </c>
      <c r="E198" s="21">
        <f t="shared" si="34"/>
        <v>25.8</v>
      </c>
      <c r="F198" s="21">
        <v>0.84</v>
      </c>
      <c r="G198" s="4">
        <f t="shared" si="35"/>
        <v>2.1671999999999997E-8</v>
      </c>
    </row>
    <row r="199" spans="1:7" ht="15" x14ac:dyDescent="0.2">
      <c r="B199" s="2" t="s">
        <v>470</v>
      </c>
      <c r="C199" s="66">
        <f t="shared" si="32"/>
        <v>0.6</v>
      </c>
      <c r="D199" s="3">
        <f t="shared" si="33"/>
        <v>40.4</v>
      </c>
      <c r="E199" s="21">
        <f t="shared" si="34"/>
        <v>24.24</v>
      </c>
      <c r="F199" s="21">
        <v>0.94</v>
      </c>
      <c r="G199" s="4">
        <f t="shared" si="35"/>
        <v>2.2785599999999995E-8</v>
      </c>
    </row>
    <row r="200" spans="1:7" ht="15" x14ac:dyDescent="0.2">
      <c r="B200" s="2" t="s">
        <v>471</v>
      </c>
      <c r="C200" s="66">
        <f t="shared" si="32"/>
        <v>0.1</v>
      </c>
      <c r="D200" s="3">
        <f t="shared" si="33"/>
        <v>47.3</v>
      </c>
      <c r="E200" s="21">
        <f t="shared" si="34"/>
        <v>4.7299999999999995</v>
      </c>
      <c r="F200" s="21">
        <v>0.54</v>
      </c>
      <c r="G200" s="4">
        <f t="shared" si="35"/>
        <v>2.5541999999999997E-9</v>
      </c>
    </row>
    <row r="201" spans="1:7" ht="15" x14ac:dyDescent="0.2">
      <c r="B201" s="2" t="s">
        <v>24</v>
      </c>
      <c r="C201" s="66">
        <f t="shared" si="32"/>
        <v>0.6</v>
      </c>
      <c r="D201" s="3">
        <f t="shared" si="33"/>
        <v>44.5</v>
      </c>
      <c r="E201" s="21">
        <f t="shared" si="34"/>
        <v>26.7</v>
      </c>
      <c r="F201" s="21">
        <v>0.77</v>
      </c>
      <c r="G201" s="4">
        <f t="shared" si="35"/>
        <v>2.0559000000000002E-8</v>
      </c>
    </row>
    <row r="202" spans="1:7" ht="15.75" thickBot="1" x14ac:dyDescent="0.25">
      <c r="B202" s="5" t="s">
        <v>26</v>
      </c>
      <c r="C202" s="66">
        <f t="shared" si="32"/>
        <v>0.6</v>
      </c>
      <c r="D202" s="3">
        <f t="shared" si="33"/>
        <v>40.200000000000003</v>
      </c>
      <c r="E202" s="21">
        <f t="shared" si="34"/>
        <v>24.12</v>
      </c>
      <c r="F202" s="22">
        <v>1</v>
      </c>
      <c r="G202" s="4">
        <f t="shared" si="35"/>
        <v>2.412E-8</v>
      </c>
    </row>
    <row r="203" spans="1:7" ht="13.5" thickBot="1" x14ac:dyDescent="0.25">
      <c r="B203" s="25" t="s">
        <v>314</v>
      </c>
      <c r="C203" s="39"/>
      <c r="D203" s="39"/>
      <c r="E203" s="39"/>
      <c r="F203" s="39"/>
      <c r="G203" s="24"/>
    </row>
    <row r="206" spans="1:7" x14ac:dyDescent="0.2">
      <c r="A206" s="524" t="s">
        <v>190</v>
      </c>
      <c r="B206" s="484"/>
      <c r="C206" s="484"/>
      <c r="D206" s="484"/>
      <c r="E206" s="484"/>
      <c r="F206" s="484"/>
      <c r="G206" s="484"/>
    </row>
    <row r="208" spans="1:7" ht="13.5" thickBot="1" x14ac:dyDescent="0.25">
      <c r="A208" t="s">
        <v>177</v>
      </c>
    </row>
    <row r="209" spans="1:7" ht="39" thickBot="1" x14ac:dyDescent="0.25">
      <c r="B209" s="51" t="s">
        <v>21</v>
      </c>
      <c r="C209" s="65" t="s">
        <v>305</v>
      </c>
      <c r="D209" s="67" t="s">
        <v>173</v>
      </c>
      <c r="E209" s="61" t="s">
        <v>174</v>
      </c>
      <c r="F209" s="55" t="s">
        <v>191</v>
      </c>
      <c r="G209" s="62" t="s">
        <v>315</v>
      </c>
    </row>
    <row r="210" spans="1:7" x14ac:dyDescent="0.2">
      <c r="B210" s="57" t="s">
        <v>480</v>
      </c>
      <c r="C210" s="21">
        <f>VLOOKUP(B210,EnergyN2O,2,FALSE)</f>
        <v>0.1</v>
      </c>
      <c r="D210" s="4">
        <f>VLOOKUP(B210,fuelInfo,4,FALSE)</f>
        <v>50.4</v>
      </c>
      <c r="E210" s="28">
        <f>C210*D210</f>
        <v>5.04</v>
      </c>
      <c r="F210" s="37">
        <v>0.9</v>
      </c>
      <c r="G210" s="36">
        <f>(E210/1000000000)*F210</f>
        <v>4.5360000000000001E-9</v>
      </c>
    </row>
    <row r="211" spans="1:7" x14ac:dyDescent="0.2">
      <c r="B211" s="2" t="s">
        <v>23</v>
      </c>
      <c r="C211" s="21">
        <f>VLOOKUP(B211,EnergyN2O,2,FALSE)</f>
        <v>0.1</v>
      </c>
      <c r="D211" s="4">
        <f>VLOOKUP(B211,fuelInfo,4,FALSE)</f>
        <v>46.4</v>
      </c>
      <c r="E211" s="3">
        <f>C211*D211</f>
        <v>4.6399999999999997</v>
      </c>
      <c r="F211" s="21">
        <v>1.3</v>
      </c>
      <c r="G211" s="4">
        <f>(E211/1000000000)*F211</f>
        <v>6.0319999999999998E-9</v>
      </c>
    </row>
    <row r="212" spans="1:7" ht="13.5" thickBot="1" x14ac:dyDescent="0.25">
      <c r="B212" s="5" t="s">
        <v>478</v>
      </c>
      <c r="C212" s="22">
        <f>VLOOKUP(B212,EnergyN2O,2,FALSE)</f>
        <v>0.1</v>
      </c>
      <c r="D212" s="7">
        <f>VLOOKUP(B212,fuelInfo,4,FALSE)</f>
        <v>48</v>
      </c>
      <c r="E212" s="6">
        <f>C212*D212</f>
        <v>4.8000000000000007</v>
      </c>
      <c r="F212" s="22">
        <v>0.7</v>
      </c>
      <c r="G212" s="7">
        <f>(E212/1000000000)*F212</f>
        <v>3.3600000000000004E-9</v>
      </c>
    </row>
    <row r="213" spans="1:7" ht="13.5" thickBot="1" x14ac:dyDescent="0.25">
      <c r="B213" s="26" t="s">
        <v>316</v>
      </c>
      <c r="C213" s="6"/>
      <c r="D213" s="6"/>
      <c r="E213" s="6"/>
      <c r="F213" s="6"/>
      <c r="G213" s="7"/>
    </row>
    <row r="215" spans="1:7" ht="13.5" thickBot="1" x14ac:dyDescent="0.25">
      <c r="A215" t="s">
        <v>193</v>
      </c>
    </row>
    <row r="216" spans="1:7" ht="39" thickBot="1" x14ac:dyDescent="0.25">
      <c r="B216" s="51" t="s">
        <v>21</v>
      </c>
      <c r="C216" s="65" t="s">
        <v>305</v>
      </c>
      <c r="D216" s="61" t="s">
        <v>173</v>
      </c>
      <c r="E216" s="55" t="s">
        <v>174</v>
      </c>
      <c r="F216" s="67" t="s">
        <v>191</v>
      </c>
      <c r="G216" s="62" t="s">
        <v>315</v>
      </c>
    </row>
    <row r="217" spans="1:7" x14ac:dyDescent="0.2">
      <c r="B217" s="57" t="s">
        <v>480</v>
      </c>
      <c r="C217" s="37">
        <f>VLOOKUP(B217,ManufacturingN2O,2,FALSE)</f>
        <v>0.1</v>
      </c>
      <c r="D217" s="37">
        <f>VLOOKUP(B217,fuelInfo,4,FALSE)</f>
        <v>50.4</v>
      </c>
      <c r="E217" s="37">
        <f>C217*D217</f>
        <v>5.04</v>
      </c>
      <c r="F217" s="37">
        <v>0.9</v>
      </c>
      <c r="G217" s="36">
        <f>(E217/1000000000)*F217</f>
        <v>4.5360000000000001E-9</v>
      </c>
    </row>
    <row r="218" spans="1:7" x14ac:dyDescent="0.2">
      <c r="B218" s="2" t="s">
        <v>23</v>
      </c>
      <c r="C218" s="21">
        <f>VLOOKUP(B218,ManufacturingN2O,2,FALSE)</f>
        <v>0.1</v>
      </c>
      <c r="D218" s="21">
        <f>VLOOKUP(B218,fuelInfo,4,FALSE)</f>
        <v>46.4</v>
      </c>
      <c r="E218" s="21">
        <f>C218*D218</f>
        <v>4.6399999999999997</v>
      </c>
      <c r="F218" s="21">
        <v>1.3</v>
      </c>
      <c r="G218" s="4">
        <f>(E218/1000000000)*F218</f>
        <v>6.0319999999999998E-9</v>
      </c>
    </row>
    <row r="219" spans="1:7" ht="13.5" thickBot="1" x14ac:dyDescent="0.25">
      <c r="B219" s="5" t="s">
        <v>478</v>
      </c>
      <c r="C219" s="22">
        <f>VLOOKUP(B219,ManufacturingN2O,2,FALSE)</f>
        <v>0.1</v>
      </c>
      <c r="D219" s="22">
        <f>VLOOKUP(B219,fuelInfo,4,FALSE)</f>
        <v>48</v>
      </c>
      <c r="E219" s="22">
        <f>C219*D219</f>
        <v>4.8000000000000007</v>
      </c>
      <c r="F219" s="22">
        <v>0.7</v>
      </c>
      <c r="G219" s="7">
        <f>(E219/1000000000)*F219</f>
        <v>3.3600000000000004E-9</v>
      </c>
    </row>
    <row r="220" spans="1:7" ht="13.5" thickBot="1" x14ac:dyDescent="0.25">
      <c r="B220" s="26" t="s">
        <v>317</v>
      </c>
      <c r="C220" s="6"/>
      <c r="D220" s="6"/>
      <c r="E220" s="6"/>
      <c r="F220" s="6"/>
      <c r="G220" s="7"/>
    </row>
    <row r="222" spans="1:7" ht="13.5" thickBot="1" x14ac:dyDescent="0.25">
      <c r="A222" t="s">
        <v>194</v>
      </c>
    </row>
    <row r="223" spans="1:7" ht="39" thickBot="1" x14ac:dyDescent="0.25">
      <c r="B223" s="51" t="s">
        <v>21</v>
      </c>
      <c r="C223" s="65" t="s">
        <v>305</v>
      </c>
      <c r="D223" s="61" t="s">
        <v>173</v>
      </c>
      <c r="E223" s="55" t="s">
        <v>174</v>
      </c>
      <c r="F223" s="55" t="s">
        <v>191</v>
      </c>
      <c r="G223" s="62" t="s">
        <v>315</v>
      </c>
    </row>
    <row r="224" spans="1:7" x14ac:dyDescent="0.2">
      <c r="B224" s="57" t="s">
        <v>480</v>
      </c>
      <c r="C224" s="37">
        <f>VLOOKUP(B224,ConstructionN2O,2,FALSE)</f>
        <v>0.1</v>
      </c>
      <c r="D224" s="37">
        <f>VLOOKUP(B224,fuelInfo,4,FALSE)</f>
        <v>50.4</v>
      </c>
      <c r="E224" s="37">
        <f>C224*D224</f>
        <v>5.04</v>
      </c>
      <c r="F224" s="37">
        <v>0.9</v>
      </c>
      <c r="G224" s="36">
        <f>(E224/1000000000)*F224</f>
        <v>4.5360000000000001E-9</v>
      </c>
    </row>
    <row r="225" spans="1:7" x14ac:dyDescent="0.2">
      <c r="B225" s="2" t="s">
        <v>23</v>
      </c>
      <c r="C225" s="21">
        <f>VLOOKUP(B225,ConstructionN2O,2,FALSE)</f>
        <v>0.1</v>
      </c>
      <c r="D225" s="21">
        <f>VLOOKUP(B225,fuelInfo,4,FALSE)</f>
        <v>46.4</v>
      </c>
      <c r="E225" s="21">
        <f>C225*D225</f>
        <v>4.6399999999999997</v>
      </c>
      <c r="F225" s="21">
        <v>1.3</v>
      </c>
      <c r="G225" s="4">
        <f>(E225/1000000000)*F225</f>
        <v>6.0319999999999998E-9</v>
      </c>
    </row>
    <row r="226" spans="1:7" ht="13.5" thickBot="1" x14ac:dyDescent="0.25">
      <c r="B226" s="5" t="s">
        <v>478</v>
      </c>
      <c r="C226" s="22">
        <f>VLOOKUP(B226,ConstructionN2O,2,FALSE)</f>
        <v>0.1</v>
      </c>
      <c r="D226" s="22">
        <f>VLOOKUP(B226,fuelInfo,4,FALSE)</f>
        <v>48</v>
      </c>
      <c r="E226" s="22">
        <f>C226*D226</f>
        <v>4.8000000000000007</v>
      </c>
      <c r="F226" s="22">
        <v>0.7</v>
      </c>
      <c r="G226" s="7">
        <f>(E226/1000000000)*F226</f>
        <v>3.3600000000000004E-9</v>
      </c>
    </row>
    <row r="227" spans="1:7" ht="13.5" thickBot="1" x14ac:dyDescent="0.25">
      <c r="B227" s="26" t="s">
        <v>318</v>
      </c>
      <c r="C227" s="6"/>
      <c r="D227" s="6"/>
      <c r="E227" s="6"/>
      <c r="F227" s="6"/>
      <c r="G227" s="7"/>
    </row>
    <row r="228" spans="1:7" x14ac:dyDescent="0.2">
      <c r="B228" s="3"/>
      <c r="C228" s="3"/>
      <c r="D228" s="3"/>
      <c r="E228" s="3"/>
      <c r="F228" s="3"/>
      <c r="G228" s="3"/>
    </row>
    <row r="229" spans="1:7" ht="13.5" thickBot="1" x14ac:dyDescent="0.25">
      <c r="A229" t="s">
        <v>195</v>
      </c>
      <c r="B229" s="3"/>
      <c r="C229" s="3"/>
      <c r="D229" s="3"/>
      <c r="E229" s="3"/>
      <c r="F229" s="3"/>
      <c r="G229" s="3"/>
    </row>
    <row r="230" spans="1:7" ht="39" thickBot="1" x14ac:dyDescent="0.25">
      <c r="B230" s="51" t="s">
        <v>21</v>
      </c>
      <c r="C230" s="65" t="s">
        <v>305</v>
      </c>
      <c r="D230" s="61" t="s">
        <v>173</v>
      </c>
      <c r="E230" s="55" t="s">
        <v>174</v>
      </c>
      <c r="F230" s="55" t="s">
        <v>191</v>
      </c>
      <c r="G230" s="62" t="s">
        <v>315</v>
      </c>
    </row>
    <row r="231" spans="1:7" x14ac:dyDescent="0.2">
      <c r="B231" s="57" t="s">
        <v>480</v>
      </c>
      <c r="C231" s="37">
        <f>VLOOKUP(B231,CommercialN2O,2,FALSE)</f>
        <v>0.1</v>
      </c>
      <c r="D231" s="37">
        <f>VLOOKUP(B231,fuelInfo,4,FALSE)</f>
        <v>50.4</v>
      </c>
      <c r="E231" s="36">
        <f>C231*D231</f>
        <v>5.04</v>
      </c>
      <c r="F231" s="37">
        <v>0.9</v>
      </c>
      <c r="G231" s="36">
        <f>(E231/1000000000)*F231</f>
        <v>4.5360000000000001E-9</v>
      </c>
    </row>
    <row r="232" spans="1:7" x14ac:dyDescent="0.2">
      <c r="B232" s="2" t="s">
        <v>23</v>
      </c>
      <c r="C232" s="21">
        <f>VLOOKUP(B232,CommercialN2O,2,FALSE)</f>
        <v>0.1</v>
      </c>
      <c r="D232" s="21">
        <f>VLOOKUP(B232,fuelInfo,4,FALSE)</f>
        <v>46.4</v>
      </c>
      <c r="E232" s="4">
        <f>C232*D232</f>
        <v>4.6399999999999997</v>
      </c>
      <c r="F232" s="21">
        <v>1.3</v>
      </c>
      <c r="G232" s="4">
        <f>(E232/1000000000)*F232</f>
        <v>6.0319999999999998E-9</v>
      </c>
    </row>
    <row r="233" spans="1:7" ht="13.5" thickBot="1" x14ac:dyDescent="0.25">
      <c r="B233" s="5" t="s">
        <v>478</v>
      </c>
      <c r="C233" s="22">
        <f>VLOOKUP(B233,CommercialN2O,2,FALSE)</f>
        <v>0.1</v>
      </c>
      <c r="D233" s="22">
        <f>VLOOKUP(B233,fuelInfo,4,FALSE)</f>
        <v>48</v>
      </c>
      <c r="E233" s="7">
        <f>C233*D233</f>
        <v>4.8000000000000007</v>
      </c>
      <c r="F233" s="22">
        <v>0.7</v>
      </c>
      <c r="G233" s="7">
        <f>(E233/1000000000)*F233</f>
        <v>3.3600000000000004E-9</v>
      </c>
    </row>
    <row r="234" spans="1:7" ht="13.5" thickBot="1" x14ac:dyDescent="0.25">
      <c r="B234" s="26" t="s">
        <v>319</v>
      </c>
      <c r="C234" s="6"/>
      <c r="D234" s="6"/>
      <c r="E234" s="6"/>
      <c r="F234" s="6"/>
      <c r="G234" s="7"/>
    </row>
    <row r="235" spans="1:7" x14ac:dyDescent="0.2">
      <c r="B235" s="3"/>
      <c r="C235" s="3"/>
      <c r="D235" s="3"/>
      <c r="E235" s="3"/>
      <c r="F235" s="3"/>
      <c r="G235" s="3"/>
    </row>
    <row r="236" spans="1:7" ht="13.5" thickBot="1" x14ac:dyDescent="0.25">
      <c r="A236" t="s">
        <v>196</v>
      </c>
      <c r="B236" s="3"/>
      <c r="C236" s="3"/>
      <c r="D236" s="3"/>
      <c r="E236" s="3"/>
      <c r="F236" s="3"/>
      <c r="G236" s="3"/>
    </row>
    <row r="237" spans="1:7" ht="39" thickBot="1" x14ac:dyDescent="0.25">
      <c r="B237" s="51" t="s">
        <v>21</v>
      </c>
      <c r="C237" s="65" t="s">
        <v>305</v>
      </c>
      <c r="D237" s="61" t="s">
        <v>173</v>
      </c>
      <c r="E237" s="55" t="s">
        <v>174</v>
      </c>
      <c r="F237" s="55" t="s">
        <v>191</v>
      </c>
      <c r="G237" s="62" t="s">
        <v>315</v>
      </c>
    </row>
    <row r="238" spans="1:7" x14ac:dyDescent="0.2">
      <c r="B238" s="57" t="s">
        <v>480</v>
      </c>
      <c r="C238" s="37">
        <f>VLOOKUP(B238,InstitutionalN2O,2,FALSE)</f>
        <v>0.1</v>
      </c>
      <c r="D238" s="37">
        <f>VLOOKUP(B238,fuelInfo,4,FALSE)</f>
        <v>50.4</v>
      </c>
      <c r="E238" s="36">
        <f>C238*D238</f>
        <v>5.04</v>
      </c>
      <c r="F238" s="37">
        <v>0.9</v>
      </c>
      <c r="G238" s="36">
        <f>(E238/1000000000)*F238</f>
        <v>4.5360000000000001E-9</v>
      </c>
    </row>
    <row r="239" spans="1:7" x14ac:dyDescent="0.2">
      <c r="B239" s="2" t="s">
        <v>23</v>
      </c>
      <c r="C239" s="21">
        <f>VLOOKUP(B239,InstitutionalN2O,2,FALSE)</f>
        <v>0.1</v>
      </c>
      <c r="D239" s="21">
        <f>VLOOKUP(B239,fuelInfo,4,FALSE)</f>
        <v>46.4</v>
      </c>
      <c r="E239" s="4">
        <f>C239*D239</f>
        <v>4.6399999999999997</v>
      </c>
      <c r="F239" s="21">
        <v>1.3</v>
      </c>
      <c r="G239" s="4">
        <f>(E239/1000000000)*F239</f>
        <v>6.0319999999999998E-9</v>
      </c>
    </row>
    <row r="240" spans="1:7" ht="13.5" thickBot="1" x14ac:dyDescent="0.25">
      <c r="B240" s="5" t="s">
        <v>478</v>
      </c>
      <c r="C240" s="22">
        <f>VLOOKUP(B240,InstitutionalN2O,2,FALSE)</f>
        <v>0.1</v>
      </c>
      <c r="D240" s="22">
        <f>VLOOKUP(B240,fuelInfo,4,FALSE)</f>
        <v>48</v>
      </c>
      <c r="E240" s="7">
        <f>C240*D240</f>
        <v>4.8000000000000007</v>
      </c>
      <c r="F240" s="22">
        <v>0.7</v>
      </c>
      <c r="G240" s="7">
        <f>(E240/1000000000)*F240</f>
        <v>3.3600000000000004E-9</v>
      </c>
    </row>
    <row r="241" spans="1:7" ht="13.5" thickBot="1" x14ac:dyDescent="0.25">
      <c r="B241" s="26" t="s">
        <v>320</v>
      </c>
      <c r="C241" s="6"/>
      <c r="D241" s="6"/>
      <c r="E241" s="6"/>
      <c r="F241" s="6"/>
      <c r="G241" s="7"/>
    </row>
    <row r="242" spans="1:7" x14ac:dyDescent="0.2">
      <c r="B242" s="3"/>
      <c r="C242" s="3"/>
      <c r="D242" s="3"/>
      <c r="E242" s="3"/>
      <c r="F242" s="3"/>
      <c r="G242" s="3"/>
    </row>
    <row r="243" spans="1:7" ht="13.5" thickBot="1" x14ac:dyDescent="0.25">
      <c r="A243" t="s">
        <v>197</v>
      </c>
      <c r="B243" s="3"/>
      <c r="C243" s="3"/>
      <c r="D243" s="3"/>
      <c r="E243" s="3"/>
      <c r="F243" s="3"/>
      <c r="G243" s="3"/>
    </row>
    <row r="244" spans="1:7" ht="39" thickBot="1" x14ac:dyDescent="0.25">
      <c r="B244" s="51" t="s">
        <v>21</v>
      </c>
      <c r="C244" s="65" t="s">
        <v>305</v>
      </c>
      <c r="D244" s="61" t="s">
        <v>173</v>
      </c>
      <c r="E244" s="55" t="s">
        <v>174</v>
      </c>
      <c r="F244" s="55" t="s">
        <v>191</v>
      </c>
      <c r="G244" s="62" t="s">
        <v>315</v>
      </c>
    </row>
    <row r="245" spans="1:7" x14ac:dyDescent="0.2">
      <c r="B245" s="57" t="s">
        <v>480</v>
      </c>
      <c r="C245" s="37">
        <f>VLOOKUP(B245,ResidentialN2O,2,FALSE)</f>
        <v>0.1</v>
      </c>
      <c r="D245" s="37">
        <f>VLOOKUP(B245,fuelInfo,4,FALSE)</f>
        <v>50.4</v>
      </c>
      <c r="E245" s="36">
        <f>C245*D245</f>
        <v>5.04</v>
      </c>
      <c r="F245" s="37">
        <v>0.9</v>
      </c>
      <c r="G245" s="36">
        <f>(E245/1000000000)*F245</f>
        <v>4.5360000000000001E-9</v>
      </c>
    </row>
    <row r="246" spans="1:7" x14ac:dyDescent="0.2">
      <c r="B246" s="2" t="s">
        <v>23</v>
      </c>
      <c r="C246" s="21">
        <f>VLOOKUP(B246,ResidentialN2O,2,FALSE)</f>
        <v>0.1</v>
      </c>
      <c r="D246" s="21">
        <f>VLOOKUP(B246,fuelInfo,4,FALSE)</f>
        <v>46.4</v>
      </c>
      <c r="E246" s="4">
        <f>C246*D246</f>
        <v>4.6399999999999997</v>
      </c>
      <c r="F246" s="21">
        <v>1.3</v>
      </c>
      <c r="G246" s="4">
        <f>(E246/1000000000)*F246</f>
        <v>6.0319999999999998E-9</v>
      </c>
    </row>
    <row r="247" spans="1:7" ht="13.5" thickBot="1" x14ac:dyDescent="0.25">
      <c r="B247" s="5" t="s">
        <v>478</v>
      </c>
      <c r="C247" s="22">
        <f>VLOOKUP(B247,ResidentialN2O,2,FALSE)</f>
        <v>0.1</v>
      </c>
      <c r="D247" s="22">
        <f>VLOOKUP(B247,fuelInfo,4,FALSE)</f>
        <v>48</v>
      </c>
      <c r="E247" s="7">
        <f>C247*D247</f>
        <v>4.8000000000000007</v>
      </c>
      <c r="F247" s="22">
        <v>0.7</v>
      </c>
      <c r="G247" s="7">
        <f>(E247/1000000000)*F247</f>
        <v>3.3600000000000004E-9</v>
      </c>
    </row>
    <row r="248" spans="1:7" ht="13.5" thickBot="1" x14ac:dyDescent="0.25">
      <c r="B248" s="26" t="s">
        <v>321</v>
      </c>
      <c r="C248" s="6"/>
      <c r="D248" s="6"/>
      <c r="E248" s="6"/>
      <c r="F248" s="6"/>
      <c r="G248" s="7"/>
    </row>
    <row r="249" spans="1:7" x14ac:dyDescent="0.2">
      <c r="B249" s="3"/>
      <c r="C249" s="3"/>
      <c r="D249" s="3"/>
      <c r="E249" s="3"/>
      <c r="F249" s="3"/>
      <c r="G249" s="3"/>
    </row>
    <row r="250" spans="1:7" ht="13.5" thickBot="1" x14ac:dyDescent="0.25">
      <c r="A250" t="s">
        <v>198</v>
      </c>
      <c r="B250" s="3"/>
      <c r="C250" s="3"/>
      <c r="D250" s="3"/>
      <c r="E250" s="3"/>
      <c r="F250" s="3"/>
      <c r="G250" s="3"/>
    </row>
    <row r="251" spans="1:7" ht="39" thickBot="1" x14ac:dyDescent="0.25">
      <c r="B251" s="51" t="s">
        <v>21</v>
      </c>
      <c r="C251" s="65" t="s">
        <v>305</v>
      </c>
      <c r="D251" s="55" t="s">
        <v>173</v>
      </c>
      <c r="E251" s="70" t="s">
        <v>174</v>
      </c>
      <c r="F251" s="55" t="s">
        <v>191</v>
      </c>
      <c r="G251" s="62" t="s">
        <v>315</v>
      </c>
    </row>
    <row r="252" spans="1:7" x14ac:dyDescent="0.2">
      <c r="B252" s="57" t="s">
        <v>480</v>
      </c>
      <c r="C252" s="37">
        <f>VLOOKUP(B252,AgricultureN2O,2,FALSE)</f>
        <v>0.1</v>
      </c>
      <c r="D252" s="37">
        <f>VLOOKUP(B252,fuelInfo,4,FALSE)</f>
        <v>50.4</v>
      </c>
      <c r="E252" s="36">
        <f>C252*D252</f>
        <v>5.04</v>
      </c>
      <c r="F252" s="37">
        <v>0.9</v>
      </c>
      <c r="G252" s="36">
        <f>(E252/1000000000)*F252</f>
        <v>4.5360000000000001E-9</v>
      </c>
    </row>
    <row r="253" spans="1:7" x14ac:dyDescent="0.2">
      <c r="B253" s="2" t="s">
        <v>23</v>
      </c>
      <c r="C253" s="21">
        <f>VLOOKUP(B253,AgricultureN2O,2,FALSE)</f>
        <v>0.1</v>
      </c>
      <c r="D253" s="21">
        <f>VLOOKUP(B253,fuelInfo,4,FALSE)</f>
        <v>46.4</v>
      </c>
      <c r="E253" s="4">
        <f>C253*D253</f>
        <v>4.6399999999999997</v>
      </c>
      <c r="F253" s="21">
        <v>1.3</v>
      </c>
      <c r="G253" s="4">
        <f>(E253/1000000000)*F253</f>
        <v>6.0319999999999998E-9</v>
      </c>
    </row>
    <row r="254" spans="1:7" ht="13.5" thickBot="1" x14ac:dyDescent="0.25">
      <c r="B254" s="5" t="s">
        <v>478</v>
      </c>
      <c r="C254" s="22">
        <f>VLOOKUP(B254,AgricultureN2O,2,FALSE)</f>
        <v>0.1</v>
      </c>
      <c r="D254" s="4">
        <f>VLOOKUP(B254,fuelInfo,4,FALSE)</f>
        <v>48</v>
      </c>
      <c r="E254" s="7">
        <f>C254*D254</f>
        <v>4.8000000000000007</v>
      </c>
      <c r="F254" s="22">
        <v>0.7</v>
      </c>
      <c r="G254" s="4">
        <f>(E254/1000000000)*F254</f>
        <v>3.3600000000000004E-9</v>
      </c>
    </row>
    <row r="255" spans="1:7" ht="13.5" thickBot="1" x14ac:dyDescent="0.25">
      <c r="B255" s="96" t="s">
        <v>322</v>
      </c>
      <c r="C255" s="39"/>
      <c r="D255" s="39"/>
      <c r="E255" s="39"/>
      <c r="F255" s="39"/>
      <c r="G255" s="24"/>
    </row>
    <row r="256" spans="1:7" x14ac:dyDescent="0.2">
      <c r="B256" s="3"/>
      <c r="C256" s="3"/>
      <c r="D256" s="3"/>
      <c r="E256" s="3"/>
      <c r="F256" s="3"/>
      <c r="G256" s="3"/>
    </row>
    <row r="257" spans="1:7" ht="13.5" thickBot="1" x14ac:dyDescent="0.25">
      <c r="A257" s="3" t="s">
        <v>199</v>
      </c>
    </row>
    <row r="258" spans="1:7" ht="39" thickBot="1" x14ac:dyDescent="0.25">
      <c r="B258" s="51" t="s">
        <v>21</v>
      </c>
      <c r="C258" s="65" t="s">
        <v>305</v>
      </c>
      <c r="D258" s="61" t="s">
        <v>173</v>
      </c>
      <c r="E258" s="55" t="s">
        <v>174</v>
      </c>
      <c r="F258" s="55" t="s">
        <v>191</v>
      </c>
      <c r="G258" s="62" t="s">
        <v>315</v>
      </c>
    </row>
    <row r="259" spans="1:7" x14ac:dyDescent="0.2">
      <c r="B259" s="57" t="s">
        <v>480</v>
      </c>
      <c r="C259" s="37">
        <f>VLOOKUP(B259,ForestryN2O,2,FALSE)</f>
        <v>0.1</v>
      </c>
      <c r="D259" s="37">
        <f>VLOOKUP(B259,fuelInfo,4,FALSE)</f>
        <v>50.4</v>
      </c>
      <c r="E259" s="36">
        <f>C259*D259</f>
        <v>5.04</v>
      </c>
      <c r="F259" s="37">
        <v>0.9</v>
      </c>
      <c r="G259" s="36">
        <f>(E259/1000000000)*F259</f>
        <v>4.5360000000000001E-9</v>
      </c>
    </row>
    <row r="260" spans="1:7" x14ac:dyDescent="0.2">
      <c r="B260" s="2" t="s">
        <v>23</v>
      </c>
      <c r="C260" s="21">
        <f>VLOOKUP(B260,ForestryN2O,2,FALSE)</f>
        <v>0.1</v>
      </c>
      <c r="D260" s="21">
        <f>VLOOKUP(B260,fuelInfo,4,FALSE)</f>
        <v>46.4</v>
      </c>
      <c r="E260" s="4">
        <f>C260*D260</f>
        <v>4.6399999999999997</v>
      </c>
      <c r="F260" s="21">
        <v>1.3</v>
      </c>
      <c r="G260" s="4">
        <f>(E260/1000000000)*F260</f>
        <v>6.0319999999999998E-9</v>
      </c>
    </row>
    <row r="261" spans="1:7" ht="13.5" thickBot="1" x14ac:dyDescent="0.25">
      <c r="B261" s="5" t="s">
        <v>478</v>
      </c>
      <c r="C261" s="22">
        <f>VLOOKUP(B261,ForestryN2O,2,FALSE)</f>
        <v>0.1</v>
      </c>
      <c r="D261" s="22">
        <f>VLOOKUP(B261,fuelInfo,4,FALSE)</f>
        <v>48</v>
      </c>
      <c r="E261" s="7">
        <f>C261*D261</f>
        <v>4.8000000000000007</v>
      </c>
      <c r="F261" s="22">
        <v>0.7</v>
      </c>
      <c r="G261" s="7">
        <f>(E261/1000000000)*F261</f>
        <v>3.3600000000000004E-9</v>
      </c>
    </row>
    <row r="262" spans="1:7" ht="13.5" thickBot="1" x14ac:dyDescent="0.25">
      <c r="B262" s="26" t="s">
        <v>323</v>
      </c>
      <c r="C262" s="6"/>
      <c r="D262" s="6"/>
      <c r="E262" s="6"/>
      <c r="F262" s="6"/>
      <c r="G262" s="7"/>
    </row>
    <row r="263" spans="1:7" x14ac:dyDescent="0.2">
      <c r="B263" s="3"/>
      <c r="C263" s="3"/>
      <c r="D263" s="3"/>
      <c r="E263" s="3"/>
      <c r="F263" s="3"/>
      <c r="G263" s="3"/>
    </row>
    <row r="264" spans="1:7" ht="13.5" thickBot="1" x14ac:dyDescent="0.25">
      <c r="A264" t="s">
        <v>200</v>
      </c>
      <c r="B264" s="3"/>
      <c r="C264" s="3"/>
      <c r="D264" s="3"/>
      <c r="E264" s="3"/>
      <c r="F264" s="3"/>
      <c r="G264" s="3"/>
    </row>
    <row r="265" spans="1:7" ht="39" thickBot="1" x14ac:dyDescent="0.25">
      <c r="B265" s="58" t="s">
        <v>21</v>
      </c>
      <c r="C265" s="65" t="s">
        <v>305</v>
      </c>
      <c r="D265" s="63" t="s">
        <v>173</v>
      </c>
      <c r="E265" s="67" t="s">
        <v>174</v>
      </c>
      <c r="F265" s="67" t="s">
        <v>191</v>
      </c>
      <c r="G265" s="62" t="s">
        <v>315</v>
      </c>
    </row>
    <row r="266" spans="1:7" x14ac:dyDescent="0.2">
      <c r="B266" s="57" t="s">
        <v>480</v>
      </c>
      <c r="C266" s="37">
        <f>VLOOKUP(B266,FisheriesN2O,2,FALSE)</f>
        <v>0.1</v>
      </c>
      <c r="D266" s="28">
        <f>VLOOKUP(B266,fuelInfo,4,FALSE)</f>
        <v>50.4</v>
      </c>
      <c r="E266" s="37">
        <f>C266*D266</f>
        <v>5.04</v>
      </c>
      <c r="F266" s="37">
        <v>0.9</v>
      </c>
      <c r="G266" s="36">
        <f>(E266/1000000000)*F266</f>
        <v>4.5360000000000001E-9</v>
      </c>
    </row>
    <row r="267" spans="1:7" x14ac:dyDescent="0.2">
      <c r="B267" s="2" t="s">
        <v>23</v>
      </c>
      <c r="C267" s="21">
        <f>VLOOKUP(B267,FisheriesN2O,2,FALSE)</f>
        <v>0.1</v>
      </c>
      <c r="D267" s="21">
        <f>VLOOKUP(B267,fuelInfo,4,FALSE)</f>
        <v>46.4</v>
      </c>
      <c r="E267" s="4">
        <f>C267*D267</f>
        <v>4.6399999999999997</v>
      </c>
      <c r="F267" s="21">
        <v>1.3</v>
      </c>
      <c r="G267" s="4">
        <f>(E267/1000000000)*F267</f>
        <v>6.0319999999999998E-9</v>
      </c>
    </row>
    <row r="268" spans="1:7" ht="13.5" thickBot="1" x14ac:dyDescent="0.25">
      <c r="B268" s="5" t="s">
        <v>478</v>
      </c>
      <c r="C268" s="22">
        <f>VLOOKUP(B268,FisheriesN2O,2,FALSE)</f>
        <v>0.1</v>
      </c>
      <c r="D268" s="3">
        <f>VLOOKUP(B268,fuelInfo,4,FALSE)</f>
        <v>48</v>
      </c>
      <c r="E268" s="22">
        <f>C268*D268</f>
        <v>4.8000000000000007</v>
      </c>
      <c r="F268" s="22">
        <v>0.7</v>
      </c>
      <c r="G268" s="7">
        <f>(E268/1000000000)*F268</f>
        <v>3.3600000000000004E-9</v>
      </c>
    </row>
    <row r="269" spans="1:7" ht="13.5" thickBot="1" x14ac:dyDescent="0.25">
      <c r="B269" s="96" t="s">
        <v>325</v>
      </c>
      <c r="C269" s="39"/>
      <c r="D269" s="39"/>
      <c r="E269" s="39"/>
      <c r="F269" s="39"/>
      <c r="G269" s="24"/>
    </row>
    <row r="270" spans="1:7" x14ac:dyDescent="0.2">
      <c r="B270" s="11"/>
    </row>
    <row r="271" spans="1:7" x14ac:dyDescent="0.2">
      <c r="A271" s="100" t="s">
        <v>494</v>
      </c>
      <c r="B271" s="11"/>
    </row>
    <row r="272" spans="1:7" ht="13.5" thickBot="1" x14ac:dyDescent="0.25">
      <c r="B272" s="11"/>
    </row>
    <row r="273" spans="1:6" ht="13.5" thickBot="1" x14ac:dyDescent="0.25">
      <c r="B273" s="51" t="s">
        <v>169</v>
      </c>
      <c r="C273" s="55" t="s">
        <v>217</v>
      </c>
      <c r="D273" s="70" t="s">
        <v>218</v>
      </c>
    </row>
    <row r="274" spans="1:6" ht="15" x14ac:dyDescent="0.2">
      <c r="B274" s="72" t="s">
        <v>43</v>
      </c>
      <c r="C274" s="37" t="s">
        <v>326</v>
      </c>
      <c r="D274" s="36" t="s">
        <v>335</v>
      </c>
      <c r="E274" s="11"/>
      <c r="F274" s="3"/>
    </row>
    <row r="275" spans="1:6" ht="15" x14ac:dyDescent="0.2">
      <c r="B275" s="46" t="s">
        <v>136</v>
      </c>
      <c r="C275" s="21" t="s">
        <v>327</v>
      </c>
      <c r="D275" s="4" t="s">
        <v>336</v>
      </c>
    </row>
    <row r="276" spans="1:6" ht="15" x14ac:dyDescent="0.2">
      <c r="B276" s="46" t="s">
        <v>145</v>
      </c>
      <c r="C276" s="21" t="s">
        <v>328</v>
      </c>
      <c r="D276" s="4" t="s">
        <v>337</v>
      </c>
    </row>
    <row r="277" spans="1:6" ht="15" x14ac:dyDescent="0.2">
      <c r="B277" s="46" t="s">
        <v>137</v>
      </c>
      <c r="C277" s="21" t="s">
        <v>329</v>
      </c>
      <c r="D277" s="4" t="s">
        <v>338</v>
      </c>
    </row>
    <row r="278" spans="1:6" ht="15" x14ac:dyDescent="0.2">
      <c r="B278" s="46" t="s">
        <v>138</v>
      </c>
      <c r="C278" s="21" t="s">
        <v>330</v>
      </c>
      <c r="D278" s="4" t="s">
        <v>339</v>
      </c>
    </row>
    <row r="279" spans="1:6" ht="15" x14ac:dyDescent="0.2">
      <c r="B279" s="46" t="s">
        <v>139</v>
      </c>
      <c r="C279" s="21" t="s">
        <v>331</v>
      </c>
      <c r="D279" s="4" t="s">
        <v>340</v>
      </c>
    </row>
    <row r="280" spans="1:6" ht="15" x14ac:dyDescent="0.2">
      <c r="B280" s="46" t="s">
        <v>140</v>
      </c>
      <c r="C280" s="21" t="s">
        <v>332</v>
      </c>
      <c r="D280" s="4" t="s">
        <v>341</v>
      </c>
    </row>
    <row r="281" spans="1:6" ht="15" x14ac:dyDescent="0.2">
      <c r="B281" s="46" t="s">
        <v>141</v>
      </c>
      <c r="C281" s="21" t="s">
        <v>333</v>
      </c>
      <c r="D281" s="4" t="s">
        <v>342</v>
      </c>
    </row>
    <row r="282" spans="1:6" ht="15.75" thickBot="1" x14ac:dyDescent="0.25">
      <c r="B282" s="48" t="s">
        <v>142</v>
      </c>
      <c r="C282" s="22" t="s">
        <v>334</v>
      </c>
      <c r="D282" s="7" t="s">
        <v>343</v>
      </c>
    </row>
    <row r="283" spans="1:6" ht="15.75" thickBot="1" x14ac:dyDescent="0.25">
      <c r="B283" s="71" t="s">
        <v>359</v>
      </c>
      <c r="C283" s="6"/>
      <c r="D283" s="7"/>
    </row>
    <row r="286" spans="1:6" ht="13.5" thickBot="1" x14ac:dyDescent="0.25">
      <c r="A286" t="s">
        <v>354</v>
      </c>
    </row>
    <row r="287" spans="1:6" ht="13.5" thickBot="1" x14ac:dyDescent="0.25">
      <c r="B287" s="34" t="s">
        <v>169</v>
      </c>
      <c r="C287" s="33" t="s">
        <v>355</v>
      </c>
    </row>
    <row r="288" spans="1:6" x14ac:dyDescent="0.2">
      <c r="B288" s="113" t="s">
        <v>43</v>
      </c>
      <c r="C288" s="110" t="s">
        <v>345</v>
      </c>
    </row>
    <row r="289" spans="2:3" x14ac:dyDescent="0.2">
      <c r="B289" s="114" t="s">
        <v>136</v>
      </c>
      <c r="C289" s="111" t="s">
        <v>346</v>
      </c>
    </row>
    <row r="290" spans="2:3" x14ac:dyDescent="0.2">
      <c r="B290" s="114" t="s">
        <v>145</v>
      </c>
      <c r="C290" s="111" t="s">
        <v>347</v>
      </c>
    </row>
    <row r="291" spans="2:3" x14ac:dyDescent="0.2">
      <c r="B291" s="114" t="s">
        <v>137</v>
      </c>
      <c r="C291" s="111" t="s">
        <v>348</v>
      </c>
    </row>
    <row r="292" spans="2:3" x14ac:dyDescent="0.2">
      <c r="B292" s="114" t="s">
        <v>138</v>
      </c>
      <c r="C292" s="111" t="s">
        <v>349</v>
      </c>
    </row>
    <row r="293" spans="2:3" x14ac:dyDescent="0.2">
      <c r="B293" s="114" t="s">
        <v>139</v>
      </c>
      <c r="C293" s="111" t="s">
        <v>350</v>
      </c>
    </row>
    <row r="294" spans="2:3" x14ac:dyDescent="0.2">
      <c r="B294" s="114" t="s">
        <v>140</v>
      </c>
      <c r="C294" s="111" t="s">
        <v>351</v>
      </c>
    </row>
    <row r="295" spans="2:3" x14ac:dyDescent="0.2">
      <c r="B295" s="114" t="s">
        <v>141</v>
      </c>
      <c r="C295" s="111" t="s">
        <v>352</v>
      </c>
    </row>
    <row r="296" spans="2:3" ht="13.5" thickBot="1" x14ac:dyDescent="0.25">
      <c r="B296" s="115" t="s">
        <v>142</v>
      </c>
      <c r="C296" s="112" t="s">
        <v>353</v>
      </c>
    </row>
    <row r="297" spans="2:3" x14ac:dyDescent="0.2">
      <c r="B297" s="116" t="s">
        <v>356</v>
      </c>
    </row>
  </sheetData>
  <mergeCells count="12">
    <mergeCell ref="A67:G67"/>
    <mergeCell ref="A206:G206"/>
    <mergeCell ref="C5:S5"/>
    <mergeCell ref="B6:C6"/>
    <mergeCell ref="D6:E6"/>
    <mergeCell ref="F6:G6"/>
    <mergeCell ref="H6:I6"/>
    <mergeCell ref="J6:K6"/>
    <mergeCell ref="L6:M6"/>
    <mergeCell ref="N6:O6"/>
    <mergeCell ref="P6:Q6"/>
    <mergeCell ref="R6:S6"/>
  </mergeCells>
  <phoneticPr fontId="3"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622"/>
  <sheetViews>
    <sheetView topLeftCell="A256" workbookViewId="0">
      <selection activeCell="C282" sqref="C282"/>
    </sheetView>
  </sheetViews>
  <sheetFormatPr defaultRowHeight="18" x14ac:dyDescent="0.25"/>
  <cols>
    <col min="2" max="2" width="42.5703125" customWidth="1"/>
    <col min="3" max="3" width="62.140625" customWidth="1"/>
    <col min="4" max="4" width="34.28515625" customWidth="1"/>
    <col min="5" max="5" width="31.5703125" style="153" bestFit="1" customWidth="1"/>
    <col min="6" max="6" width="27.5703125" customWidth="1"/>
    <col min="8" max="8" width="15.85546875" customWidth="1"/>
    <col min="9" max="9" width="15.140625" customWidth="1"/>
  </cols>
  <sheetData>
    <row r="1" spans="1:44" ht="15.75" x14ac:dyDescent="0.25">
      <c r="A1" s="557" t="s">
        <v>146</v>
      </c>
      <c r="B1" s="557"/>
      <c r="C1" s="557"/>
      <c r="D1" s="557"/>
      <c r="E1" s="557"/>
      <c r="F1" s="557"/>
      <c r="G1" s="557"/>
      <c r="H1" s="557"/>
      <c r="I1" s="557"/>
    </row>
    <row r="2" spans="1:44" x14ac:dyDescent="0.25">
      <c r="A2" s="45"/>
      <c r="B2" s="45"/>
      <c r="C2" s="45"/>
      <c r="D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row>
    <row r="3" spans="1:44" ht="18.75" thickBot="1" x14ac:dyDescent="0.3">
      <c r="A3" s="45" t="s">
        <v>161</v>
      </c>
      <c r="B3" s="45"/>
      <c r="C3" s="45"/>
      <c r="D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row>
    <row r="4" spans="1:44" ht="18.75" thickBot="1" x14ac:dyDescent="0.3">
      <c r="A4" s="45"/>
      <c r="B4" s="175" t="s">
        <v>162</v>
      </c>
      <c r="C4" s="176"/>
      <c r="D4" s="177" t="s">
        <v>148</v>
      </c>
      <c r="F4" s="235" t="s">
        <v>439</v>
      </c>
      <c r="G4" s="45"/>
      <c r="H4" s="156" t="s">
        <v>436</v>
      </c>
      <c r="I4" s="45"/>
      <c r="J4" s="129" t="s">
        <v>440</v>
      </c>
      <c r="K4" s="156" t="s">
        <v>439</v>
      </c>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row>
    <row r="5" spans="1:44" ht="18.75" thickBot="1" x14ac:dyDescent="0.3">
      <c r="A5" s="45"/>
      <c r="B5" s="46" t="s">
        <v>163</v>
      </c>
      <c r="C5" s="59"/>
      <c r="D5" s="47">
        <v>1</v>
      </c>
      <c r="F5" s="236" t="s">
        <v>440</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row>
    <row r="6" spans="1:44" ht="18.75" thickBot="1" x14ac:dyDescent="0.3">
      <c r="A6" s="45"/>
      <c r="B6" s="48" t="s">
        <v>164</v>
      </c>
      <c r="C6" s="60"/>
      <c r="D6" s="49">
        <v>2</v>
      </c>
      <c r="F6" s="45" t="s">
        <v>437</v>
      </c>
      <c r="G6" s="45"/>
      <c r="H6" s="45"/>
      <c r="I6" s="45"/>
      <c r="J6" s="234" t="s">
        <v>441</v>
      </c>
      <c r="K6" s="234" t="s">
        <v>442</v>
      </c>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row>
    <row r="7" spans="1:44" x14ac:dyDescent="0.25">
      <c r="A7" s="45"/>
      <c r="B7" s="45" t="s">
        <v>165</v>
      </c>
      <c r="C7" s="45"/>
      <c r="D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row>
    <row r="8" spans="1:44" x14ac:dyDescent="0.25">
      <c r="A8" s="45"/>
      <c r="B8" s="45" t="s">
        <v>166</v>
      </c>
      <c r="C8" s="45"/>
      <c r="D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row>
    <row r="9" spans="1:44" x14ac:dyDescent="0.25">
      <c r="A9" s="45"/>
      <c r="B9" s="45"/>
      <c r="C9" s="45"/>
      <c r="D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row>
    <row r="10" spans="1:44" ht="18.75" thickBot="1" x14ac:dyDescent="0.3">
      <c r="A10" s="45" t="s">
        <v>135</v>
      </c>
      <c r="B10" s="45"/>
      <c r="C10" s="45"/>
      <c r="D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row>
    <row r="11" spans="1:44" ht="18.75" thickBot="1" x14ac:dyDescent="0.3">
      <c r="A11" s="45"/>
      <c r="B11" s="171" t="s">
        <v>147</v>
      </c>
      <c r="C11" s="172"/>
      <c r="D11" s="174" t="s">
        <v>148</v>
      </c>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row>
    <row r="12" spans="1:44" x14ac:dyDescent="0.25">
      <c r="A12" s="45"/>
      <c r="B12" s="46" t="s">
        <v>167</v>
      </c>
      <c r="C12" s="59"/>
      <c r="D12" s="47"/>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row>
    <row r="13" spans="1:44" x14ac:dyDescent="0.25">
      <c r="A13" s="45"/>
      <c r="B13" s="46" t="s">
        <v>43</v>
      </c>
      <c r="C13" s="46" t="s">
        <v>43</v>
      </c>
      <c r="D13" s="47">
        <v>1</v>
      </c>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row>
    <row r="14" spans="1:44" x14ac:dyDescent="0.25">
      <c r="A14" s="45"/>
      <c r="B14" s="46" t="s">
        <v>136</v>
      </c>
      <c r="C14" s="46" t="s">
        <v>136</v>
      </c>
      <c r="D14" s="47">
        <v>2</v>
      </c>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row>
    <row r="15" spans="1:44" x14ac:dyDescent="0.25">
      <c r="A15" s="45"/>
      <c r="B15" s="46" t="s">
        <v>145</v>
      </c>
      <c r="C15" s="46" t="s">
        <v>145</v>
      </c>
      <c r="D15" s="47">
        <v>3</v>
      </c>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row>
    <row r="16" spans="1:44" x14ac:dyDescent="0.25">
      <c r="A16" s="45"/>
      <c r="B16" s="46" t="s">
        <v>137</v>
      </c>
      <c r="C16" s="46" t="s">
        <v>137</v>
      </c>
      <c r="D16" s="47">
        <v>4</v>
      </c>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row>
    <row r="17" spans="1:44" x14ac:dyDescent="0.25">
      <c r="A17" s="45"/>
      <c r="B17" s="46" t="s">
        <v>138</v>
      </c>
      <c r="C17" s="46" t="s">
        <v>138</v>
      </c>
      <c r="D17" s="47">
        <v>5</v>
      </c>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row>
    <row r="18" spans="1:44" x14ac:dyDescent="0.25">
      <c r="A18" s="45"/>
      <c r="B18" s="46" t="s">
        <v>139</v>
      </c>
      <c r="C18" s="46" t="s">
        <v>139</v>
      </c>
      <c r="D18" s="47">
        <v>6</v>
      </c>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row>
    <row r="19" spans="1:44" x14ac:dyDescent="0.25">
      <c r="A19" s="45"/>
      <c r="B19" s="46" t="s">
        <v>140</v>
      </c>
      <c r="C19" s="46" t="s">
        <v>140</v>
      </c>
      <c r="D19" s="47">
        <v>7</v>
      </c>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row>
    <row r="20" spans="1:44" x14ac:dyDescent="0.25">
      <c r="A20" s="45"/>
      <c r="B20" s="46" t="s">
        <v>141</v>
      </c>
      <c r="C20" s="46" t="s">
        <v>141</v>
      </c>
      <c r="D20" s="47">
        <v>8</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row>
    <row r="21" spans="1:44" ht="18.75" thickBot="1" x14ac:dyDescent="0.3">
      <c r="A21" s="45"/>
      <c r="B21" s="48" t="s">
        <v>142</v>
      </c>
      <c r="C21" s="48" t="s">
        <v>142</v>
      </c>
      <c r="D21" s="49">
        <v>9</v>
      </c>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row>
    <row r="22" spans="1:44" x14ac:dyDescent="0.25">
      <c r="A22" s="45"/>
      <c r="B22" s="45" t="s">
        <v>143</v>
      </c>
      <c r="C22" s="45"/>
      <c r="D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row>
    <row r="23" spans="1:44" x14ac:dyDescent="0.25">
      <c r="A23" s="45"/>
      <c r="B23" s="45" t="s">
        <v>144</v>
      </c>
      <c r="C23" s="45"/>
      <c r="D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row>
    <row r="24" spans="1:44" x14ac:dyDescent="0.25">
      <c r="A24" s="45"/>
      <c r="B24" s="45"/>
      <c r="C24" s="45"/>
      <c r="D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row>
    <row r="25" spans="1:44" ht="18.75" thickBot="1" x14ac:dyDescent="0.3">
      <c r="A25" s="45" t="s">
        <v>186</v>
      </c>
      <c r="B25" s="45"/>
      <c r="C25" s="45"/>
      <c r="D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row>
    <row r="26" spans="1:44" ht="18.75" thickBot="1" x14ac:dyDescent="0.3">
      <c r="A26" s="45"/>
      <c r="B26" s="171" t="s">
        <v>21</v>
      </c>
      <c r="C26" s="174" t="s">
        <v>187</v>
      </c>
      <c r="D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row>
    <row r="27" spans="1:44" x14ac:dyDescent="0.25">
      <c r="A27" s="45"/>
      <c r="B27" s="558" t="s">
        <v>188</v>
      </c>
      <c r="C27" s="559"/>
      <c r="D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row>
    <row r="28" spans="1:44" x14ac:dyDescent="0.25">
      <c r="A28" s="45"/>
      <c r="B28" s="46" t="s">
        <v>88</v>
      </c>
      <c r="C28" s="47">
        <v>0.8</v>
      </c>
      <c r="D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row>
    <row r="29" spans="1:44" x14ac:dyDescent="0.25">
      <c r="A29" s="45"/>
      <c r="B29" s="46" t="s">
        <v>89</v>
      </c>
      <c r="C29" s="47">
        <v>0.74</v>
      </c>
      <c r="D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row>
    <row r="30" spans="1:44" x14ac:dyDescent="0.25">
      <c r="A30" s="45"/>
      <c r="B30" s="46" t="s">
        <v>90</v>
      </c>
      <c r="C30" s="47">
        <v>0.71</v>
      </c>
      <c r="D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row>
    <row r="31" spans="1:44" x14ac:dyDescent="0.25">
      <c r="A31" s="45"/>
      <c r="B31" s="46" t="s">
        <v>91</v>
      </c>
      <c r="C31" s="47">
        <v>0.79</v>
      </c>
      <c r="D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row>
    <row r="32" spans="1:44" x14ac:dyDescent="0.25">
      <c r="A32" s="45"/>
      <c r="B32" s="46" t="s">
        <v>92</v>
      </c>
      <c r="C32" s="47">
        <v>0.8</v>
      </c>
      <c r="D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row>
    <row r="33" spans="1:44" x14ac:dyDescent="0.25">
      <c r="A33" s="45"/>
      <c r="B33" s="46" t="s">
        <v>93</v>
      </c>
      <c r="C33" s="47">
        <v>1</v>
      </c>
      <c r="D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row>
    <row r="34" spans="1:44" x14ac:dyDescent="0.25">
      <c r="A34" s="45"/>
      <c r="B34" s="46" t="s">
        <v>94</v>
      </c>
      <c r="C34" s="47">
        <v>0.84</v>
      </c>
      <c r="D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row>
    <row r="35" spans="1:44" x14ac:dyDescent="0.25">
      <c r="A35" s="45"/>
      <c r="B35" s="46" t="s">
        <v>95</v>
      </c>
      <c r="C35" s="47">
        <v>0.94</v>
      </c>
      <c r="D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row>
    <row r="36" spans="1:44" x14ac:dyDescent="0.25">
      <c r="A36" s="45"/>
      <c r="B36" s="46" t="s">
        <v>96</v>
      </c>
      <c r="C36" s="47">
        <v>0.54</v>
      </c>
      <c r="D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row>
    <row r="37" spans="1:44" x14ac:dyDescent="0.25">
      <c r="A37" s="45"/>
      <c r="B37" s="46" t="s">
        <v>24</v>
      </c>
      <c r="C37" s="47">
        <v>0.77</v>
      </c>
      <c r="D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row>
    <row r="38" spans="1:44" x14ac:dyDescent="0.25">
      <c r="A38" s="45"/>
      <c r="B38" s="46" t="s">
        <v>26</v>
      </c>
      <c r="C38" s="47">
        <v>1</v>
      </c>
      <c r="D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row>
    <row r="39" spans="1:44" x14ac:dyDescent="0.25">
      <c r="A39" s="45"/>
      <c r="B39" s="560" t="s">
        <v>192</v>
      </c>
      <c r="C39" s="561"/>
      <c r="D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row>
    <row r="40" spans="1:44" x14ac:dyDescent="0.25">
      <c r="A40" s="45"/>
      <c r="B40" s="46" t="s">
        <v>97</v>
      </c>
      <c r="C40" s="47">
        <v>0.9</v>
      </c>
      <c r="D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row>
    <row r="41" spans="1:44" x14ac:dyDescent="0.25">
      <c r="A41" s="45"/>
      <c r="B41" s="46" t="s">
        <v>23</v>
      </c>
      <c r="C41" s="47">
        <v>1.3</v>
      </c>
      <c r="D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row>
    <row r="42" spans="1:44" ht="18.75" thickBot="1" x14ac:dyDescent="0.3">
      <c r="A42" s="45"/>
      <c r="B42" s="48" t="s">
        <v>125</v>
      </c>
      <c r="C42" s="49">
        <v>0.7</v>
      </c>
      <c r="D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row>
    <row r="43" spans="1:44" x14ac:dyDescent="0.25">
      <c r="A43" s="45"/>
      <c r="B43" s="45" t="s">
        <v>189</v>
      </c>
      <c r="C43" s="45"/>
      <c r="D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row>
    <row r="44" spans="1:44" x14ac:dyDescent="0.25">
      <c r="A44" s="45"/>
      <c r="B44" s="45"/>
      <c r="C44" s="45"/>
      <c r="D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row>
    <row r="45" spans="1:44" ht="18.75" thickBot="1" x14ac:dyDescent="0.3">
      <c r="A45" s="133" t="s">
        <v>368</v>
      </c>
      <c r="B45" s="45"/>
      <c r="C45" s="45"/>
      <c r="D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row>
    <row r="46" spans="1:44" ht="16.5" thickBot="1" x14ac:dyDescent="0.3">
      <c r="A46" s="45"/>
      <c r="B46" s="132" t="s">
        <v>21</v>
      </c>
      <c r="C46" s="565" t="s">
        <v>369</v>
      </c>
      <c r="D46" s="565"/>
      <c r="E46" s="565"/>
      <c r="F46" s="566"/>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row>
    <row r="47" spans="1:44" ht="65.25" customHeight="1" x14ac:dyDescent="0.2">
      <c r="A47" s="45"/>
      <c r="B47" s="66" t="s">
        <v>27</v>
      </c>
      <c r="C47" s="562" t="s">
        <v>15</v>
      </c>
      <c r="D47" s="563"/>
      <c r="E47" s="563"/>
      <c r="F47" s="564"/>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row>
    <row r="48" spans="1:44" ht="84" customHeight="1" x14ac:dyDescent="0.2">
      <c r="A48" s="45"/>
      <c r="B48" s="66" t="s">
        <v>484</v>
      </c>
      <c r="C48" s="552" t="s">
        <v>378</v>
      </c>
      <c r="D48" s="484"/>
      <c r="E48" s="484"/>
      <c r="F48" s="553"/>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row>
    <row r="49" spans="1:44" ht="84" customHeight="1" x14ac:dyDescent="0.2">
      <c r="A49" s="45"/>
      <c r="B49" s="66" t="s">
        <v>32</v>
      </c>
      <c r="C49" s="552" t="s">
        <v>4</v>
      </c>
      <c r="D49" s="484"/>
      <c r="E49" s="484"/>
      <c r="F49" s="553"/>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row>
    <row r="50" spans="1:44" ht="84" customHeight="1" x14ac:dyDescent="0.2">
      <c r="A50" s="45"/>
      <c r="B50" s="66" t="s">
        <v>31</v>
      </c>
      <c r="C50" s="552" t="s">
        <v>3</v>
      </c>
      <c r="D50" s="484"/>
      <c r="E50" s="484"/>
      <c r="F50" s="553"/>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row>
    <row r="51" spans="1:44" ht="84" customHeight="1" x14ac:dyDescent="0.2">
      <c r="A51" s="45"/>
      <c r="B51" s="66" t="s">
        <v>506</v>
      </c>
      <c r="C51" s="552" t="s">
        <v>0</v>
      </c>
      <c r="D51" s="484"/>
      <c r="E51" s="484"/>
      <c r="F51" s="553"/>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row>
    <row r="52" spans="1:44" ht="60.75" customHeight="1" x14ac:dyDescent="0.2">
      <c r="A52" s="45"/>
      <c r="B52" s="66" t="s">
        <v>458</v>
      </c>
      <c r="C52" s="552" t="s">
        <v>459</v>
      </c>
      <c r="D52" s="484"/>
      <c r="E52" s="484"/>
      <c r="F52" s="553"/>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row>
    <row r="53" spans="1:44" ht="63.75" customHeight="1" x14ac:dyDescent="0.2">
      <c r="A53" s="45"/>
      <c r="B53" s="66" t="s">
        <v>475</v>
      </c>
      <c r="C53" s="552" t="s">
        <v>19</v>
      </c>
      <c r="D53" s="484"/>
      <c r="E53" s="484"/>
      <c r="F53" s="553"/>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row>
    <row r="54" spans="1:44" ht="48.75" customHeight="1" x14ac:dyDescent="0.2">
      <c r="A54" s="45"/>
      <c r="B54" s="66" t="s">
        <v>30</v>
      </c>
      <c r="C54" s="552" t="s">
        <v>449</v>
      </c>
      <c r="D54" s="484"/>
      <c r="E54" s="484"/>
      <c r="F54" s="553"/>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row>
    <row r="55" spans="1:44" ht="15" x14ac:dyDescent="0.2">
      <c r="A55" s="45"/>
      <c r="B55" s="66" t="s">
        <v>462</v>
      </c>
      <c r="C55" s="552" t="s">
        <v>445</v>
      </c>
      <c r="D55" s="484"/>
      <c r="E55" s="484"/>
      <c r="F55" s="553"/>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row>
    <row r="56" spans="1:44" ht="46.5" customHeight="1" x14ac:dyDescent="0.2">
      <c r="A56" s="45"/>
      <c r="B56" s="66" t="s">
        <v>465</v>
      </c>
      <c r="C56" s="552" t="s">
        <v>444</v>
      </c>
      <c r="D56" s="484"/>
      <c r="E56" s="484"/>
      <c r="F56" s="553"/>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row>
    <row r="57" spans="1:44" ht="49.5" customHeight="1" x14ac:dyDescent="0.2">
      <c r="A57" s="45"/>
      <c r="B57" s="66" t="s">
        <v>505</v>
      </c>
      <c r="C57" s="552" t="s">
        <v>689</v>
      </c>
      <c r="D57" s="484"/>
      <c r="E57" s="484"/>
      <c r="F57" s="553"/>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row>
    <row r="58" spans="1:44" ht="58.5" customHeight="1" x14ac:dyDescent="0.2">
      <c r="A58" s="45"/>
      <c r="B58" s="66" t="s">
        <v>472</v>
      </c>
      <c r="C58" s="552" t="s">
        <v>16</v>
      </c>
      <c r="D58" s="484"/>
      <c r="E58" s="484"/>
      <c r="F58" s="553"/>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row>
    <row r="59" spans="1:44" ht="66.75" customHeight="1" x14ac:dyDescent="0.2">
      <c r="A59" s="45"/>
      <c r="B59" s="66" t="s">
        <v>482</v>
      </c>
      <c r="C59" s="556" t="s">
        <v>371</v>
      </c>
      <c r="D59" s="484"/>
      <c r="E59" s="484"/>
      <c r="F59" s="553"/>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row>
    <row r="60" spans="1:44" ht="39.75" customHeight="1" x14ac:dyDescent="0.2">
      <c r="A60" s="45"/>
      <c r="B60" s="66" t="s">
        <v>23</v>
      </c>
      <c r="C60" s="552" t="s">
        <v>12</v>
      </c>
      <c r="D60" s="484"/>
      <c r="E60" s="484"/>
      <c r="F60" s="553"/>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row>
    <row r="61" spans="1:44" ht="71.25" customHeight="1" x14ac:dyDescent="0.2">
      <c r="A61" s="45"/>
      <c r="B61" s="66" t="s">
        <v>469</v>
      </c>
      <c r="C61" s="556" t="s">
        <v>535</v>
      </c>
      <c r="D61" s="484"/>
      <c r="E61" s="484"/>
      <c r="F61" s="553"/>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row>
    <row r="62" spans="1:44" ht="71.25" customHeight="1" x14ac:dyDescent="0.2">
      <c r="A62" s="45"/>
      <c r="B62" s="66" t="s">
        <v>504</v>
      </c>
      <c r="C62" s="556" t="s">
        <v>688</v>
      </c>
      <c r="D62" s="484"/>
      <c r="E62" s="484"/>
      <c r="F62" s="553"/>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row>
    <row r="63" spans="1:44" ht="71.25" customHeight="1" x14ac:dyDescent="0.2">
      <c r="A63" s="45"/>
      <c r="B63" s="66" t="s">
        <v>515</v>
      </c>
      <c r="C63" s="552" t="s">
        <v>682</v>
      </c>
      <c r="D63" s="484"/>
      <c r="E63" s="484"/>
      <c r="F63" s="553"/>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row>
    <row r="64" spans="1:44" ht="67.5" customHeight="1" x14ac:dyDescent="0.2">
      <c r="A64" s="45"/>
      <c r="B64" s="66" t="s">
        <v>485</v>
      </c>
      <c r="C64" s="556" t="s">
        <v>379</v>
      </c>
      <c r="D64" s="484"/>
      <c r="E64" s="484"/>
      <c r="F64" s="553"/>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row>
    <row r="65" spans="1:44" ht="60.75" customHeight="1" x14ac:dyDescent="0.2">
      <c r="A65" s="45"/>
      <c r="B65" s="134" t="s">
        <v>480</v>
      </c>
      <c r="C65" s="552" t="s">
        <v>456</v>
      </c>
      <c r="D65" s="484"/>
      <c r="E65" s="484"/>
      <c r="F65" s="553"/>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row>
    <row r="66" spans="1:44" ht="45.75" customHeight="1" x14ac:dyDescent="0.2">
      <c r="A66" s="45"/>
      <c r="B66" s="135" t="s">
        <v>28</v>
      </c>
      <c r="C66" s="552" t="s">
        <v>460</v>
      </c>
      <c r="D66" s="484"/>
      <c r="E66" s="484"/>
      <c r="F66" s="553"/>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row>
    <row r="67" spans="1:44" ht="64.5" customHeight="1" x14ac:dyDescent="0.2">
      <c r="A67" s="45"/>
      <c r="B67" s="135" t="s">
        <v>477</v>
      </c>
      <c r="C67" s="556" t="s">
        <v>444</v>
      </c>
      <c r="D67" s="484"/>
      <c r="E67" s="484"/>
      <c r="F67" s="553"/>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row>
    <row r="68" spans="1:44" ht="34.5" customHeight="1" x14ac:dyDescent="0.2">
      <c r="A68" s="45"/>
      <c r="B68" s="135" t="s">
        <v>471</v>
      </c>
      <c r="C68" s="552" t="s">
        <v>443</v>
      </c>
      <c r="D68" s="484"/>
      <c r="E68" s="484"/>
      <c r="F68" s="553"/>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row>
    <row r="69" spans="1:44" ht="33" customHeight="1" x14ac:dyDescent="0.2">
      <c r="A69" s="45"/>
      <c r="B69" s="135" t="s">
        <v>26</v>
      </c>
      <c r="C69" s="552" t="s">
        <v>14</v>
      </c>
      <c r="D69" s="484"/>
      <c r="E69" s="484"/>
      <c r="F69" s="553"/>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row>
    <row r="70" spans="1:44" ht="33" customHeight="1" x14ac:dyDescent="0.2">
      <c r="A70" s="45"/>
      <c r="B70" s="135" t="s">
        <v>463</v>
      </c>
      <c r="C70" s="552" t="s">
        <v>445</v>
      </c>
      <c r="D70" s="484"/>
      <c r="E70" s="484"/>
      <c r="F70" s="553"/>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row>
    <row r="71" spans="1:44" ht="47.25" customHeight="1" x14ac:dyDescent="0.2">
      <c r="A71" s="45"/>
      <c r="B71" s="135" t="s">
        <v>483</v>
      </c>
      <c r="C71" s="552" t="s">
        <v>377</v>
      </c>
      <c r="D71" s="484"/>
      <c r="E71" s="484"/>
      <c r="F71" s="553"/>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row>
    <row r="72" spans="1:44" ht="64.5" customHeight="1" x14ac:dyDescent="0.2">
      <c r="A72" s="45"/>
      <c r="B72" s="135" t="s">
        <v>487</v>
      </c>
      <c r="C72" s="556" t="s">
        <v>447</v>
      </c>
      <c r="D72" s="484"/>
      <c r="E72" s="484"/>
      <c r="F72" s="553"/>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row>
    <row r="73" spans="1:44" ht="68.25" customHeight="1" x14ac:dyDescent="0.2">
      <c r="A73" s="45"/>
      <c r="B73" s="136" t="s">
        <v>481</v>
      </c>
      <c r="C73" s="552" t="s">
        <v>457</v>
      </c>
      <c r="D73" s="484"/>
      <c r="E73" s="484"/>
      <c r="F73" s="553"/>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row>
    <row r="74" spans="1:44" ht="87.75" customHeight="1" x14ac:dyDescent="0.2">
      <c r="A74" s="45"/>
      <c r="B74" s="136" t="s">
        <v>24</v>
      </c>
      <c r="C74" s="556" t="s">
        <v>13</v>
      </c>
      <c r="D74" s="484"/>
      <c r="E74" s="484"/>
      <c r="F74" s="553"/>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row>
    <row r="75" spans="1:44" ht="69" customHeight="1" x14ac:dyDescent="0.2">
      <c r="A75" s="45"/>
      <c r="B75" s="134" t="s">
        <v>478</v>
      </c>
      <c r="C75" s="556" t="s">
        <v>75</v>
      </c>
      <c r="D75" s="484"/>
      <c r="E75" s="484"/>
      <c r="F75" s="553"/>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row>
    <row r="76" spans="1:44" ht="43.5" customHeight="1" x14ac:dyDescent="0.2">
      <c r="A76" s="45"/>
      <c r="B76" s="66" t="s">
        <v>495</v>
      </c>
      <c r="C76" s="556" t="s">
        <v>610</v>
      </c>
      <c r="D76" s="484"/>
      <c r="E76" s="484"/>
      <c r="F76" s="553"/>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row>
    <row r="77" spans="1:44" ht="43.5" customHeight="1" x14ac:dyDescent="0.2">
      <c r="A77" s="45"/>
      <c r="B77" s="66" t="s">
        <v>29</v>
      </c>
      <c r="C77" s="556" t="s">
        <v>687</v>
      </c>
      <c r="D77" s="484"/>
      <c r="E77" s="484"/>
      <c r="F77" s="553"/>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row>
    <row r="78" spans="1:44" ht="43.5" customHeight="1" x14ac:dyDescent="0.2">
      <c r="A78" s="45"/>
      <c r="B78" s="66" t="s">
        <v>22</v>
      </c>
      <c r="C78" s="556" t="s">
        <v>607</v>
      </c>
      <c r="D78" s="484"/>
      <c r="E78" s="484"/>
      <c r="F78" s="553"/>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row>
    <row r="79" spans="1:44" ht="43.5" customHeight="1" x14ac:dyDescent="0.2">
      <c r="A79" s="45"/>
      <c r="B79" s="66" t="s">
        <v>514</v>
      </c>
      <c r="C79" s="556" t="s">
        <v>609</v>
      </c>
      <c r="D79" s="484"/>
      <c r="E79" s="484"/>
      <c r="F79" s="553"/>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row>
    <row r="80" spans="1:44" ht="54.75" customHeight="1" x14ac:dyDescent="0.2">
      <c r="A80" s="45"/>
      <c r="B80" s="136" t="s">
        <v>473</v>
      </c>
      <c r="C80" s="552" t="s">
        <v>17</v>
      </c>
      <c r="D80" s="484"/>
      <c r="E80" s="484"/>
      <c r="F80" s="553"/>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row>
    <row r="81" spans="1:44" ht="42.75" customHeight="1" x14ac:dyDescent="0.2">
      <c r="A81" s="45"/>
      <c r="B81" s="135" t="s">
        <v>486</v>
      </c>
      <c r="C81" s="552" t="s">
        <v>381</v>
      </c>
      <c r="D81" s="484"/>
      <c r="E81" s="484"/>
      <c r="F81" s="553"/>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row>
    <row r="82" spans="1:44" ht="42.75" customHeight="1" x14ac:dyDescent="0.2">
      <c r="A82" s="45"/>
      <c r="B82" s="66" t="s">
        <v>512</v>
      </c>
      <c r="C82" s="552" t="s">
        <v>608</v>
      </c>
      <c r="D82" s="484"/>
      <c r="E82" s="484"/>
      <c r="F82" s="553"/>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row>
    <row r="83" spans="1:44" ht="42.75" customHeight="1" x14ac:dyDescent="0.2">
      <c r="A83" s="45"/>
      <c r="B83" s="66" t="s">
        <v>507</v>
      </c>
      <c r="C83" s="552" t="s">
        <v>1</v>
      </c>
      <c r="D83" s="484"/>
      <c r="E83" s="484"/>
      <c r="F83" s="553"/>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row>
    <row r="84" spans="1:44" ht="42.75" customHeight="1" x14ac:dyDescent="0.2">
      <c r="A84" s="45"/>
      <c r="B84" s="135" t="s">
        <v>476</v>
      </c>
      <c r="C84" s="552" t="s">
        <v>20</v>
      </c>
      <c r="D84" s="484"/>
      <c r="E84" s="484"/>
      <c r="F84" s="553"/>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row>
    <row r="85" spans="1:44" ht="42.75" customHeight="1" x14ac:dyDescent="0.2">
      <c r="A85" s="45"/>
      <c r="B85" s="66" t="s">
        <v>497</v>
      </c>
      <c r="C85" s="552" t="s">
        <v>684</v>
      </c>
      <c r="D85" s="484"/>
      <c r="E85" s="484"/>
      <c r="F85" s="553"/>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row>
    <row r="86" spans="1:44" ht="42.75" customHeight="1" x14ac:dyDescent="0.2">
      <c r="A86" s="45"/>
      <c r="B86" s="66" t="s">
        <v>498</v>
      </c>
      <c r="C86" s="552" t="s">
        <v>685</v>
      </c>
      <c r="D86" s="484"/>
      <c r="E86" s="484"/>
      <c r="F86" s="553"/>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row>
    <row r="87" spans="1:44" ht="60.75" customHeight="1" x14ac:dyDescent="0.2">
      <c r="A87" s="45"/>
      <c r="B87" s="137" t="s">
        <v>470</v>
      </c>
      <c r="C87" s="556" t="s">
        <v>382</v>
      </c>
      <c r="D87" s="484"/>
      <c r="E87" s="484"/>
      <c r="F87" s="553"/>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row>
    <row r="88" spans="1:44" ht="39.75" customHeight="1" x14ac:dyDescent="0.2">
      <c r="A88" s="45"/>
      <c r="B88" s="66" t="s">
        <v>461</v>
      </c>
      <c r="C88" s="552" t="s">
        <v>445</v>
      </c>
      <c r="D88" s="484"/>
      <c r="E88" s="484"/>
      <c r="F88" s="553"/>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row>
    <row r="89" spans="1:44" ht="15" x14ac:dyDescent="0.2">
      <c r="A89" s="45"/>
      <c r="B89" s="66" t="s">
        <v>468</v>
      </c>
      <c r="C89" s="552" t="s">
        <v>380</v>
      </c>
      <c r="D89" s="484"/>
      <c r="E89" s="484"/>
      <c r="F89" s="553"/>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row>
    <row r="90" spans="1:44" ht="15" x14ac:dyDescent="0.2">
      <c r="A90" s="45"/>
      <c r="B90" s="66" t="s">
        <v>513</v>
      </c>
      <c r="C90" s="552" t="s">
        <v>5</v>
      </c>
      <c r="D90" s="484"/>
      <c r="E90" s="484"/>
      <c r="F90" s="553"/>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row>
    <row r="91" spans="1:44" ht="60" customHeight="1" x14ac:dyDescent="0.2">
      <c r="A91" s="45"/>
      <c r="B91" s="66" t="s">
        <v>474</v>
      </c>
      <c r="C91" s="552" t="s">
        <v>18</v>
      </c>
      <c r="D91" s="484"/>
      <c r="E91" s="484"/>
      <c r="F91" s="553"/>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row>
    <row r="92" spans="1:44" ht="60" customHeight="1" x14ac:dyDescent="0.2">
      <c r="A92" s="45"/>
      <c r="B92" s="66" t="s">
        <v>510</v>
      </c>
      <c r="C92" s="552" t="s">
        <v>2</v>
      </c>
      <c r="D92" s="484"/>
      <c r="E92" s="484"/>
      <c r="F92" s="553"/>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row>
    <row r="93" spans="1:44" ht="60.75" customHeight="1" x14ac:dyDescent="0.2">
      <c r="A93" s="45"/>
      <c r="B93" s="66" t="s">
        <v>464</v>
      </c>
      <c r="C93" s="552" t="s">
        <v>446</v>
      </c>
      <c r="D93" s="484"/>
      <c r="E93" s="484"/>
      <c r="F93" s="553"/>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row>
    <row r="94" spans="1:44" ht="60.75" customHeight="1" x14ac:dyDescent="0.2">
      <c r="A94" s="45"/>
      <c r="B94" s="66" t="s">
        <v>479</v>
      </c>
      <c r="C94" s="554" t="s">
        <v>448</v>
      </c>
      <c r="D94" s="555"/>
      <c r="E94" s="555"/>
      <c r="F94" s="553"/>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row>
    <row r="95" spans="1:44" ht="60.75" customHeight="1" thickBot="1" x14ac:dyDescent="0.25">
      <c r="A95" s="45"/>
      <c r="B95" s="130" t="s">
        <v>500</v>
      </c>
      <c r="C95" s="549" t="s">
        <v>686</v>
      </c>
      <c r="D95" s="550"/>
      <c r="E95" s="550"/>
      <c r="F95" s="551"/>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row>
    <row r="96" spans="1:44" x14ac:dyDescent="0.25">
      <c r="A96" s="45"/>
      <c r="B96" s="146" t="s">
        <v>467</v>
      </c>
      <c r="C96" s="146"/>
      <c r="D96" s="59"/>
      <c r="E96" s="154"/>
      <c r="F96" s="59"/>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row>
    <row r="97" spans="1:50" x14ac:dyDescent="0.25">
      <c r="A97" s="59"/>
      <c r="B97" s="59" t="s">
        <v>466</v>
      </c>
      <c r="C97" s="59"/>
      <c r="D97" s="59"/>
      <c r="E97" s="154"/>
      <c r="F97" s="59"/>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row>
    <row r="98" spans="1:50" x14ac:dyDescent="0.25">
      <c r="A98" s="45"/>
      <c r="B98" s="45" t="s">
        <v>370</v>
      </c>
      <c r="C98" s="45"/>
      <c r="D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row>
    <row r="99" spans="1:50" x14ac:dyDescent="0.25">
      <c r="A99" s="45"/>
      <c r="B99" s="45"/>
      <c r="C99" s="45"/>
      <c r="D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row>
    <row r="100" spans="1:50" x14ac:dyDescent="0.25">
      <c r="A100" s="59"/>
      <c r="B100" s="59"/>
      <c r="C100" s="59"/>
      <c r="D100" s="59"/>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row>
    <row r="101" spans="1:50" ht="18.75" thickBot="1" x14ac:dyDescent="0.3">
      <c r="A101" s="2" t="s">
        <v>526</v>
      </c>
      <c r="B101" s="59"/>
      <c r="C101" s="59"/>
      <c r="D101" s="59"/>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row>
    <row r="102" spans="1:50" ht="55.5" customHeight="1" thickBot="1" x14ac:dyDescent="0.3">
      <c r="B102" s="171" t="s">
        <v>21</v>
      </c>
      <c r="C102" s="172" t="s">
        <v>6</v>
      </c>
      <c r="D102" s="172"/>
      <c r="E102" s="173" t="s">
        <v>7</v>
      </c>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row>
    <row r="103" spans="1:50" x14ac:dyDescent="0.25">
      <c r="A103" s="46"/>
      <c r="B103" s="72" t="s">
        <v>25</v>
      </c>
      <c r="C103" s="146" t="s">
        <v>527</v>
      </c>
      <c r="D103" s="28"/>
      <c r="E103" s="160" t="s">
        <v>583</v>
      </c>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row>
    <row r="104" spans="1:50" x14ac:dyDescent="0.25">
      <c r="A104" s="46"/>
      <c r="B104" s="46" t="s">
        <v>496</v>
      </c>
      <c r="C104" s="59" t="s">
        <v>527</v>
      </c>
      <c r="D104" s="3"/>
      <c r="E104" s="161" t="s">
        <v>584</v>
      </c>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row>
    <row r="105" spans="1:50" x14ac:dyDescent="0.25">
      <c r="A105" s="46"/>
      <c r="B105" s="46" t="s">
        <v>499</v>
      </c>
      <c r="C105" s="59" t="s">
        <v>527</v>
      </c>
      <c r="D105" s="3"/>
      <c r="E105" s="161" t="s">
        <v>536</v>
      </c>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row>
    <row r="106" spans="1:50" x14ac:dyDescent="0.25">
      <c r="A106" s="46"/>
      <c r="B106" s="46" t="s">
        <v>27</v>
      </c>
      <c r="C106" s="59" t="s">
        <v>527</v>
      </c>
      <c r="D106" s="3" t="s">
        <v>530</v>
      </c>
      <c r="E106" s="161" t="s">
        <v>537</v>
      </c>
      <c r="H106" s="59"/>
      <c r="J106" s="59"/>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row>
    <row r="107" spans="1:50" x14ac:dyDescent="0.25">
      <c r="A107" s="46"/>
      <c r="B107" s="46" t="s">
        <v>472</v>
      </c>
      <c r="C107" s="59" t="s">
        <v>527</v>
      </c>
      <c r="D107" s="3"/>
      <c r="E107" s="161" t="s">
        <v>538</v>
      </c>
      <c r="H107" s="59"/>
      <c r="J107" s="59"/>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row>
    <row r="108" spans="1:50" x14ac:dyDescent="0.25">
      <c r="A108" s="46"/>
      <c r="B108" s="46" t="s">
        <v>473</v>
      </c>
      <c r="C108" s="59" t="s">
        <v>527</v>
      </c>
      <c r="D108" s="3"/>
      <c r="E108" s="161" t="s">
        <v>539</v>
      </c>
      <c r="H108" s="59"/>
      <c r="J108" s="59"/>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row>
    <row r="109" spans="1:50" x14ac:dyDescent="0.25">
      <c r="A109" s="46"/>
      <c r="B109" s="46" t="s">
        <v>474</v>
      </c>
      <c r="C109" s="59" t="s">
        <v>527</v>
      </c>
      <c r="D109" s="3"/>
      <c r="E109" s="161" t="s">
        <v>540</v>
      </c>
      <c r="H109" s="59"/>
      <c r="J109" s="59"/>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row>
    <row r="110" spans="1:50" x14ac:dyDescent="0.25">
      <c r="A110" s="46"/>
      <c r="B110" s="46" t="s">
        <v>28</v>
      </c>
      <c r="C110" s="59" t="s">
        <v>527</v>
      </c>
      <c r="D110" s="3"/>
      <c r="E110" s="161" t="s">
        <v>541</v>
      </c>
      <c r="H110" s="59"/>
      <c r="J110" s="59"/>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row>
    <row r="111" spans="1:50" x14ac:dyDescent="0.25">
      <c r="A111" s="46"/>
      <c r="B111" s="46" t="s">
        <v>475</v>
      </c>
      <c r="C111" s="59" t="s">
        <v>527</v>
      </c>
      <c r="D111" s="3"/>
      <c r="E111" s="161" t="s">
        <v>542</v>
      </c>
      <c r="H111" s="59"/>
      <c r="J111" s="59"/>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row>
    <row r="112" spans="1:50" x14ac:dyDescent="0.25">
      <c r="A112" s="46"/>
      <c r="B112" s="46" t="s">
        <v>476</v>
      </c>
      <c r="C112" s="59" t="s">
        <v>527</v>
      </c>
      <c r="D112" s="3"/>
      <c r="E112" s="161" t="s">
        <v>543</v>
      </c>
      <c r="H112" s="59"/>
      <c r="J112" s="59"/>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row>
    <row r="113" spans="1:50" x14ac:dyDescent="0.25">
      <c r="A113" s="46"/>
      <c r="B113" s="46" t="s">
        <v>477</v>
      </c>
      <c r="C113" s="59" t="s">
        <v>527</v>
      </c>
      <c r="D113" s="3"/>
      <c r="E113" s="161" t="s">
        <v>544</v>
      </c>
      <c r="H113" s="59"/>
      <c r="J113" s="59"/>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row>
    <row r="114" spans="1:50" x14ac:dyDescent="0.25">
      <c r="A114" s="46"/>
      <c r="B114" s="46" t="s">
        <v>502</v>
      </c>
      <c r="C114" s="59" t="s">
        <v>527</v>
      </c>
      <c r="D114" s="3"/>
      <c r="E114" s="161" t="s">
        <v>545</v>
      </c>
      <c r="F114" s="59"/>
      <c r="G114" s="59"/>
      <c r="H114" s="59"/>
      <c r="I114" s="59"/>
      <c r="J114" s="59"/>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row>
    <row r="115" spans="1:50" x14ac:dyDescent="0.25">
      <c r="A115" s="46"/>
      <c r="B115" s="46" t="s">
        <v>503</v>
      </c>
      <c r="C115" s="59" t="s">
        <v>527</v>
      </c>
      <c r="D115" s="3"/>
      <c r="E115" s="161" t="s">
        <v>546</v>
      </c>
      <c r="F115" s="59"/>
      <c r="G115" s="59"/>
      <c r="H115" s="59"/>
      <c r="I115" s="59"/>
      <c r="J115" s="59"/>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row>
    <row r="116" spans="1:50" x14ac:dyDescent="0.25">
      <c r="A116" s="46"/>
      <c r="B116" s="46" t="s">
        <v>517</v>
      </c>
      <c r="C116" s="59" t="s">
        <v>527</v>
      </c>
      <c r="D116" s="3"/>
      <c r="E116" s="161" t="s">
        <v>547</v>
      </c>
      <c r="F116" s="59"/>
      <c r="G116" s="59"/>
      <c r="H116" s="59"/>
      <c r="I116" s="59"/>
      <c r="J116" s="59"/>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row>
    <row r="117" spans="1:50" x14ac:dyDescent="0.25">
      <c r="A117" s="46"/>
      <c r="B117" s="46" t="s">
        <v>479</v>
      </c>
      <c r="C117" s="59" t="s">
        <v>527</v>
      </c>
      <c r="D117" s="3"/>
      <c r="E117" s="161" t="s">
        <v>548</v>
      </c>
      <c r="F117" s="59"/>
      <c r="G117" s="59"/>
      <c r="H117" s="59"/>
      <c r="I117" s="59"/>
      <c r="J117" s="59"/>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row>
    <row r="118" spans="1:50" x14ac:dyDescent="0.25">
      <c r="A118" s="46"/>
      <c r="B118" s="46" t="s">
        <v>511</v>
      </c>
      <c r="C118" s="59" t="s">
        <v>527</v>
      </c>
      <c r="D118" s="3"/>
      <c r="E118" s="161" t="s">
        <v>549</v>
      </c>
      <c r="F118" s="59"/>
      <c r="G118" s="59"/>
      <c r="H118" s="59"/>
      <c r="I118" s="59"/>
      <c r="J118" s="59"/>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row>
    <row r="119" spans="1:50" x14ac:dyDescent="0.25">
      <c r="A119" s="46"/>
      <c r="B119" s="46" t="s">
        <v>30</v>
      </c>
      <c r="C119" s="59" t="s">
        <v>527</v>
      </c>
      <c r="D119" s="3"/>
      <c r="E119" s="161" t="s">
        <v>550</v>
      </c>
      <c r="F119" s="59"/>
      <c r="G119" s="59"/>
      <c r="H119" s="59"/>
      <c r="I119" s="59"/>
      <c r="J119" s="59"/>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row>
    <row r="120" spans="1:50" x14ac:dyDescent="0.25">
      <c r="A120" s="46"/>
      <c r="B120" s="46" t="s">
        <v>518</v>
      </c>
      <c r="C120" s="59" t="s">
        <v>527</v>
      </c>
      <c r="D120" s="3"/>
      <c r="E120" s="161" t="s">
        <v>551</v>
      </c>
      <c r="F120" s="59"/>
      <c r="G120" s="59"/>
      <c r="H120" s="59"/>
      <c r="I120" s="59"/>
      <c r="J120" s="59"/>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row>
    <row r="121" spans="1:50" x14ac:dyDescent="0.25">
      <c r="A121" s="46"/>
      <c r="B121" s="46" t="s">
        <v>33</v>
      </c>
      <c r="C121" s="59" t="s">
        <v>527</v>
      </c>
      <c r="D121" s="3"/>
      <c r="E121" s="161" t="s">
        <v>552</v>
      </c>
      <c r="F121" s="59"/>
      <c r="G121" s="59"/>
      <c r="H121" s="59"/>
      <c r="I121" s="59"/>
      <c r="J121" s="59"/>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row>
    <row r="122" spans="1:50" x14ac:dyDescent="0.25">
      <c r="A122" s="46"/>
      <c r="B122" s="52" t="s">
        <v>509</v>
      </c>
      <c r="C122" s="3"/>
      <c r="D122" s="3"/>
      <c r="E122" s="161" t="s">
        <v>568</v>
      </c>
      <c r="F122" s="59"/>
      <c r="G122" s="59"/>
      <c r="H122" s="59"/>
      <c r="I122" s="59"/>
      <c r="J122" s="59"/>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row>
    <row r="123" spans="1:50" ht="15.75" customHeight="1" x14ac:dyDescent="0.25">
      <c r="A123" s="46"/>
      <c r="B123" s="46" t="s">
        <v>482</v>
      </c>
      <c r="C123" s="59" t="s">
        <v>528</v>
      </c>
      <c r="D123" s="3" t="s">
        <v>531</v>
      </c>
      <c r="E123" s="161" t="s">
        <v>520</v>
      </c>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row>
    <row r="124" spans="1:50" ht="15.75" customHeight="1" x14ac:dyDescent="0.25">
      <c r="A124" s="46"/>
      <c r="B124" s="46" t="s">
        <v>483</v>
      </c>
      <c r="C124" s="59" t="s">
        <v>528</v>
      </c>
      <c r="D124" s="3"/>
      <c r="E124" s="161" t="s">
        <v>553</v>
      </c>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row>
    <row r="125" spans="1:50" ht="15.75" customHeight="1" x14ac:dyDescent="0.25">
      <c r="A125" s="46"/>
      <c r="B125" s="46" t="s">
        <v>484</v>
      </c>
      <c r="C125" s="59" t="s">
        <v>528</v>
      </c>
      <c r="D125" s="3"/>
      <c r="E125" s="161" t="s">
        <v>554</v>
      </c>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row>
    <row r="126" spans="1:50" ht="15.75" customHeight="1" x14ac:dyDescent="0.25">
      <c r="A126" s="46"/>
      <c r="B126" s="46" t="s">
        <v>485</v>
      </c>
      <c r="C126" s="59" t="s">
        <v>528</v>
      </c>
      <c r="D126" s="3"/>
      <c r="E126" s="161" t="s">
        <v>555</v>
      </c>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row>
    <row r="127" spans="1:50" ht="15.75" customHeight="1" x14ac:dyDescent="0.25">
      <c r="A127" s="46"/>
      <c r="B127" s="46" t="s">
        <v>486</v>
      </c>
      <c r="C127" s="59" t="s">
        <v>528</v>
      </c>
      <c r="D127" s="3"/>
      <c r="E127" s="161" t="s">
        <v>556</v>
      </c>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row>
    <row r="128" spans="1:50" ht="15.75" customHeight="1" x14ac:dyDescent="0.25">
      <c r="A128" s="46"/>
      <c r="B128" s="46" t="s">
        <v>468</v>
      </c>
      <c r="C128" s="59" t="s">
        <v>528</v>
      </c>
      <c r="D128" s="3"/>
      <c r="E128" s="161" t="s">
        <v>557</v>
      </c>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row>
    <row r="129" spans="1:44" ht="15.75" customHeight="1" x14ac:dyDescent="0.25">
      <c r="A129" s="46"/>
      <c r="B129" s="46" t="s">
        <v>469</v>
      </c>
      <c r="C129" s="59" t="s">
        <v>528</v>
      </c>
      <c r="D129" s="3"/>
      <c r="E129" s="161" t="s">
        <v>558</v>
      </c>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row>
    <row r="130" spans="1:44" ht="15.75" customHeight="1" x14ac:dyDescent="0.25">
      <c r="A130" s="46"/>
      <c r="B130" s="46" t="s">
        <v>470</v>
      </c>
      <c r="C130" s="59" t="s">
        <v>528</v>
      </c>
      <c r="D130" s="3"/>
      <c r="E130" s="161" t="s">
        <v>559</v>
      </c>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row>
    <row r="131" spans="1:44" ht="15.75" customHeight="1" x14ac:dyDescent="0.25">
      <c r="A131" s="46"/>
      <c r="B131" s="46" t="s">
        <v>471</v>
      </c>
      <c r="C131" s="59" t="s">
        <v>528</v>
      </c>
      <c r="D131" s="3"/>
      <c r="E131" s="161" t="s">
        <v>560</v>
      </c>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row>
    <row r="132" spans="1:44" ht="15.75" customHeight="1" x14ac:dyDescent="0.25">
      <c r="A132" s="46"/>
      <c r="B132" s="46" t="s">
        <v>24</v>
      </c>
      <c r="C132" s="59" t="s">
        <v>528</v>
      </c>
      <c r="D132" s="3"/>
      <c r="E132" s="161" t="s">
        <v>561</v>
      </c>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row>
    <row r="133" spans="1:44" ht="15.75" customHeight="1" x14ac:dyDescent="0.25">
      <c r="A133" s="46"/>
      <c r="B133" s="46" t="s">
        <v>26</v>
      </c>
      <c r="C133" s="59" t="s">
        <v>528</v>
      </c>
      <c r="D133" s="3"/>
      <c r="E133" s="161" t="s">
        <v>562</v>
      </c>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row>
    <row r="134" spans="1:44" ht="15.75" customHeight="1" x14ac:dyDescent="0.25">
      <c r="A134" s="46"/>
      <c r="B134" s="46" t="s">
        <v>23</v>
      </c>
      <c r="C134" s="59" t="s">
        <v>529</v>
      </c>
      <c r="D134" s="3" t="s">
        <v>532</v>
      </c>
      <c r="E134" s="161" t="s">
        <v>563</v>
      </c>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row>
    <row r="135" spans="1:44" ht="15.75" customHeight="1" x14ac:dyDescent="0.25">
      <c r="A135" s="46"/>
      <c r="B135" s="46" t="s">
        <v>478</v>
      </c>
      <c r="C135" s="59" t="s">
        <v>529</v>
      </c>
      <c r="D135" s="3"/>
      <c r="E135" s="161" t="s">
        <v>564</v>
      </c>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row>
    <row r="136" spans="1:44" ht="15.75" customHeight="1" x14ac:dyDescent="0.25">
      <c r="A136" s="46"/>
      <c r="B136" s="46" t="s">
        <v>480</v>
      </c>
      <c r="C136" s="59" t="s">
        <v>529</v>
      </c>
      <c r="D136" s="3"/>
      <c r="E136" s="161" t="s">
        <v>565</v>
      </c>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row>
    <row r="137" spans="1:44" x14ac:dyDescent="0.25">
      <c r="A137" s="45"/>
      <c r="B137" s="46" t="s">
        <v>22</v>
      </c>
      <c r="C137" s="59"/>
      <c r="D137" s="59"/>
      <c r="E137" s="161" t="s">
        <v>566</v>
      </c>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row>
    <row r="138" spans="1:44" x14ac:dyDescent="0.25">
      <c r="A138" s="45"/>
      <c r="B138" s="46" t="s">
        <v>495</v>
      </c>
      <c r="C138" s="59"/>
      <c r="D138" s="59"/>
      <c r="E138" s="161" t="s">
        <v>567</v>
      </c>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row>
    <row r="139" spans="1:44" x14ac:dyDescent="0.25">
      <c r="A139" s="45"/>
      <c r="B139" s="46" t="s">
        <v>515</v>
      </c>
      <c r="C139" s="59"/>
      <c r="D139" s="59"/>
      <c r="E139" s="161" t="s">
        <v>568</v>
      </c>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row>
    <row r="140" spans="1:44" x14ac:dyDescent="0.25">
      <c r="A140" s="45"/>
      <c r="B140" s="46" t="s">
        <v>497</v>
      </c>
      <c r="C140" s="59"/>
      <c r="D140" s="59"/>
      <c r="E140" s="161" t="s">
        <v>569</v>
      </c>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row>
    <row r="141" spans="1:44" x14ac:dyDescent="0.25">
      <c r="A141" s="45"/>
      <c r="B141" s="46" t="s">
        <v>498</v>
      </c>
      <c r="C141" s="59"/>
      <c r="D141" s="59"/>
      <c r="E141" s="161" t="s">
        <v>570</v>
      </c>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row>
    <row r="142" spans="1:44" x14ac:dyDescent="0.25">
      <c r="A142" s="45"/>
      <c r="B142" s="46" t="s">
        <v>500</v>
      </c>
      <c r="C142" s="59"/>
      <c r="D142" s="59"/>
      <c r="E142" s="161" t="s">
        <v>571</v>
      </c>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row>
    <row r="143" spans="1:44" x14ac:dyDescent="0.25">
      <c r="A143" s="45"/>
      <c r="B143" s="46" t="s">
        <v>29</v>
      </c>
      <c r="C143" s="59"/>
      <c r="D143" s="59"/>
      <c r="E143" s="161" t="s">
        <v>572</v>
      </c>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row>
    <row r="144" spans="1:44" x14ac:dyDescent="0.25">
      <c r="A144" s="45"/>
      <c r="B144" s="46" t="s">
        <v>504</v>
      </c>
      <c r="C144" s="59"/>
      <c r="D144" s="59"/>
      <c r="E144" s="161" t="s">
        <v>573</v>
      </c>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row>
    <row r="145" spans="1:44" x14ac:dyDescent="0.25">
      <c r="A145" s="45"/>
      <c r="B145" s="46" t="s">
        <v>505</v>
      </c>
      <c r="C145" s="59"/>
      <c r="D145" s="59"/>
      <c r="E145" s="161" t="s">
        <v>574</v>
      </c>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row>
    <row r="146" spans="1:44" x14ac:dyDescent="0.25">
      <c r="A146" s="45"/>
      <c r="B146" s="46" t="s">
        <v>506</v>
      </c>
      <c r="C146" s="59"/>
      <c r="D146" s="59"/>
      <c r="E146" s="161" t="s">
        <v>575</v>
      </c>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row>
    <row r="147" spans="1:44" x14ac:dyDescent="0.25">
      <c r="A147" s="45"/>
      <c r="B147" s="46" t="s">
        <v>507</v>
      </c>
      <c r="C147" s="59"/>
      <c r="D147" s="59"/>
      <c r="E147" s="161" t="s">
        <v>576</v>
      </c>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row>
    <row r="148" spans="1:44" x14ac:dyDescent="0.25">
      <c r="A148" s="45"/>
      <c r="B148" s="46" t="s">
        <v>510</v>
      </c>
      <c r="C148" s="59"/>
      <c r="D148" s="59"/>
      <c r="E148" s="161" t="s">
        <v>577</v>
      </c>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row>
    <row r="149" spans="1:44" x14ac:dyDescent="0.25">
      <c r="A149" s="45"/>
      <c r="B149" s="46" t="s">
        <v>31</v>
      </c>
      <c r="C149" s="59"/>
      <c r="D149" s="59"/>
      <c r="E149" s="161" t="s">
        <v>578</v>
      </c>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row>
    <row r="150" spans="1:44" x14ac:dyDescent="0.25">
      <c r="A150" s="45"/>
      <c r="B150" s="46" t="s">
        <v>32</v>
      </c>
      <c r="C150" s="59"/>
      <c r="D150" s="59"/>
      <c r="E150" s="161" t="s">
        <v>579</v>
      </c>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row>
    <row r="151" spans="1:44" x14ac:dyDescent="0.25">
      <c r="A151" s="45"/>
      <c r="B151" s="46" t="s">
        <v>512</v>
      </c>
      <c r="C151" s="59"/>
      <c r="D151" s="59"/>
      <c r="E151" s="161" t="s">
        <v>580</v>
      </c>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row>
    <row r="152" spans="1:44" x14ac:dyDescent="0.25">
      <c r="A152" s="45"/>
      <c r="B152" s="46" t="s">
        <v>513</v>
      </c>
      <c r="C152" s="59"/>
      <c r="D152" s="59"/>
      <c r="E152" s="161" t="s">
        <v>581</v>
      </c>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row>
    <row r="153" spans="1:44" ht="18.75" thickBot="1" x14ac:dyDescent="0.3">
      <c r="A153" s="45"/>
      <c r="B153" s="46" t="s">
        <v>514</v>
      </c>
      <c r="C153" s="59"/>
      <c r="D153" s="59"/>
      <c r="E153" s="161" t="s">
        <v>582</v>
      </c>
      <c r="F153" s="46"/>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row>
    <row r="154" spans="1:44" x14ac:dyDescent="0.25">
      <c r="A154" s="45"/>
      <c r="B154" s="72">
        <v>0</v>
      </c>
      <c r="C154" s="146"/>
      <c r="D154" s="146"/>
      <c r="E154" s="230" t="s">
        <v>412</v>
      </c>
      <c r="F154" s="46"/>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row>
    <row r="155" spans="1:44" x14ac:dyDescent="0.25">
      <c r="A155" s="45"/>
      <c r="B155" s="46">
        <v>1</v>
      </c>
      <c r="C155" s="59"/>
      <c r="D155" s="59"/>
      <c r="E155" s="154" t="s">
        <v>413</v>
      </c>
      <c r="F155" s="46"/>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row>
    <row r="156" spans="1:44" x14ac:dyDescent="0.25">
      <c r="A156" s="45"/>
      <c r="B156" s="46">
        <v>2</v>
      </c>
      <c r="C156" s="59"/>
      <c r="D156" s="59"/>
      <c r="E156" s="154" t="s">
        <v>414</v>
      </c>
      <c r="F156" s="46"/>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row>
    <row r="157" spans="1:44" ht="18.75" thickBot="1" x14ac:dyDescent="0.3">
      <c r="A157" s="45"/>
      <c r="B157" s="48">
        <v>3</v>
      </c>
      <c r="C157" s="60"/>
      <c r="D157" s="60"/>
      <c r="E157" s="231" t="s">
        <v>415</v>
      </c>
      <c r="F157" s="46"/>
      <c r="G157" s="59"/>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row>
    <row r="158" spans="1:44" x14ac:dyDescent="0.25">
      <c r="A158" s="45"/>
      <c r="B158" s="59"/>
      <c r="C158" s="59"/>
      <c r="D158" s="59"/>
      <c r="E158" s="154"/>
      <c r="F158" s="59"/>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row>
    <row r="159" spans="1:44" x14ac:dyDescent="0.25">
      <c r="A159" s="45"/>
      <c r="B159" s="59"/>
      <c r="C159" s="59"/>
      <c r="D159" s="59"/>
      <c r="E159" s="154"/>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row>
    <row r="160" spans="1:44" x14ac:dyDescent="0.25">
      <c r="A160" s="45"/>
      <c r="B160" s="45" t="s">
        <v>533</v>
      </c>
      <c r="C160" s="45"/>
      <c r="D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row>
    <row r="161" spans="1:44" ht="27.75" customHeight="1" x14ac:dyDescent="0.25">
      <c r="A161" s="45"/>
      <c r="B161" s="45"/>
      <c r="C161" s="45"/>
      <c r="D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row>
    <row r="162" spans="1:44" ht="18.75" thickBot="1" x14ac:dyDescent="0.3">
      <c r="A162" s="45" t="s">
        <v>534</v>
      </c>
      <c r="B162" s="45"/>
      <c r="C162" s="45"/>
      <c r="D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row>
    <row r="163" spans="1:44" ht="18.75" thickBot="1" x14ac:dyDescent="0.3">
      <c r="A163" s="45"/>
      <c r="B163" s="58" t="s">
        <v>98</v>
      </c>
      <c r="C163" s="149"/>
      <c r="D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row>
    <row r="164" spans="1:44" x14ac:dyDescent="0.25">
      <c r="A164" s="45"/>
      <c r="B164" s="46" t="s">
        <v>101</v>
      </c>
      <c r="C164" s="47">
        <v>1</v>
      </c>
      <c r="D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row>
    <row r="165" spans="1:44" x14ac:dyDescent="0.25">
      <c r="A165" s="45"/>
      <c r="B165" s="2" t="s">
        <v>47</v>
      </c>
      <c r="C165" s="4">
        <v>2</v>
      </c>
      <c r="D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row>
    <row r="166" spans="1:44" ht="18.75" thickBot="1" x14ac:dyDescent="0.3">
      <c r="A166" s="45"/>
      <c r="B166" s="48" t="s">
        <v>102</v>
      </c>
      <c r="C166" s="49">
        <v>3</v>
      </c>
      <c r="D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row>
    <row r="167" spans="1:44" x14ac:dyDescent="0.25">
      <c r="A167" s="45"/>
      <c r="B167" s="45"/>
      <c r="C167" s="45"/>
      <c r="D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row>
    <row r="168" spans="1:44" x14ac:dyDescent="0.25">
      <c r="A168" s="45"/>
      <c r="B168" s="45"/>
      <c r="C168" s="45"/>
      <c r="D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row>
    <row r="169" spans="1:44" x14ac:dyDescent="0.25">
      <c r="A169" s="45"/>
      <c r="B169" s="45"/>
      <c r="C169" s="45"/>
      <c r="D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row>
    <row r="170" spans="1:44" x14ac:dyDescent="0.25">
      <c r="A170" s="45"/>
      <c r="B170" s="45"/>
      <c r="C170" s="45"/>
      <c r="D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row>
    <row r="171" spans="1:44" ht="18.75" thickBot="1" x14ac:dyDescent="0.3">
      <c r="A171" s="45" t="s">
        <v>8</v>
      </c>
      <c r="C171" s="45"/>
      <c r="D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row>
    <row r="172" spans="1:44" ht="15.75" thickBot="1" x14ac:dyDescent="0.25">
      <c r="A172" s="59"/>
      <c r="B172" s="68" t="s">
        <v>585</v>
      </c>
      <c r="C172" s="157" t="s">
        <v>586</v>
      </c>
      <c r="D172" s="157" t="s">
        <v>587</v>
      </c>
      <c r="E172" s="69" t="s">
        <v>588</v>
      </c>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row>
    <row r="173" spans="1:44" ht="15" x14ac:dyDescent="0.2">
      <c r="A173" s="45"/>
      <c r="B173" s="158" t="s">
        <v>27</v>
      </c>
      <c r="C173" s="66" t="s">
        <v>484</v>
      </c>
      <c r="D173" s="136" t="s">
        <v>506</v>
      </c>
      <c r="E173" s="159" t="s">
        <v>32</v>
      </c>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row>
    <row r="174" spans="1:44" ht="15" x14ac:dyDescent="0.2">
      <c r="A174" s="45"/>
      <c r="B174" s="46" t="s">
        <v>25</v>
      </c>
      <c r="C174" s="66" t="s">
        <v>482</v>
      </c>
      <c r="D174" s="136" t="s">
        <v>505</v>
      </c>
      <c r="E174" s="159" t="s">
        <v>31</v>
      </c>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row>
    <row r="175" spans="1:44" ht="15" x14ac:dyDescent="0.2">
      <c r="A175" s="45"/>
      <c r="B175" s="158" t="s">
        <v>475</v>
      </c>
      <c r="C175" s="66" t="s">
        <v>469</v>
      </c>
      <c r="D175" s="66" t="s">
        <v>23</v>
      </c>
      <c r="E175" s="159" t="s">
        <v>30</v>
      </c>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row>
    <row r="176" spans="1:44" ht="15" x14ac:dyDescent="0.2">
      <c r="A176" s="45"/>
      <c r="B176" s="158" t="s">
        <v>503</v>
      </c>
      <c r="C176" s="66" t="s">
        <v>515</v>
      </c>
      <c r="D176" s="136" t="s">
        <v>504</v>
      </c>
      <c r="E176" s="159" t="s">
        <v>480</v>
      </c>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row>
    <row r="177" spans="1:44" ht="15" x14ac:dyDescent="0.2">
      <c r="A177" s="45"/>
      <c r="B177" s="158" t="s">
        <v>465</v>
      </c>
      <c r="C177" s="66" t="s">
        <v>485</v>
      </c>
      <c r="D177" s="66" t="s">
        <v>471</v>
      </c>
      <c r="E177" s="159" t="s">
        <v>518</v>
      </c>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row>
    <row r="178" spans="1:44" ht="15" x14ac:dyDescent="0.2">
      <c r="A178" s="45"/>
      <c r="B178" s="158" t="s">
        <v>472</v>
      </c>
      <c r="C178" s="66" t="s">
        <v>26</v>
      </c>
      <c r="D178" s="136" t="s">
        <v>478</v>
      </c>
      <c r="E178" s="159" t="s">
        <v>514</v>
      </c>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row>
    <row r="179" spans="1:44" ht="15" x14ac:dyDescent="0.2">
      <c r="A179" s="45"/>
      <c r="B179" s="158" t="s">
        <v>502</v>
      </c>
      <c r="C179" s="66" t="s">
        <v>483</v>
      </c>
      <c r="D179" s="136" t="s">
        <v>507</v>
      </c>
      <c r="E179" s="159" t="s">
        <v>512</v>
      </c>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row>
    <row r="180" spans="1:44" ht="15" x14ac:dyDescent="0.2">
      <c r="A180" s="45"/>
      <c r="B180" s="158" t="s">
        <v>28</v>
      </c>
      <c r="C180" s="66" t="s">
        <v>24</v>
      </c>
      <c r="D180" s="66" t="s">
        <v>498</v>
      </c>
      <c r="E180" s="159" t="s">
        <v>511</v>
      </c>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row>
    <row r="181" spans="1:44" ht="15" x14ac:dyDescent="0.2">
      <c r="A181" s="45"/>
      <c r="B181" s="158" t="s">
        <v>477</v>
      </c>
      <c r="C181" s="66" t="s">
        <v>495</v>
      </c>
      <c r="D181" s="66"/>
      <c r="E181" s="159" t="s">
        <v>33</v>
      </c>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row>
    <row r="182" spans="1:44" ht="15" x14ac:dyDescent="0.2">
      <c r="A182" s="45"/>
      <c r="B182" s="158" t="s">
        <v>517</v>
      </c>
      <c r="C182" s="136" t="s">
        <v>29</v>
      </c>
      <c r="D182" s="66"/>
      <c r="E182" s="159" t="s">
        <v>513</v>
      </c>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row>
    <row r="183" spans="1:44" ht="15" x14ac:dyDescent="0.2">
      <c r="A183" s="45"/>
      <c r="B183" s="158" t="s">
        <v>473</v>
      </c>
      <c r="C183" s="66" t="s">
        <v>22</v>
      </c>
      <c r="D183" s="66"/>
      <c r="E183" s="159" t="s">
        <v>510</v>
      </c>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row>
    <row r="184" spans="1:44" ht="15" x14ac:dyDescent="0.2">
      <c r="A184" s="45"/>
      <c r="B184" s="46" t="s">
        <v>499</v>
      </c>
      <c r="C184" s="66" t="s">
        <v>486</v>
      </c>
      <c r="D184" s="66"/>
      <c r="E184" s="136" t="s">
        <v>479</v>
      </c>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row>
    <row r="185" spans="1:44" ht="15" x14ac:dyDescent="0.2">
      <c r="A185" s="45"/>
      <c r="B185" s="158" t="s">
        <v>476</v>
      </c>
      <c r="C185" s="66" t="s">
        <v>497</v>
      </c>
      <c r="D185" s="66"/>
      <c r="E185" s="47"/>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row>
    <row r="186" spans="1:44" ht="15" x14ac:dyDescent="0.2">
      <c r="A186" s="45"/>
      <c r="B186" s="46" t="s">
        <v>496</v>
      </c>
      <c r="C186" s="66" t="s">
        <v>470</v>
      </c>
      <c r="D186" s="66"/>
      <c r="E186" s="47"/>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row>
    <row r="187" spans="1:44" ht="15" x14ac:dyDescent="0.2">
      <c r="A187" s="45"/>
      <c r="B187" s="158" t="s">
        <v>474</v>
      </c>
      <c r="C187" s="66" t="s">
        <v>468</v>
      </c>
      <c r="D187" s="66"/>
      <c r="E187" s="47"/>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row>
    <row r="188" spans="1:44" ht="15" x14ac:dyDescent="0.2">
      <c r="A188" s="45"/>
      <c r="B188" s="46"/>
      <c r="C188" s="136" t="s">
        <v>509</v>
      </c>
      <c r="D188" s="66"/>
      <c r="E188" s="47"/>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row>
    <row r="189" spans="1:44" ht="15.75" thickBot="1" x14ac:dyDescent="0.25">
      <c r="A189" s="45"/>
      <c r="B189" s="46"/>
      <c r="C189" s="66" t="s">
        <v>500</v>
      </c>
      <c r="D189" s="66"/>
      <c r="E189" s="47"/>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row>
    <row r="190" spans="1:44" ht="15.75" thickBot="1" x14ac:dyDescent="0.25">
      <c r="A190" s="45"/>
      <c r="B190" s="129" t="s">
        <v>590</v>
      </c>
      <c r="C190" s="156" t="s">
        <v>591</v>
      </c>
      <c r="D190" s="156" t="s">
        <v>592</v>
      </c>
      <c r="E190" s="131" t="s">
        <v>589</v>
      </c>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row>
    <row r="191" spans="1:44" x14ac:dyDescent="0.25">
      <c r="A191" s="45"/>
      <c r="D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row>
    <row r="192" spans="1:44" ht="18.75" thickBot="1" x14ac:dyDescent="0.3">
      <c r="A192" s="45" t="s">
        <v>9</v>
      </c>
      <c r="B192" s="45"/>
      <c r="C192" s="45"/>
      <c r="D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row>
    <row r="193" spans="1:44" x14ac:dyDescent="0.25">
      <c r="A193" s="45"/>
      <c r="B193" s="178" t="s">
        <v>593</v>
      </c>
      <c r="C193" s="179" t="s">
        <v>596</v>
      </c>
      <c r="D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row>
    <row r="194" spans="1:44" x14ac:dyDescent="0.25">
      <c r="A194" s="45"/>
      <c r="B194" s="180" t="s">
        <v>594</v>
      </c>
      <c r="C194" s="181" t="s">
        <v>597</v>
      </c>
      <c r="D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row>
    <row r="195" spans="1:44" x14ac:dyDescent="0.25">
      <c r="A195" s="45"/>
      <c r="B195" s="180" t="s">
        <v>595</v>
      </c>
      <c r="C195" s="181" t="s">
        <v>598</v>
      </c>
      <c r="D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row>
    <row r="196" spans="1:44" x14ac:dyDescent="0.25">
      <c r="A196" s="59"/>
      <c r="B196" s="182" t="s">
        <v>38</v>
      </c>
      <c r="C196" s="183" t="s">
        <v>38</v>
      </c>
      <c r="D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row>
    <row r="197" spans="1:44" ht="18.75" thickBot="1" x14ac:dyDescent="0.3">
      <c r="A197" s="59"/>
      <c r="B197" s="185" t="s">
        <v>665</v>
      </c>
      <c r="C197" s="184" t="s">
        <v>666</v>
      </c>
      <c r="D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row>
    <row r="198" spans="1:44" x14ac:dyDescent="0.25">
      <c r="A198" s="45"/>
      <c r="B198" s="155" t="s">
        <v>600</v>
      </c>
      <c r="C198" s="45"/>
      <c r="D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row>
    <row r="199" spans="1:44" x14ac:dyDescent="0.25">
      <c r="A199" s="45"/>
      <c r="B199" s="45" t="s">
        <v>599</v>
      </c>
      <c r="C199" s="45"/>
      <c r="D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row>
    <row r="200" spans="1:44" x14ac:dyDescent="0.25">
      <c r="A200" s="45"/>
      <c r="B200" s="45"/>
      <c r="C200" s="45"/>
      <c r="D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row>
    <row r="201" spans="1:44" ht="18.75" thickBot="1" x14ac:dyDescent="0.3">
      <c r="A201" s="45" t="s">
        <v>10</v>
      </c>
      <c r="B201" s="45"/>
      <c r="C201" s="45"/>
      <c r="D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row>
    <row r="202" spans="1:44" ht="18.75" thickBot="1" x14ac:dyDescent="0.3">
      <c r="A202" s="45"/>
      <c r="B202" s="171" t="s">
        <v>21</v>
      </c>
      <c r="C202" s="174" t="s">
        <v>11</v>
      </c>
      <c r="D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row>
    <row r="203" spans="1:44" x14ac:dyDescent="0.25">
      <c r="A203" s="45"/>
      <c r="B203" s="72" t="s">
        <v>27</v>
      </c>
      <c r="C203" s="147">
        <v>1.0526315789473684</v>
      </c>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row>
    <row r="204" spans="1:44" x14ac:dyDescent="0.25">
      <c r="A204" s="45"/>
      <c r="B204" s="46" t="s">
        <v>25</v>
      </c>
      <c r="C204" s="47">
        <v>1.0526315789473684</v>
      </c>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row>
    <row r="205" spans="1:44" x14ac:dyDescent="0.25">
      <c r="A205" s="45"/>
      <c r="B205" s="46" t="s">
        <v>475</v>
      </c>
      <c r="C205" s="47">
        <v>1.0526315789473699</v>
      </c>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row>
    <row r="206" spans="1:44" x14ac:dyDescent="0.25">
      <c r="A206" s="45"/>
      <c r="B206" s="46" t="s">
        <v>503</v>
      </c>
      <c r="C206" s="47">
        <v>1.0526315789473699</v>
      </c>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row>
    <row r="207" spans="1:44" x14ac:dyDescent="0.25">
      <c r="A207" s="45"/>
      <c r="B207" s="46" t="s">
        <v>465</v>
      </c>
      <c r="C207" s="47">
        <v>1.0526315789473699</v>
      </c>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row>
    <row r="208" spans="1:44" x14ac:dyDescent="0.25">
      <c r="A208" s="45"/>
      <c r="B208" s="46" t="s">
        <v>472</v>
      </c>
      <c r="C208" s="47">
        <v>1.0526315789473699</v>
      </c>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row>
    <row r="209" spans="1:44" x14ac:dyDescent="0.25">
      <c r="A209" s="45"/>
      <c r="B209" s="46" t="s">
        <v>502</v>
      </c>
      <c r="C209" s="47">
        <v>1.0526315789473699</v>
      </c>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row>
    <row r="210" spans="1:44" x14ac:dyDescent="0.25">
      <c r="A210" s="45"/>
      <c r="B210" s="46" t="s">
        <v>28</v>
      </c>
      <c r="C210" s="47">
        <v>1.0526315789473699</v>
      </c>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row>
    <row r="211" spans="1:44" x14ac:dyDescent="0.25">
      <c r="A211" s="45"/>
      <c r="B211" s="46" t="s">
        <v>477</v>
      </c>
      <c r="C211" s="47">
        <v>1.0526315789473699</v>
      </c>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row>
    <row r="212" spans="1:44" x14ac:dyDescent="0.25">
      <c r="A212" s="45"/>
      <c r="B212" s="46" t="s">
        <v>517</v>
      </c>
      <c r="C212" s="47">
        <v>1.0526315789473699</v>
      </c>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row>
    <row r="213" spans="1:44" x14ac:dyDescent="0.25">
      <c r="A213" s="45"/>
      <c r="B213" s="46" t="s">
        <v>473</v>
      </c>
      <c r="C213" s="47">
        <v>1.0526315789473699</v>
      </c>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row>
    <row r="214" spans="1:44" x14ac:dyDescent="0.25">
      <c r="A214" s="45"/>
      <c r="B214" s="46" t="s">
        <v>499</v>
      </c>
      <c r="C214" s="47">
        <v>1.0526315789473699</v>
      </c>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row>
    <row r="215" spans="1:44" x14ac:dyDescent="0.25">
      <c r="A215" s="45"/>
      <c r="B215" s="46" t="s">
        <v>476</v>
      </c>
      <c r="C215" s="47">
        <v>1.0526315789473699</v>
      </c>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row>
    <row r="216" spans="1:44" x14ac:dyDescent="0.25">
      <c r="A216" s="45"/>
      <c r="B216" s="46" t="s">
        <v>496</v>
      </c>
      <c r="C216" s="47">
        <v>1.0526315789473699</v>
      </c>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row>
    <row r="217" spans="1:44" x14ac:dyDescent="0.25">
      <c r="A217" s="45"/>
      <c r="B217" s="46" t="s">
        <v>474</v>
      </c>
      <c r="C217" s="47">
        <v>1.0526315789473699</v>
      </c>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row>
    <row r="218" spans="1:44" x14ac:dyDescent="0.25">
      <c r="A218" s="45"/>
      <c r="B218" s="46" t="s">
        <v>518</v>
      </c>
      <c r="C218" s="47">
        <v>1.0526315789473699</v>
      </c>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row>
    <row r="219" spans="1:44" x14ac:dyDescent="0.25">
      <c r="A219" s="45"/>
      <c r="B219" s="46" t="s">
        <v>511</v>
      </c>
      <c r="C219" s="47">
        <v>1.0526315789473699</v>
      </c>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row>
    <row r="220" spans="1:44" x14ac:dyDescent="0.25">
      <c r="A220" s="45"/>
      <c r="B220" s="46" t="s">
        <v>33</v>
      </c>
      <c r="C220" s="47">
        <v>1.0526315789473699</v>
      </c>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row>
    <row r="221" spans="1:44" x14ac:dyDescent="0.25">
      <c r="A221" s="45"/>
      <c r="B221" s="46" t="s">
        <v>479</v>
      </c>
      <c r="C221" s="47">
        <v>1.0526315789473699</v>
      </c>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row>
    <row r="222" spans="1:44" x14ac:dyDescent="0.25">
      <c r="A222" s="45"/>
      <c r="B222" s="46" t="s">
        <v>30</v>
      </c>
      <c r="C222" s="47">
        <v>1.0526315789473699</v>
      </c>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row>
    <row r="223" spans="1:44" x14ac:dyDescent="0.25">
      <c r="A223" s="45"/>
      <c r="B223" s="46" t="s">
        <v>484</v>
      </c>
      <c r="C223" s="47">
        <v>1.0526315789473699</v>
      </c>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row>
    <row r="224" spans="1:44" x14ac:dyDescent="0.25">
      <c r="A224" s="45"/>
      <c r="B224" s="46" t="s">
        <v>482</v>
      </c>
      <c r="C224" s="47">
        <v>1.0526315789473699</v>
      </c>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row>
    <row r="225" spans="1:44" x14ac:dyDescent="0.25">
      <c r="A225" s="45"/>
      <c r="B225" s="46" t="s">
        <v>469</v>
      </c>
      <c r="C225" s="47">
        <v>1.0526315789473699</v>
      </c>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row>
    <row r="226" spans="1:44" x14ac:dyDescent="0.25">
      <c r="A226" s="45"/>
      <c r="B226" s="46" t="s">
        <v>515</v>
      </c>
      <c r="C226" s="47">
        <v>1.0526315789473699</v>
      </c>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row>
    <row r="227" spans="1:44" x14ac:dyDescent="0.25">
      <c r="A227" s="45"/>
      <c r="B227" s="46" t="s">
        <v>485</v>
      </c>
      <c r="C227" s="47">
        <v>1.0526315789473699</v>
      </c>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row>
    <row r="228" spans="1:44" x14ac:dyDescent="0.25">
      <c r="A228" s="45"/>
      <c r="B228" s="46" t="s">
        <v>26</v>
      </c>
      <c r="C228" s="47">
        <v>1.0526315789473699</v>
      </c>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row>
    <row r="229" spans="1:44" x14ac:dyDescent="0.25">
      <c r="A229" s="45"/>
      <c r="B229" s="46" t="s">
        <v>483</v>
      </c>
      <c r="C229" s="47">
        <v>1.0526315789473699</v>
      </c>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row>
    <row r="230" spans="1:44" x14ac:dyDescent="0.25">
      <c r="A230" s="45"/>
      <c r="B230" s="46" t="s">
        <v>24</v>
      </c>
      <c r="C230" s="47">
        <v>1.0526315789473699</v>
      </c>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row>
    <row r="231" spans="1:44" x14ac:dyDescent="0.25">
      <c r="A231" s="45"/>
      <c r="B231" s="46" t="s">
        <v>495</v>
      </c>
      <c r="C231" s="47">
        <v>1.0526315789473699</v>
      </c>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row>
    <row r="232" spans="1:44" x14ac:dyDescent="0.25">
      <c r="A232" s="45"/>
      <c r="B232" s="46" t="s">
        <v>29</v>
      </c>
      <c r="C232" s="47">
        <v>1.0526315789473699</v>
      </c>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row>
    <row r="233" spans="1:44" x14ac:dyDescent="0.25">
      <c r="A233" s="45"/>
      <c r="B233" s="46" t="s">
        <v>22</v>
      </c>
      <c r="C233" s="47">
        <v>1.0526315789473699</v>
      </c>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row>
    <row r="234" spans="1:44" x14ac:dyDescent="0.25">
      <c r="A234" s="45"/>
      <c r="B234" s="46" t="s">
        <v>486</v>
      </c>
      <c r="C234" s="47">
        <v>1.0526315789473699</v>
      </c>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row>
    <row r="235" spans="1:44" x14ac:dyDescent="0.25">
      <c r="A235" s="45"/>
      <c r="B235" s="46" t="s">
        <v>497</v>
      </c>
      <c r="C235" s="47">
        <v>1.0526315789473699</v>
      </c>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row>
    <row r="236" spans="1:44" x14ac:dyDescent="0.25">
      <c r="A236" s="45"/>
      <c r="B236" s="46" t="s">
        <v>470</v>
      </c>
      <c r="C236" s="47">
        <v>1.0526315789473699</v>
      </c>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row>
    <row r="237" spans="1:44" x14ac:dyDescent="0.25">
      <c r="A237" s="45"/>
      <c r="B237" s="46" t="s">
        <v>468</v>
      </c>
      <c r="C237" s="47">
        <v>1.0526315789473699</v>
      </c>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row>
    <row r="238" spans="1:44" x14ac:dyDescent="0.25">
      <c r="A238" s="45"/>
      <c r="B238" s="46" t="s">
        <v>509</v>
      </c>
      <c r="C238" s="47">
        <v>1.0526315789473699</v>
      </c>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row>
    <row r="239" spans="1:44" x14ac:dyDescent="0.25">
      <c r="A239" s="45"/>
      <c r="B239" s="46" t="s">
        <v>500</v>
      </c>
      <c r="C239" s="47">
        <v>1.0526315789473699</v>
      </c>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row>
    <row r="240" spans="1:44" x14ac:dyDescent="0.25">
      <c r="A240" s="45"/>
      <c r="B240" s="46" t="s">
        <v>32</v>
      </c>
      <c r="C240" s="47">
        <v>1.0526315789473699</v>
      </c>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row>
    <row r="241" spans="1:44" x14ac:dyDescent="0.25">
      <c r="A241" s="45"/>
      <c r="B241" s="46" t="s">
        <v>31</v>
      </c>
      <c r="C241" s="47">
        <v>1.0526315789473699</v>
      </c>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row>
    <row r="242" spans="1:44" x14ac:dyDescent="0.25">
      <c r="A242" s="45"/>
      <c r="B242" s="46" t="s">
        <v>512</v>
      </c>
      <c r="C242" s="47">
        <v>1.0526315789473699</v>
      </c>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row>
    <row r="243" spans="1:44" x14ac:dyDescent="0.25">
      <c r="A243" s="45"/>
      <c r="B243" s="46" t="s">
        <v>510</v>
      </c>
      <c r="C243" s="47">
        <v>1.0526315789473699</v>
      </c>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row>
    <row r="244" spans="1:44" x14ac:dyDescent="0.25">
      <c r="A244" s="45"/>
      <c r="B244" s="46" t="s">
        <v>506</v>
      </c>
      <c r="C244" s="47">
        <v>1.1111111111111112</v>
      </c>
      <c r="D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row>
    <row r="245" spans="1:44" x14ac:dyDescent="0.25">
      <c r="A245" s="45"/>
      <c r="B245" s="46" t="s">
        <v>505</v>
      </c>
      <c r="C245" s="47">
        <v>1.1111111111111112</v>
      </c>
      <c r="D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row>
    <row r="246" spans="1:44" x14ac:dyDescent="0.25">
      <c r="A246" s="45"/>
      <c r="B246" s="46" t="s">
        <v>23</v>
      </c>
      <c r="C246" s="47">
        <v>1.1111111111111112</v>
      </c>
      <c r="D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row>
    <row r="247" spans="1:44" x14ac:dyDescent="0.25">
      <c r="A247" s="45"/>
      <c r="B247" s="46" t="s">
        <v>504</v>
      </c>
      <c r="C247" s="47">
        <v>1.1111111111111112</v>
      </c>
      <c r="D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row>
    <row r="248" spans="1:44" x14ac:dyDescent="0.25">
      <c r="A248" s="45"/>
      <c r="B248" s="46" t="s">
        <v>471</v>
      </c>
      <c r="C248" s="47">
        <v>1.1111111111111112</v>
      </c>
      <c r="D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row>
    <row r="249" spans="1:44" x14ac:dyDescent="0.25">
      <c r="A249" s="45"/>
      <c r="B249" s="46" t="s">
        <v>478</v>
      </c>
      <c r="C249" s="47">
        <v>1.1111111111111112</v>
      </c>
      <c r="D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row>
    <row r="250" spans="1:44" x14ac:dyDescent="0.25">
      <c r="A250" s="45"/>
      <c r="B250" s="46" t="s">
        <v>507</v>
      </c>
      <c r="C250" s="47">
        <v>1.1111111111111112</v>
      </c>
      <c r="D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row>
    <row r="251" spans="1:44" x14ac:dyDescent="0.25">
      <c r="A251" s="45"/>
      <c r="B251" s="46" t="s">
        <v>498</v>
      </c>
      <c r="C251" s="47">
        <v>1.1111111111111112</v>
      </c>
      <c r="D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row>
    <row r="252" spans="1:44" x14ac:dyDescent="0.25">
      <c r="A252" s="45"/>
      <c r="B252" s="46" t="s">
        <v>480</v>
      </c>
      <c r="C252" s="47">
        <v>1.1111111111111112</v>
      </c>
      <c r="D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row>
    <row r="253" spans="1:44" x14ac:dyDescent="0.25">
      <c r="A253" s="45"/>
      <c r="B253" s="46" t="s">
        <v>514</v>
      </c>
      <c r="C253" s="47">
        <v>1.1111111111111112</v>
      </c>
      <c r="D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row>
    <row r="254" spans="1:44" ht="18.75" thickBot="1" x14ac:dyDescent="0.3">
      <c r="A254" s="45"/>
      <c r="B254" s="48" t="s">
        <v>513</v>
      </c>
      <c r="C254" s="49">
        <v>1.1111111111111112</v>
      </c>
      <c r="D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row>
    <row r="255" spans="1:44" x14ac:dyDescent="0.25">
      <c r="A255" s="45"/>
      <c r="B255" s="45" t="s">
        <v>602</v>
      </c>
      <c r="C255" s="45"/>
      <c r="D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row>
    <row r="256" spans="1:44" ht="18.75" thickBot="1" x14ac:dyDescent="0.3">
      <c r="A256" s="45"/>
      <c r="B256" s="45"/>
      <c r="C256" s="45"/>
      <c r="D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row>
    <row r="257" spans="1:44" ht="18.75" thickBot="1" x14ac:dyDescent="0.3">
      <c r="A257" s="45"/>
      <c r="B257" s="45"/>
      <c r="C257" s="45"/>
      <c r="D257" s="208" t="s">
        <v>632</v>
      </c>
      <c r="E257" s="226" t="s">
        <v>633</v>
      </c>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row>
    <row r="258" spans="1:44" x14ac:dyDescent="0.25">
      <c r="A258" s="45"/>
      <c r="B258" s="205" t="s">
        <v>649</v>
      </c>
      <c r="C258" s="146">
        <v>1</v>
      </c>
      <c r="D258" s="146">
        <v>21</v>
      </c>
      <c r="E258" s="160">
        <v>310</v>
      </c>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row>
    <row r="259" spans="1:44" x14ac:dyDescent="0.25">
      <c r="A259" s="45"/>
      <c r="B259" s="66" t="s">
        <v>648</v>
      </c>
      <c r="C259" s="59">
        <v>2</v>
      </c>
      <c r="D259" s="59">
        <v>23</v>
      </c>
      <c r="E259" s="161">
        <v>296</v>
      </c>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row>
    <row r="260" spans="1:44" ht="18.75" thickBot="1" x14ac:dyDescent="0.3">
      <c r="A260" s="45"/>
      <c r="B260" s="130" t="s">
        <v>650</v>
      </c>
      <c r="C260" s="60">
        <v>3</v>
      </c>
      <c r="D260" s="60">
        <v>25</v>
      </c>
      <c r="E260" s="162">
        <v>298</v>
      </c>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row>
    <row r="261" spans="1:44" ht="15.75" thickBot="1" x14ac:dyDescent="0.25">
      <c r="A261" s="45"/>
      <c r="B261" s="130" t="s">
        <v>691</v>
      </c>
      <c r="C261" s="60">
        <v>3</v>
      </c>
      <c r="D261" s="332">
        <v>28</v>
      </c>
      <c r="E261" s="333">
        <v>265</v>
      </c>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row>
    <row r="262" spans="1:44" x14ac:dyDescent="0.25">
      <c r="A262" s="45"/>
      <c r="B262" s="45" t="s">
        <v>651</v>
      </c>
      <c r="C262" s="45"/>
      <c r="D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row>
    <row r="263" spans="1:44" x14ac:dyDescent="0.25">
      <c r="A263" s="45"/>
      <c r="B263" s="45" t="s">
        <v>450</v>
      </c>
      <c r="C263" s="45"/>
      <c r="D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row>
    <row r="264" spans="1:44" ht="18.75" thickBot="1" x14ac:dyDescent="0.3">
      <c r="A264" s="45"/>
      <c r="B264" s="45"/>
      <c r="C264" s="45"/>
      <c r="D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row>
    <row r="265" spans="1:44" x14ac:dyDescent="0.25">
      <c r="A265" s="45"/>
      <c r="B265" s="206" t="s">
        <v>27</v>
      </c>
      <c r="C265" s="45"/>
      <c r="D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row>
    <row r="266" spans="1:44" x14ac:dyDescent="0.25">
      <c r="A266" s="45"/>
      <c r="B266" s="66" t="s">
        <v>484</v>
      </c>
      <c r="C266" s="45"/>
      <c r="D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row>
    <row r="267" spans="1:44" x14ac:dyDescent="0.25">
      <c r="A267" s="45"/>
      <c r="B267" s="66" t="s">
        <v>32</v>
      </c>
      <c r="C267" s="45"/>
      <c r="D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row>
    <row r="268" spans="1:44" x14ac:dyDescent="0.25">
      <c r="A268" s="45"/>
      <c r="B268" s="66" t="s">
        <v>31</v>
      </c>
      <c r="C268" s="45"/>
      <c r="D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row>
    <row r="269" spans="1:44" x14ac:dyDescent="0.25">
      <c r="A269" s="45"/>
      <c r="B269" s="66" t="s">
        <v>25</v>
      </c>
      <c r="C269" s="45"/>
      <c r="D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row>
    <row r="270" spans="1:44" x14ac:dyDescent="0.25">
      <c r="A270" s="45"/>
      <c r="B270" s="66" t="s">
        <v>506</v>
      </c>
      <c r="C270" s="45"/>
      <c r="D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row>
    <row r="271" spans="1:44" x14ac:dyDescent="0.25">
      <c r="A271" s="45"/>
      <c r="B271" s="66" t="s">
        <v>475</v>
      </c>
      <c r="C271" s="45"/>
      <c r="D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row>
    <row r="272" spans="1:44" x14ac:dyDescent="0.25">
      <c r="A272" s="45"/>
      <c r="B272" s="66" t="s">
        <v>30</v>
      </c>
      <c r="C272" s="45"/>
      <c r="D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row>
    <row r="273" spans="1:44" x14ac:dyDescent="0.25">
      <c r="A273" s="45"/>
      <c r="B273" s="66" t="s">
        <v>503</v>
      </c>
      <c r="C273" s="45"/>
      <c r="D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row>
    <row r="274" spans="1:44" x14ac:dyDescent="0.25">
      <c r="A274" s="45"/>
      <c r="B274" s="66" t="s">
        <v>465</v>
      </c>
      <c r="C274" s="45"/>
      <c r="D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row>
    <row r="275" spans="1:44" x14ac:dyDescent="0.25">
      <c r="A275" s="45"/>
      <c r="B275" s="66" t="s">
        <v>505</v>
      </c>
      <c r="C275" s="45"/>
      <c r="D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row>
    <row r="276" spans="1:44" x14ac:dyDescent="0.25">
      <c r="A276" s="45"/>
      <c r="B276" s="66" t="s">
        <v>472</v>
      </c>
      <c r="C276" s="45"/>
      <c r="D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row>
    <row r="277" spans="1:44" x14ac:dyDescent="0.25">
      <c r="A277" s="45"/>
      <c r="B277" s="66" t="s">
        <v>482</v>
      </c>
      <c r="C277" s="45"/>
      <c r="D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row>
    <row r="278" spans="1:44" x14ac:dyDescent="0.25">
      <c r="A278" s="45"/>
      <c r="B278" s="66" t="s">
        <v>23</v>
      </c>
      <c r="C278" s="45"/>
      <c r="D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row>
    <row r="279" spans="1:44" x14ac:dyDescent="0.25">
      <c r="A279" s="45"/>
      <c r="B279" s="66" t="s">
        <v>502</v>
      </c>
      <c r="C279" s="45"/>
      <c r="D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row>
    <row r="280" spans="1:44" x14ac:dyDescent="0.25">
      <c r="A280" s="45"/>
      <c r="B280" s="66" t="s">
        <v>504</v>
      </c>
      <c r="C280" s="45"/>
      <c r="D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row>
    <row r="281" spans="1:44" x14ac:dyDescent="0.25">
      <c r="A281" s="45"/>
      <c r="B281" s="66" t="s">
        <v>469</v>
      </c>
      <c r="C281" s="45"/>
      <c r="D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row>
    <row r="282" spans="1:44" x14ac:dyDescent="0.25">
      <c r="A282" s="45"/>
      <c r="B282" s="66" t="s">
        <v>515</v>
      </c>
      <c r="C282" s="45"/>
      <c r="D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row>
    <row r="283" spans="1:44" x14ac:dyDescent="0.25">
      <c r="A283" s="45"/>
      <c r="B283" s="66" t="s">
        <v>485</v>
      </c>
      <c r="C283" s="45"/>
      <c r="D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row>
    <row r="284" spans="1:44" x14ac:dyDescent="0.25">
      <c r="A284" s="45"/>
      <c r="B284" s="66" t="s">
        <v>480</v>
      </c>
      <c r="C284" s="45"/>
      <c r="D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row>
    <row r="285" spans="1:44" x14ac:dyDescent="0.25">
      <c r="A285" s="45"/>
      <c r="B285" s="66" t="s">
        <v>28</v>
      </c>
      <c r="C285" s="45"/>
      <c r="D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row>
    <row r="286" spans="1:44" x14ac:dyDescent="0.25">
      <c r="A286" s="45"/>
      <c r="B286" s="66" t="s">
        <v>477</v>
      </c>
      <c r="C286" s="45"/>
      <c r="D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row>
    <row r="287" spans="1:44" x14ac:dyDescent="0.25">
      <c r="A287" s="45"/>
      <c r="B287" s="66" t="s">
        <v>471</v>
      </c>
      <c r="C287" s="45"/>
      <c r="D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row>
    <row r="288" spans="1:44" x14ac:dyDescent="0.25">
      <c r="A288" s="45"/>
      <c r="B288" s="66" t="s">
        <v>26</v>
      </c>
      <c r="C288" s="45"/>
      <c r="D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row>
    <row r="289" spans="1:44" x14ac:dyDescent="0.25">
      <c r="A289" s="45"/>
      <c r="B289" s="66" t="s">
        <v>483</v>
      </c>
      <c r="C289" s="45"/>
      <c r="D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row>
    <row r="290" spans="1:44" x14ac:dyDescent="0.25">
      <c r="A290" s="45"/>
      <c r="B290" s="66" t="s">
        <v>517</v>
      </c>
      <c r="C290" s="45"/>
      <c r="D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row>
    <row r="291" spans="1:44" x14ac:dyDescent="0.25">
      <c r="A291" s="45"/>
      <c r="B291" s="66" t="s">
        <v>518</v>
      </c>
      <c r="C291" s="45"/>
      <c r="D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row>
    <row r="292" spans="1:44" x14ac:dyDescent="0.25">
      <c r="A292" s="45"/>
      <c r="B292" s="66" t="s">
        <v>24</v>
      </c>
      <c r="C292" s="45"/>
      <c r="D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row>
    <row r="293" spans="1:44" x14ac:dyDescent="0.25">
      <c r="A293" s="45"/>
      <c r="B293" s="66" t="s">
        <v>478</v>
      </c>
      <c r="C293" s="45"/>
      <c r="D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row>
    <row r="294" spans="1:44" x14ac:dyDescent="0.25">
      <c r="A294" s="45"/>
      <c r="B294" s="66" t="s">
        <v>495</v>
      </c>
      <c r="C294" s="45"/>
      <c r="D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row>
    <row r="295" spans="1:44" x14ac:dyDescent="0.25">
      <c r="A295" s="45"/>
      <c r="B295" s="66" t="s">
        <v>29</v>
      </c>
      <c r="C295" s="45"/>
      <c r="D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row>
    <row r="296" spans="1:44" x14ac:dyDescent="0.25">
      <c r="A296" s="45"/>
      <c r="B296" s="66" t="s">
        <v>22</v>
      </c>
      <c r="C296" s="45"/>
      <c r="D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row>
    <row r="297" spans="1:44" x14ac:dyDescent="0.25">
      <c r="A297" s="45"/>
      <c r="B297" s="66" t="s">
        <v>514</v>
      </c>
      <c r="C297" s="45"/>
      <c r="D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row>
    <row r="298" spans="1:44" x14ac:dyDescent="0.25">
      <c r="A298" s="45"/>
      <c r="B298" s="66" t="s">
        <v>473</v>
      </c>
      <c r="C298" s="45"/>
      <c r="D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row>
    <row r="299" spans="1:44" x14ac:dyDescent="0.25">
      <c r="A299" s="45"/>
      <c r="B299" s="66" t="s">
        <v>486</v>
      </c>
      <c r="C299" s="45"/>
      <c r="D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row>
    <row r="300" spans="1:44" x14ac:dyDescent="0.25">
      <c r="A300" s="45"/>
      <c r="B300" s="66" t="s">
        <v>512</v>
      </c>
      <c r="C300" s="45"/>
      <c r="D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row>
    <row r="301" spans="1:44" x14ac:dyDescent="0.25">
      <c r="A301" s="45"/>
      <c r="B301" s="66" t="s">
        <v>511</v>
      </c>
      <c r="C301" s="45"/>
      <c r="D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row>
    <row r="302" spans="1:44" x14ac:dyDescent="0.25">
      <c r="A302" s="45"/>
      <c r="B302" s="66" t="s">
        <v>507</v>
      </c>
      <c r="C302" s="45"/>
      <c r="D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row>
    <row r="303" spans="1:44" x14ac:dyDescent="0.25">
      <c r="A303" s="45"/>
      <c r="B303" s="66" t="s">
        <v>499</v>
      </c>
      <c r="C303" s="45"/>
      <c r="D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row>
    <row r="304" spans="1:44" x14ac:dyDescent="0.25">
      <c r="A304" s="45"/>
      <c r="B304" s="66" t="s">
        <v>476</v>
      </c>
      <c r="C304" s="45"/>
      <c r="D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row>
    <row r="305" spans="1:44" x14ac:dyDescent="0.25">
      <c r="A305" s="45"/>
      <c r="B305" s="66" t="s">
        <v>33</v>
      </c>
      <c r="C305" s="45"/>
      <c r="D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row>
    <row r="306" spans="1:44" x14ac:dyDescent="0.25">
      <c r="A306" s="45"/>
      <c r="B306" s="66" t="s">
        <v>496</v>
      </c>
      <c r="C306" s="45"/>
      <c r="D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row>
    <row r="307" spans="1:44" x14ac:dyDescent="0.25">
      <c r="A307" s="45"/>
      <c r="B307" s="66" t="s">
        <v>497</v>
      </c>
      <c r="C307" s="45"/>
      <c r="D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row>
    <row r="308" spans="1:44" x14ac:dyDescent="0.25">
      <c r="A308" s="45"/>
      <c r="B308" s="66" t="s">
        <v>498</v>
      </c>
      <c r="C308" s="45"/>
      <c r="D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row>
    <row r="309" spans="1:44" x14ac:dyDescent="0.25">
      <c r="A309" s="45"/>
      <c r="B309" s="66" t="s">
        <v>470</v>
      </c>
      <c r="C309" s="45"/>
      <c r="D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row>
    <row r="310" spans="1:44" x14ac:dyDescent="0.25">
      <c r="A310" s="45"/>
      <c r="B310" s="66" t="s">
        <v>468</v>
      </c>
      <c r="C310" s="45"/>
      <c r="D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row>
    <row r="311" spans="1:44" x14ac:dyDescent="0.25">
      <c r="A311" s="45"/>
      <c r="B311" s="66" t="s">
        <v>513</v>
      </c>
      <c r="C311" s="45"/>
      <c r="D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row>
    <row r="312" spans="1:44" x14ac:dyDescent="0.25">
      <c r="A312" s="45"/>
      <c r="B312" s="66" t="s">
        <v>474</v>
      </c>
      <c r="C312" s="45"/>
      <c r="D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row>
    <row r="313" spans="1:44" x14ac:dyDescent="0.25">
      <c r="A313" s="45"/>
      <c r="B313" s="66" t="s">
        <v>510</v>
      </c>
      <c r="C313" s="45"/>
      <c r="D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row>
    <row r="314" spans="1:44" x14ac:dyDescent="0.25">
      <c r="A314" s="45"/>
      <c r="B314" s="66" t="s">
        <v>509</v>
      </c>
      <c r="C314" s="45"/>
      <c r="D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row>
    <row r="315" spans="1:44" x14ac:dyDescent="0.25">
      <c r="A315" s="45"/>
      <c r="B315" s="66" t="s">
        <v>500</v>
      </c>
      <c r="C315" s="45"/>
      <c r="D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row>
    <row r="316" spans="1:44" ht="18.75" thickBot="1" x14ac:dyDescent="0.3">
      <c r="A316" s="45"/>
      <c r="B316" s="130" t="s">
        <v>479</v>
      </c>
      <c r="C316" s="45"/>
      <c r="D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row>
    <row r="317" spans="1:44" x14ac:dyDescent="0.25">
      <c r="A317" s="45"/>
      <c r="B317" s="45" t="s">
        <v>656</v>
      </c>
      <c r="C317" s="45"/>
      <c r="D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row>
    <row r="318" spans="1:44" x14ac:dyDescent="0.25">
      <c r="A318" s="45"/>
      <c r="B318" s="45"/>
      <c r="C318" s="45"/>
      <c r="D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row>
    <row r="319" spans="1:44" ht="18.75" thickBot="1" x14ac:dyDescent="0.3">
      <c r="A319" s="45"/>
      <c r="B319" s="45"/>
      <c r="C319" s="45"/>
      <c r="D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row>
    <row r="320" spans="1:44" ht="18.75" thickBot="1" x14ac:dyDescent="0.3">
      <c r="A320" s="45"/>
      <c r="B320" s="208" t="s">
        <v>663</v>
      </c>
      <c r="C320" s="210" t="s">
        <v>662</v>
      </c>
      <c r="D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row>
    <row r="321" spans="1:44" x14ac:dyDescent="0.25">
      <c r="A321" s="45"/>
      <c r="B321" s="206" t="s">
        <v>657</v>
      </c>
      <c r="C321" s="21" t="s">
        <v>48</v>
      </c>
      <c r="D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row>
    <row r="322" spans="1:44" x14ac:dyDescent="0.25">
      <c r="A322" s="45"/>
      <c r="B322" s="66" t="s">
        <v>658</v>
      </c>
      <c r="C322" s="21" t="s">
        <v>49</v>
      </c>
      <c r="D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row>
    <row r="323" spans="1:44" x14ac:dyDescent="0.25">
      <c r="A323" s="45"/>
      <c r="B323" s="66" t="s">
        <v>659</v>
      </c>
      <c r="C323" s="21" t="s">
        <v>50</v>
      </c>
      <c r="D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row>
    <row r="324" spans="1:44" x14ac:dyDescent="0.25">
      <c r="A324" s="45"/>
      <c r="B324" s="66" t="s">
        <v>660</v>
      </c>
      <c r="C324" s="21" t="s">
        <v>82</v>
      </c>
      <c r="D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row>
    <row r="325" spans="1:44" x14ac:dyDescent="0.25">
      <c r="A325" s="45"/>
      <c r="B325" s="66" t="s">
        <v>661</v>
      </c>
      <c r="C325" s="21" t="s">
        <v>83</v>
      </c>
      <c r="D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row>
    <row r="326" spans="1:44" x14ac:dyDescent="0.25">
      <c r="A326" s="45"/>
      <c r="B326" s="66"/>
      <c r="C326" s="21" t="s">
        <v>52</v>
      </c>
      <c r="D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row>
    <row r="327" spans="1:44" x14ac:dyDescent="0.25">
      <c r="A327" s="45"/>
      <c r="B327" s="66"/>
      <c r="C327" s="21" t="s">
        <v>86</v>
      </c>
      <c r="D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row>
    <row r="328" spans="1:44" x14ac:dyDescent="0.25">
      <c r="A328" s="45"/>
      <c r="B328" s="66"/>
      <c r="C328" s="21" t="s">
        <v>87</v>
      </c>
      <c r="D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row>
    <row r="329" spans="1:44" x14ac:dyDescent="0.25">
      <c r="A329" s="45"/>
      <c r="B329" s="66"/>
      <c r="C329" s="21" t="s">
        <v>60</v>
      </c>
      <c r="D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row>
    <row r="330" spans="1:44" x14ac:dyDescent="0.25">
      <c r="A330" s="45"/>
      <c r="B330" s="66"/>
      <c r="C330" s="23" t="s">
        <v>85</v>
      </c>
      <c r="D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row>
    <row r="331" spans="1:44" x14ac:dyDescent="0.25">
      <c r="A331" s="45"/>
      <c r="B331" s="66"/>
      <c r="C331" s="23" t="s">
        <v>64</v>
      </c>
      <c r="D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row>
    <row r="332" spans="1:44" x14ac:dyDescent="0.25">
      <c r="A332" s="45"/>
      <c r="B332" s="66"/>
      <c r="C332" s="23" t="s">
        <v>84</v>
      </c>
      <c r="D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row>
    <row r="333" spans="1:44" x14ac:dyDescent="0.25">
      <c r="A333" s="45"/>
      <c r="B333" s="66"/>
      <c r="C333" s="23" t="s">
        <v>66</v>
      </c>
      <c r="D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row>
    <row r="334" spans="1:44" ht="18.75" thickBot="1" x14ac:dyDescent="0.3">
      <c r="A334" s="45"/>
      <c r="B334" s="130"/>
      <c r="C334" s="31" t="s">
        <v>67</v>
      </c>
      <c r="D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row>
    <row r="335" spans="1:44" x14ac:dyDescent="0.25">
      <c r="A335" s="45"/>
      <c r="B335" s="45"/>
      <c r="C335" s="45" t="s">
        <v>664</v>
      </c>
      <c r="D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row>
    <row r="336" spans="1:44" x14ac:dyDescent="0.25">
      <c r="A336" s="45"/>
      <c r="B336" s="45"/>
      <c r="C336" s="45"/>
      <c r="D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row>
    <row r="337" spans="1:44" ht="18.75" thickBot="1" x14ac:dyDescent="0.3">
      <c r="A337" s="45" t="s">
        <v>402</v>
      </c>
      <c r="B337" s="45"/>
      <c r="C337" s="45"/>
      <c r="D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row>
    <row r="338" spans="1:44" x14ac:dyDescent="0.25">
      <c r="A338" s="45"/>
      <c r="B338" s="206" t="s">
        <v>657</v>
      </c>
      <c r="C338" s="147">
        <f>0.001*0.001</f>
        <v>9.9999999999999995E-7</v>
      </c>
      <c r="D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row>
    <row r="339" spans="1:44" x14ac:dyDescent="0.25">
      <c r="A339" s="45"/>
      <c r="B339" s="66" t="s">
        <v>658</v>
      </c>
      <c r="C339" s="47">
        <v>1E-3</v>
      </c>
      <c r="D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row>
    <row r="340" spans="1:44" x14ac:dyDescent="0.25">
      <c r="A340" s="45"/>
      <c r="B340" s="66" t="s">
        <v>659</v>
      </c>
      <c r="C340" s="4">
        <v>1</v>
      </c>
      <c r="D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row>
    <row r="341" spans="1:44" ht="18.75" thickBot="1" x14ac:dyDescent="0.3">
      <c r="A341" s="45"/>
      <c r="B341" s="130" t="s">
        <v>660</v>
      </c>
      <c r="C341" s="49">
        <f>(1/2.205)*0.001</f>
        <v>4.5351473922902491E-4</v>
      </c>
      <c r="D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row>
    <row r="342" spans="1:44" x14ac:dyDescent="0.25">
      <c r="A342" s="45"/>
      <c r="B342" s="45" t="s">
        <v>386</v>
      </c>
      <c r="C342" s="45"/>
      <c r="D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x14ac:dyDescent="0.25">
      <c r="A343" s="45"/>
      <c r="B343" s="45"/>
      <c r="C343" s="45"/>
      <c r="D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row>
    <row r="344" spans="1:44" ht="18.75" thickBot="1" x14ac:dyDescent="0.3">
      <c r="A344" s="45" t="s">
        <v>403</v>
      </c>
      <c r="B344" s="45"/>
      <c r="C344" s="45"/>
      <c r="D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row>
    <row r="345" spans="1:44" x14ac:dyDescent="0.25">
      <c r="A345" s="45"/>
      <c r="B345" s="206" t="s">
        <v>657</v>
      </c>
      <c r="C345" s="147">
        <f>1*1000*1000</f>
        <v>1000000</v>
      </c>
      <c r="D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row>
    <row r="346" spans="1:44" x14ac:dyDescent="0.25">
      <c r="A346" s="45"/>
      <c r="B346" s="21" t="s">
        <v>60</v>
      </c>
      <c r="C346" s="47">
        <v>1000</v>
      </c>
      <c r="D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row>
    <row r="347" spans="1:44" x14ac:dyDescent="0.25">
      <c r="A347" s="45"/>
      <c r="B347" s="21" t="s">
        <v>86</v>
      </c>
      <c r="C347" s="47">
        <v>1</v>
      </c>
      <c r="D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row>
    <row r="348" spans="1:44" x14ac:dyDescent="0.25">
      <c r="A348" s="45"/>
      <c r="B348" s="21" t="s">
        <v>87</v>
      </c>
      <c r="C348" s="47">
        <f>1*2.205*1000</f>
        <v>2205</v>
      </c>
      <c r="D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row>
    <row r="349" spans="1:44" x14ac:dyDescent="0.25">
      <c r="A349" s="45"/>
      <c r="B349" s="66" t="s">
        <v>48</v>
      </c>
      <c r="C349" s="47">
        <v>1</v>
      </c>
      <c r="D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row>
    <row r="350" spans="1:44" x14ac:dyDescent="0.25">
      <c r="A350" s="45"/>
      <c r="B350" s="66" t="s">
        <v>49</v>
      </c>
      <c r="C350" s="47">
        <v>1000</v>
      </c>
      <c r="D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row>
    <row r="351" spans="1:44" x14ac:dyDescent="0.25">
      <c r="A351" s="45"/>
      <c r="B351" s="66" t="s">
        <v>50</v>
      </c>
      <c r="C351" s="47">
        <f>1*1000*1000</f>
        <v>1000000</v>
      </c>
      <c r="D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row>
    <row r="352" spans="1:44" x14ac:dyDescent="0.25">
      <c r="A352" s="45"/>
      <c r="B352" s="66" t="s">
        <v>82</v>
      </c>
      <c r="C352" s="47">
        <f>1*277.8*1000</f>
        <v>277800</v>
      </c>
      <c r="D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row>
    <row r="353" spans="1:44" x14ac:dyDescent="0.25">
      <c r="A353" s="45"/>
      <c r="B353" s="66" t="s">
        <v>83</v>
      </c>
      <c r="C353" s="47">
        <f>(1/1.055)*1000</f>
        <v>947.8672985781991</v>
      </c>
      <c r="D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row>
    <row r="354" spans="1:44" x14ac:dyDescent="0.25">
      <c r="A354" s="45"/>
      <c r="B354" s="66" t="s">
        <v>52</v>
      </c>
      <c r="C354" s="47">
        <f>(1*10/1.055)*1000</f>
        <v>9478.6729857819901</v>
      </c>
      <c r="D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row>
    <row r="355" spans="1:44" x14ac:dyDescent="0.25">
      <c r="A355" s="45"/>
      <c r="B355" s="66" t="s">
        <v>85</v>
      </c>
      <c r="C355" s="47">
        <f>1/42/3.785</f>
        <v>6.2904950619613754E-3</v>
      </c>
      <c r="D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row>
    <row r="356" spans="1:44" x14ac:dyDescent="0.25">
      <c r="A356" s="45"/>
      <c r="B356" s="66" t="s">
        <v>64</v>
      </c>
      <c r="C356" s="47">
        <f>1/3.785</f>
        <v>0.26420079260237778</v>
      </c>
      <c r="D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row>
    <row r="357" spans="1:44" x14ac:dyDescent="0.25">
      <c r="A357" s="45"/>
      <c r="B357" s="66" t="s">
        <v>84</v>
      </c>
      <c r="C357" s="47">
        <v>1</v>
      </c>
      <c r="D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row>
    <row r="358" spans="1:44" x14ac:dyDescent="0.25">
      <c r="A358" s="45"/>
      <c r="B358" s="66" t="s">
        <v>66</v>
      </c>
      <c r="C358" s="47">
        <f>1/0.02832</f>
        <v>35.310734463276837</v>
      </c>
      <c r="D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row>
    <row r="359" spans="1:44" ht="18.75" thickBot="1" x14ac:dyDescent="0.3">
      <c r="A359" s="45"/>
      <c r="B359" s="130" t="s">
        <v>67</v>
      </c>
      <c r="C359" s="49">
        <v>1</v>
      </c>
      <c r="D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row>
    <row r="360" spans="1:44" x14ac:dyDescent="0.25">
      <c r="A360" s="45"/>
      <c r="B360" s="45" t="s">
        <v>404</v>
      </c>
      <c r="C360" s="45"/>
      <c r="D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row>
    <row r="361" spans="1:44" x14ac:dyDescent="0.25">
      <c r="A361" s="45"/>
      <c r="B361" s="45"/>
      <c r="C361" s="45"/>
      <c r="D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row>
    <row r="362" spans="1:44" s="216" customFormat="1" ht="18.75" thickBot="1" x14ac:dyDescent="0.3">
      <c r="A362" s="214" t="s">
        <v>416</v>
      </c>
      <c r="B362" s="214"/>
      <c r="C362" s="214"/>
      <c r="D362" s="214"/>
      <c r="E362" s="215"/>
      <c r="F362" s="214"/>
      <c r="G362" s="214"/>
      <c r="H362" s="214"/>
      <c r="I362" s="214"/>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row>
    <row r="363" spans="1:44" s="216" customFormat="1" x14ac:dyDescent="0.25">
      <c r="A363" s="214"/>
      <c r="B363" s="205" t="s">
        <v>48</v>
      </c>
      <c r="C363" s="227" t="s">
        <v>412</v>
      </c>
      <c r="D363" s="214"/>
      <c r="E363" s="215"/>
      <c r="F363" s="214"/>
      <c r="G363" s="214"/>
      <c r="H363" s="214"/>
      <c r="I363" s="214"/>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row>
    <row r="364" spans="1:44" s="216" customFormat="1" x14ac:dyDescent="0.25">
      <c r="A364" s="214"/>
      <c r="B364" s="136" t="s">
        <v>49</v>
      </c>
      <c r="C364" s="159" t="s">
        <v>412</v>
      </c>
      <c r="D364" s="214"/>
      <c r="E364" s="215"/>
      <c r="F364" s="214"/>
      <c r="G364" s="214"/>
      <c r="H364" s="214"/>
      <c r="I364" s="214"/>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row>
    <row r="365" spans="1:44" s="216" customFormat="1" x14ac:dyDescent="0.25">
      <c r="A365" s="214"/>
      <c r="B365" s="136" t="s">
        <v>50</v>
      </c>
      <c r="C365" s="159" t="s">
        <v>412</v>
      </c>
      <c r="D365" s="214"/>
      <c r="E365" s="215"/>
      <c r="F365" s="214"/>
      <c r="G365" s="214"/>
      <c r="H365" s="214"/>
      <c r="I365" s="214"/>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row>
    <row r="366" spans="1:44" s="216" customFormat="1" x14ac:dyDescent="0.25">
      <c r="A366" s="214"/>
      <c r="B366" s="136" t="s">
        <v>82</v>
      </c>
      <c r="C366" s="159" t="s">
        <v>412</v>
      </c>
      <c r="D366" s="214"/>
      <c r="E366" s="215"/>
      <c r="F366" s="214"/>
      <c r="G366" s="214"/>
      <c r="H366" s="214"/>
      <c r="I366" s="214"/>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row>
    <row r="367" spans="1:44" s="216" customFormat="1" x14ac:dyDescent="0.25">
      <c r="A367" s="214"/>
      <c r="B367" s="136" t="s">
        <v>83</v>
      </c>
      <c r="C367" s="159" t="s">
        <v>412</v>
      </c>
      <c r="D367" s="214"/>
      <c r="E367" s="215"/>
      <c r="F367" s="214"/>
      <c r="G367" s="214"/>
      <c r="H367" s="214"/>
      <c r="I367" s="214"/>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row>
    <row r="368" spans="1:44" s="216" customFormat="1" x14ac:dyDescent="0.25">
      <c r="A368" s="214"/>
      <c r="B368" s="136" t="s">
        <v>52</v>
      </c>
      <c r="C368" s="159" t="s">
        <v>412</v>
      </c>
      <c r="D368" s="214"/>
      <c r="E368" s="215"/>
      <c r="F368" s="214"/>
      <c r="G368" s="214"/>
      <c r="H368" s="214"/>
      <c r="I368" s="214"/>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row>
    <row r="369" spans="1:44" s="216" customFormat="1" x14ac:dyDescent="0.25">
      <c r="A369" s="214"/>
      <c r="B369" s="136" t="s">
        <v>86</v>
      </c>
      <c r="C369" s="159" t="s">
        <v>413</v>
      </c>
      <c r="D369" s="214"/>
      <c r="E369" s="215"/>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row>
    <row r="370" spans="1:44" s="216" customFormat="1" x14ac:dyDescent="0.25">
      <c r="A370" s="214"/>
      <c r="B370" s="136" t="s">
        <v>87</v>
      </c>
      <c r="C370" s="159" t="s">
        <v>413</v>
      </c>
      <c r="D370" s="214"/>
      <c r="E370" s="215"/>
      <c r="F370" s="214"/>
      <c r="G370" s="214"/>
      <c r="H370" s="214"/>
      <c r="I370" s="214"/>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row>
    <row r="371" spans="1:44" s="216" customFormat="1" x14ac:dyDescent="0.25">
      <c r="A371" s="214"/>
      <c r="B371" s="136" t="s">
        <v>60</v>
      </c>
      <c r="C371" s="159" t="s">
        <v>413</v>
      </c>
      <c r="D371" s="214"/>
      <c r="E371" s="215"/>
      <c r="F371" s="214"/>
      <c r="G371" s="214"/>
      <c r="H371" s="214"/>
      <c r="I371" s="214"/>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row>
    <row r="372" spans="1:44" s="216" customFormat="1" x14ac:dyDescent="0.25">
      <c r="A372" s="214"/>
      <c r="B372" s="136" t="s">
        <v>85</v>
      </c>
      <c r="C372" s="159" t="s">
        <v>414</v>
      </c>
      <c r="D372" s="214"/>
      <c r="E372" s="215"/>
      <c r="F372" s="214"/>
      <c r="G372" s="214"/>
      <c r="H372" s="214"/>
      <c r="I372" s="214"/>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row>
    <row r="373" spans="1:44" s="216" customFormat="1" x14ac:dyDescent="0.25">
      <c r="A373" s="214"/>
      <c r="B373" s="136" t="s">
        <v>64</v>
      </c>
      <c r="C373" s="159" t="s">
        <v>414</v>
      </c>
      <c r="D373" s="214"/>
      <c r="E373" s="215"/>
      <c r="F373" s="214"/>
      <c r="G373" s="214"/>
      <c r="H373" s="214"/>
      <c r="I373" s="214"/>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row>
    <row r="374" spans="1:44" s="216" customFormat="1" x14ac:dyDescent="0.25">
      <c r="A374" s="214"/>
      <c r="B374" s="136" t="s">
        <v>84</v>
      </c>
      <c r="C374" s="159" t="s">
        <v>414</v>
      </c>
      <c r="D374" s="214"/>
      <c r="E374" s="215"/>
      <c r="F374" s="214"/>
      <c r="G374" s="214"/>
      <c r="H374" s="214"/>
      <c r="I374" s="214"/>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row>
    <row r="375" spans="1:44" s="216" customFormat="1" x14ac:dyDescent="0.25">
      <c r="A375" s="214"/>
      <c r="B375" s="136" t="s">
        <v>66</v>
      </c>
      <c r="C375" s="159" t="s">
        <v>415</v>
      </c>
      <c r="D375" s="214"/>
      <c r="E375" s="215"/>
      <c r="F375" s="214"/>
      <c r="G375" s="214"/>
      <c r="H375" s="214"/>
      <c r="I375" s="21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row>
    <row r="376" spans="1:44" s="216" customFormat="1" ht="18.75" thickBot="1" x14ac:dyDescent="0.3">
      <c r="A376" s="214"/>
      <c r="B376" s="229" t="s">
        <v>67</v>
      </c>
      <c r="C376" s="228" t="s">
        <v>415</v>
      </c>
      <c r="D376" s="214"/>
      <c r="E376" s="215"/>
      <c r="F376" s="214"/>
      <c r="G376" s="214"/>
      <c r="H376" s="214"/>
      <c r="I376" s="214"/>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row>
    <row r="377" spans="1:44" s="216" customFormat="1" x14ac:dyDescent="0.25">
      <c r="A377" s="214"/>
      <c r="B377" s="214" t="s">
        <v>417</v>
      </c>
      <c r="C377" s="214"/>
      <c r="D377" s="214"/>
      <c r="E377" s="215"/>
      <c r="F377" s="214"/>
      <c r="G377" s="214"/>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row>
    <row r="378" spans="1:44" ht="18.75" thickBot="1" x14ac:dyDescent="0.3">
      <c r="A378" s="45"/>
      <c r="B378" s="45"/>
      <c r="C378" s="45"/>
      <c r="D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row>
    <row r="379" spans="1:44" ht="16.5" thickBot="1" x14ac:dyDescent="0.3">
      <c r="A379" s="45"/>
      <c r="B379" s="208" t="s">
        <v>423</v>
      </c>
      <c r="C379" s="209" t="s">
        <v>424</v>
      </c>
      <c r="D379" s="16"/>
      <c r="E379" s="210" t="s">
        <v>11</v>
      </c>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row>
    <row r="380" spans="1:44" x14ac:dyDescent="0.25">
      <c r="A380" s="45"/>
      <c r="B380" s="72" t="s">
        <v>60</v>
      </c>
      <c r="C380" s="206" t="s">
        <v>86</v>
      </c>
      <c r="D380" s="206">
        <v>1000</v>
      </c>
      <c r="E380" s="160">
        <f>1/D380</f>
        <v>1E-3</v>
      </c>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row>
    <row r="381" spans="1:44" x14ac:dyDescent="0.25">
      <c r="A381" s="45"/>
      <c r="B381" s="46" t="s">
        <v>86</v>
      </c>
      <c r="C381" s="66" t="s">
        <v>86</v>
      </c>
      <c r="D381" s="66">
        <v>1</v>
      </c>
      <c r="E381" s="161">
        <f t="shared" ref="E381:E393" si="0">1/D381</f>
        <v>1</v>
      </c>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row>
    <row r="382" spans="1:44" x14ac:dyDescent="0.25">
      <c r="A382" s="45"/>
      <c r="B382" s="46" t="s">
        <v>87</v>
      </c>
      <c r="C382" s="66" t="s">
        <v>86</v>
      </c>
      <c r="D382" s="66">
        <v>2205</v>
      </c>
      <c r="E382" s="161">
        <f t="shared" si="0"/>
        <v>4.5351473922902497E-4</v>
      </c>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row>
    <row r="383" spans="1:44" x14ac:dyDescent="0.25">
      <c r="A383" s="45"/>
      <c r="B383" s="46" t="s">
        <v>48</v>
      </c>
      <c r="C383" s="66" t="s">
        <v>48</v>
      </c>
      <c r="D383" s="66">
        <v>1</v>
      </c>
      <c r="E383" s="161">
        <f t="shared" si="0"/>
        <v>1</v>
      </c>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row>
    <row r="384" spans="1:44" x14ac:dyDescent="0.25">
      <c r="A384" s="45"/>
      <c r="B384" s="46" t="s">
        <v>49</v>
      </c>
      <c r="C384" s="66" t="s">
        <v>48</v>
      </c>
      <c r="D384" s="66">
        <v>1000</v>
      </c>
      <c r="E384" s="161">
        <f t="shared" si="0"/>
        <v>1E-3</v>
      </c>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row>
    <row r="385" spans="1:44" x14ac:dyDescent="0.25">
      <c r="A385" s="45"/>
      <c r="B385" s="46" t="s">
        <v>50</v>
      </c>
      <c r="C385" s="66" t="s">
        <v>48</v>
      </c>
      <c r="D385" s="66">
        <v>1000000</v>
      </c>
      <c r="E385" s="161">
        <f t="shared" si="0"/>
        <v>9.9999999999999995E-7</v>
      </c>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row>
    <row r="386" spans="1:44" x14ac:dyDescent="0.25">
      <c r="A386" s="45"/>
      <c r="B386" s="46" t="s">
        <v>82</v>
      </c>
      <c r="C386" s="66" t="s">
        <v>48</v>
      </c>
      <c r="D386" s="66">
        <v>277800</v>
      </c>
      <c r="E386" s="161">
        <f t="shared" si="0"/>
        <v>3.5997120230381568E-6</v>
      </c>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row>
    <row r="387" spans="1:44" x14ac:dyDescent="0.25">
      <c r="A387" s="45"/>
      <c r="B387" s="46" t="s">
        <v>83</v>
      </c>
      <c r="C387" s="66" t="s">
        <v>48</v>
      </c>
      <c r="D387" s="66">
        <v>947.8672985781991</v>
      </c>
      <c r="E387" s="161">
        <f t="shared" si="0"/>
        <v>1.0549999999999999E-3</v>
      </c>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row>
    <row r="388" spans="1:44" x14ac:dyDescent="0.25">
      <c r="A388" s="45"/>
      <c r="B388" s="46" t="s">
        <v>52</v>
      </c>
      <c r="C388" s="66" t="s">
        <v>48</v>
      </c>
      <c r="D388" s="66">
        <v>9478.6729857819901</v>
      </c>
      <c r="E388" s="161">
        <f t="shared" si="0"/>
        <v>1.055E-4</v>
      </c>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row>
    <row r="389" spans="1:44" x14ac:dyDescent="0.25">
      <c r="A389" s="45"/>
      <c r="B389" s="46" t="s">
        <v>85</v>
      </c>
      <c r="C389" s="66" t="s">
        <v>425</v>
      </c>
      <c r="D389" s="66">
        <v>6.2904950619613754E-3</v>
      </c>
      <c r="E389" s="161">
        <f t="shared" si="0"/>
        <v>158.97000000000003</v>
      </c>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row>
    <row r="390" spans="1:44" x14ac:dyDescent="0.25">
      <c r="A390" s="45"/>
      <c r="B390" s="46" t="s">
        <v>64</v>
      </c>
      <c r="C390" s="66" t="s">
        <v>425</v>
      </c>
      <c r="D390" s="66">
        <v>0.26420079260237778</v>
      </c>
      <c r="E390" s="161">
        <f t="shared" si="0"/>
        <v>3.7850000000000006</v>
      </c>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row>
    <row r="391" spans="1:44" x14ac:dyDescent="0.25">
      <c r="A391" s="45"/>
      <c r="B391" s="46" t="s">
        <v>84</v>
      </c>
      <c r="C391" s="66" t="s">
        <v>425</v>
      </c>
      <c r="D391" s="66">
        <v>1</v>
      </c>
      <c r="E391" s="161">
        <f t="shared" si="0"/>
        <v>1</v>
      </c>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row>
    <row r="392" spans="1:44" x14ac:dyDescent="0.25">
      <c r="A392" s="45"/>
      <c r="B392" s="46" t="s">
        <v>66</v>
      </c>
      <c r="C392" s="66" t="s">
        <v>426</v>
      </c>
      <c r="D392" s="66">
        <v>35.310734463276837</v>
      </c>
      <c r="E392" s="161">
        <f t="shared" si="0"/>
        <v>2.8319999999999998E-2</v>
      </c>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row>
    <row r="393" spans="1:44" ht="18.75" thickBot="1" x14ac:dyDescent="0.3">
      <c r="A393" s="45"/>
      <c r="B393" s="48" t="s">
        <v>67</v>
      </c>
      <c r="C393" s="130" t="s">
        <v>427</v>
      </c>
      <c r="D393" s="130">
        <v>1</v>
      </c>
      <c r="E393" s="162">
        <f t="shared" si="0"/>
        <v>1</v>
      </c>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row>
    <row r="394" spans="1:44" x14ac:dyDescent="0.25">
      <c r="A394" s="45"/>
      <c r="B394" s="45" t="s">
        <v>428</v>
      </c>
      <c r="C394" s="45"/>
      <c r="D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row>
    <row r="395" spans="1:44" ht="18.75" thickBot="1" x14ac:dyDescent="0.3">
      <c r="A395" s="45"/>
      <c r="B395" s="45"/>
      <c r="C395" s="45"/>
      <c r="D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row>
    <row r="396" spans="1:44" x14ac:dyDescent="0.25">
      <c r="A396" s="45"/>
      <c r="B396" s="206" t="s">
        <v>38</v>
      </c>
      <c r="C396" s="45"/>
      <c r="D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row>
    <row r="397" spans="1:44" ht="18.75" thickBot="1" x14ac:dyDescent="0.3">
      <c r="A397" s="45"/>
      <c r="B397" s="130" t="s">
        <v>430</v>
      </c>
      <c r="C397" s="45"/>
      <c r="D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row>
    <row r="398" spans="1:44" x14ac:dyDescent="0.25">
      <c r="A398" s="45"/>
      <c r="B398" s="45" t="s">
        <v>431</v>
      </c>
      <c r="C398" s="45"/>
      <c r="D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row>
    <row r="399" spans="1:44" x14ac:dyDescent="0.25">
      <c r="A399" s="45"/>
      <c r="B399" s="45"/>
      <c r="C399" s="45"/>
      <c r="D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row>
    <row r="400" spans="1:44" x14ac:dyDescent="0.25">
      <c r="A400" s="45"/>
      <c r="B400" s="45"/>
      <c r="C400" s="45"/>
      <c r="D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row>
    <row r="401" spans="1:44" x14ac:dyDescent="0.25">
      <c r="A401" s="45" t="s">
        <v>210</v>
      </c>
      <c r="B401" s="45"/>
      <c r="C401" s="45"/>
      <c r="D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row>
    <row r="402" spans="1:44" ht="43.5" customHeight="1" x14ac:dyDescent="0.2">
      <c r="A402" s="59"/>
      <c r="B402" s="59">
        <v>1</v>
      </c>
      <c r="C402" s="548" t="s">
        <v>212</v>
      </c>
      <c r="D402" s="516"/>
      <c r="E402" s="516"/>
      <c r="F402" s="516"/>
      <c r="G402" s="516"/>
      <c r="H402" s="516"/>
      <c r="I402" s="516"/>
      <c r="J402" s="516"/>
      <c r="K402" s="516"/>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row>
    <row r="403" spans="1:44" ht="42" customHeight="1" x14ac:dyDescent="0.2">
      <c r="A403" s="59"/>
      <c r="B403" s="59">
        <v>2</v>
      </c>
      <c r="C403" s="516" t="s">
        <v>394</v>
      </c>
      <c r="D403" s="516"/>
      <c r="E403" s="516"/>
      <c r="F403" s="516"/>
      <c r="G403" s="516"/>
      <c r="H403" s="516"/>
      <c r="I403" s="516"/>
      <c r="J403" s="516"/>
      <c r="K403" s="516"/>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row>
    <row r="404" spans="1:44" ht="15" x14ac:dyDescent="0.2">
      <c r="A404" s="59"/>
      <c r="B404" s="59" t="s">
        <v>211</v>
      </c>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row>
    <row r="405" spans="1:44" x14ac:dyDescent="0.25">
      <c r="A405" s="59"/>
      <c r="B405" s="3"/>
      <c r="C405" s="45"/>
      <c r="D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row>
    <row r="406" spans="1:44" x14ac:dyDescent="0.25">
      <c r="A406" s="59"/>
      <c r="B406" s="3"/>
      <c r="C406" s="45"/>
      <c r="D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row>
    <row r="407" spans="1:44" ht="37.5" customHeight="1" x14ac:dyDescent="0.2">
      <c r="A407" s="59"/>
      <c r="B407" s="45" t="s">
        <v>43</v>
      </c>
      <c r="C407" s="516" t="s">
        <v>76</v>
      </c>
      <c r="D407" s="484"/>
      <c r="E407" s="484"/>
      <c r="F407" s="484"/>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row>
    <row r="408" spans="1:44" ht="38.25" customHeight="1" x14ac:dyDescent="0.2">
      <c r="A408" s="59"/>
      <c r="B408" s="45" t="s">
        <v>136</v>
      </c>
      <c r="C408" s="516" t="s">
        <v>372</v>
      </c>
      <c r="D408" s="484"/>
      <c r="E408" s="484"/>
      <c r="F408" s="484"/>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row>
    <row r="409" spans="1:44" ht="15" x14ac:dyDescent="0.2">
      <c r="A409" s="59"/>
      <c r="B409" s="45" t="s">
        <v>145</v>
      </c>
      <c r="C409" s="516" t="s">
        <v>387</v>
      </c>
      <c r="D409" s="484"/>
      <c r="E409" s="484"/>
      <c r="F409" s="484"/>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row>
    <row r="410" spans="1:44" ht="15" x14ac:dyDescent="0.2">
      <c r="A410" s="59"/>
      <c r="B410" s="45" t="s">
        <v>137</v>
      </c>
      <c r="C410" s="516" t="s">
        <v>388</v>
      </c>
      <c r="D410" s="484"/>
      <c r="E410" s="484"/>
      <c r="F410" s="484"/>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row>
    <row r="411" spans="1:44" ht="15" x14ac:dyDescent="0.2">
      <c r="A411" s="59"/>
      <c r="B411" s="45" t="s">
        <v>138</v>
      </c>
      <c r="C411" s="516" t="s">
        <v>389</v>
      </c>
      <c r="D411" s="484"/>
      <c r="E411" s="484"/>
      <c r="F411" s="484"/>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row>
    <row r="412" spans="1:44" ht="15" x14ac:dyDescent="0.2">
      <c r="A412" s="59"/>
      <c r="B412" s="45" t="s">
        <v>139</v>
      </c>
      <c r="C412" s="516" t="s">
        <v>390</v>
      </c>
      <c r="D412" s="484"/>
      <c r="E412" s="484"/>
      <c r="F412" s="484"/>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row>
    <row r="413" spans="1:44" ht="15" x14ac:dyDescent="0.2">
      <c r="A413" s="59"/>
      <c r="B413" s="45" t="s">
        <v>140</v>
      </c>
      <c r="C413" s="567" t="s">
        <v>391</v>
      </c>
      <c r="D413" s="484"/>
      <c r="E413" s="484"/>
      <c r="F413" s="484"/>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row>
    <row r="414" spans="1:44" ht="15" x14ac:dyDescent="0.2">
      <c r="A414" s="59"/>
      <c r="B414" s="45" t="s">
        <v>141</v>
      </c>
      <c r="C414" s="516" t="s">
        <v>392</v>
      </c>
      <c r="D414" s="484"/>
      <c r="E414" s="484"/>
      <c r="F414" s="484"/>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row>
    <row r="415" spans="1:44" ht="15" x14ac:dyDescent="0.2">
      <c r="A415" s="59"/>
      <c r="B415" s="45" t="s">
        <v>142</v>
      </c>
      <c r="C415" s="516" t="s">
        <v>393</v>
      </c>
      <c r="D415" s="484"/>
      <c r="E415" s="484"/>
      <c r="F415" s="484"/>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row>
    <row r="416" spans="1:44" x14ac:dyDescent="0.25">
      <c r="A416" s="59"/>
      <c r="B416" s="45" t="s">
        <v>399</v>
      </c>
      <c r="C416" s="45"/>
      <c r="D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row>
    <row r="417" spans="1:44" x14ac:dyDescent="0.25">
      <c r="A417" s="45"/>
      <c r="B417" s="45"/>
      <c r="C417" s="45"/>
      <c r="D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row>
    <row r="418" spans="1:44" x14ac:dyDescent="0.25">
      <c r="A418" s="45"/>
      <c r="B418" s="45"/>
      <c r="C418" s="45"/>
      <c r="D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row>
    <row r="419" spans="1:44" x14ac:dyDescent="0.25">
      <c r="A419" s="45"/>
      <c r="B419" s="45"/>
      <c r="C419" s="45"/>
      <c r="D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row>
    <row r="420" spans="1:44" x14ac:dyDescent="0.25">
      <c r="A420" s="45"/>
      <c r="B420" s="45"/>
      <c r="C420" s="45"/>
      <c r="D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row>
    <row r="421" spans="1:44" x14ac:dyDescent="0.25">
      <c r="A421" s="45"/>
      <c r="B421" s="45"/>
      <c r="C421" s="45"/>
      <c r="D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row>
    <row r="422" spans="1:44" x14ac:dyDescent="0.25">
      <c r="A422" s="45"/>
      <c r="B422" s="45"/>
      <c r="C422" s="45"/>
      <c r="D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row>
    <row r="423" spans="1:44" x14ac:dyDescent="0.25">
      <c r="A423" s="45"/>
      <c r="B423" s="45"/>
      <c r="C423" s="45"/>
      <c r="D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row>
    <row r="424" spans="1:44" x14ac:dyDescent="0.25">
      <c r="A424" s="45"/>
      <c r="B424" s="45"/>
      <c r="C424" s="45"/>
      <c r="D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row>
    <row r="425" spans="1:44" x14ac:dyDescent="0.25">
      <c r="A425" s="45"/>
      <c r="B425" s="45"/>
      <c r="C425" s="45"/>
      <c r="D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row>
    <row r="426" spans="1:44" x14ac:dyDescent="0.25">
      <c r="A426" s="45"/>
      <c r="B426" s="45"/>
      <c r="C426" s="45"/>
      <c r="D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row>
    <row r="427" spans="1:44" x14ac:dyDescent="0.25">
      <c r="A427" s="45"/>
      <c r="B427" s="45"/>
      <c r="C427" s="45"/>
      <c r="D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row>
    <row r="428" spans="1:44" x14ac:dyDescent="0.25">
      <c r="A428" s="45"/>
      <c r="B428" s="45"/>
      <c r="C428" s="45"/>
      <c r="D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row>
    <row r="429" spans="1:44" x14ac:dyDescent="0.25">
      <c r="A429" s="45"/>
      <c r="B429" s="45"/>
      <c r="C429" s="45"/>
      <c r="D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row>
    <row r="430" spans="1:44" x14ac:dyDescent="0.25">
      <c r="A430" s="45"/>
      <c r="B430" s="45"/>
      <c r="C430" s="45"/>
      <c r="D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row>
    <row r="431" spans="1:44" x14ac:dyDescent="0.25">
      <c r="A431" s="45"/>
      <c r="B431" s="45"/>
      <c r="C431" s="45"/>
      <c r="D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row>
    <row r="432" spans="1:44" x14ac:dyDescent="0.25">
      <c r="A432" s="45"/>
      <c r="B432" s="45"/>
      <c r="C432" s="45"/>
      <c r="D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row>
    <row r="433" spans="1:44" x14ac:dyDescent="0.25">
      <c r="A433" s="45"/>
      <c r="B433" s="45"/>
      <c r="C433" s="45"/>
      <c r="D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row>
    <row r="434" spans="1:44" x14ac:dyDescent="0.25">
      <c r="A434" s="45"/>
      <c r="B434" s="45"/>
      <c r="C434" s="45"/>
      <c r="D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row>
    <row r="435" spans="1:44" x14ac:dyDescent="0.25">
      <c r="A435" s="45"/>
      <c r="B435" s="45"/>
      <c r="C435" s="45"/>
      <c r="D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row>
    <row r="436" spans="1:44" x14ac:dyDescent="0.25">
      <c r="A436" s="45"/>
      <c r="B436" s="45"/>
      <c r="C436" s="45"/>
      <c r="D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row>
    <row r="437" spans="1:44" x14ac:dyDescent="0.25">
      <c r="A437" s="45"/>
      <c r="B437" s="45"/>
      <c r="C437" s="45"/>
      <c r="D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row>
    <row r="438" spans="1:44" x14ac:dyDescent="0.25">
      <c r="A438" s="45"/>
      <c r="B438" s="45"/>
      <c r="C438" s="45"/>
      <c r="D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row>
    <row r="439" spans="1:44" x14ac:dyDescent="0.25">
      <c r="A439" s="45"/>
      <c r="B439" s="45"/>
      <c r="C439" s="45"/>
      <c r="D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row>
    <row r="440" spans="1:44" x14ac:dyDescent="0.25">
      <c r="A440" s="45"/>
      <c r="B440" s="45"/>
      <c r="C440" s="45"/>
      <c r="D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row>
    <row r="441" spans="1:44" x14ac:dyDescent="0.25">
      <c r="A441" s="45"/>
      <c r="B441" s="45"/>
      <c r="C441" s="45"/>
      <c r="D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row>
    <row r="442" spans="1:44" x14ac:dyDescent="0.25">
      <c r="A442" s="45"/>
      <c r="B442" s="45"/>
      <c r="C442" s="45"/>
      <c r="D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row>
    <row r="443" spans="1:44" x14ac:dyDescent="0.25">
      <c r="A443" s="45"/>
      <c r="B443" s="45"/>
      <c r="C443" s="45"/>
      <c r="D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row>
    <row r="444" spans="1:44" x14ac:dyDescent="0.25">
      <c r="A444" s="45"/>
      <c r="B444" s="45"/>
      <c r="C444" s="45"/>
      <c r="D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row>
    <row r="445" spans="1:44" x14ac:dyDescent="0.25">
      <c r="A445" s="45"/>
      <c r="B445" s="45"/>
      <c r="C445" s="45"/>
      <c r="D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row>
    <row r="446" spans="1:44" x14ac:dyDescent="0.25">
      <c r="A446" s="45"/>
      <c r="B446" s="45"/>
      <c r="C446" s="45"/>
      <c r="D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row>
    <row r="447" spans="1:44" x14ac:dyDescent="0.25">
      <c r="A447" s="45"/>
      <c r="B447" s="45"/>
      <c r="C447" s="45"/>
      <c r="D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row>
    <row r="448" spans="1:44" x14ac:dyDescent="0.25">
      <c r="A448" s="45"/>
      <c r="B448" s="45"/>
      <c r="C448" s="45"/>
      <c r="D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row>
    <row r="449" spans="1:44" x14ac:dyDescent="0.25">
      <c r="A449" s="45"/>
      <c r="B449" s="45"/>
      <c r="C449" s="45"/>
      <c r="D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row>
    <row r="450" spans="1:44" x14ac:dyDescent="0.25">
      <c r="A450" s="45"/>
      <c r="B450" s="45"/>
      <c r="C450" s="45"/>
      <c r="D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row>
    <row r="451" spans="1:44" x14ac:dyDescent="0.25">
      <c r="A451" s="45"/>
      <c r="B451" s="45"/>
      <c r="C451" s="45"/>
      <c r="D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row>
    <row r="452" spans="1:44" x14ac:dyDescent="0.25">
      <c r="A452" s="45"/>
      <c r="B452" s="45"/>
      <c r="C452" s="45"/>
      <c r="D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row>
    <row r="453" spans="1:44" x14ac:dyDescent="0.25">
      <c r="A453" s="45"/>
      <c r="B453" s="45"/>
      <c r="C453" s="45"/>
      <c r="D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row>
    <row r="454" spans="1:44" x14ac:dyDescent="0.25">
      <c r="A454" s="45"/>
      <c r="B454" s="45"/>
      <c r="C454" s="45"/>
      <c r="D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row>
    <row r="455" spans="1:44" x14ac:dyDescent="0.25">
      <c r="A455" s="45"/>
      <c r="B455" s="45"/>
      <c r="C455" s="45"/>
      <c r="D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row>
    <row r="456" spans="1:44" x14ac:dyDescent="0.25">
      <c r="A456" s="45"/>
      <c r="B456" s="45"/>
      <c r="C456" s="45"/>
      <c r="D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row>
    <row r="457" spans="1:44" x14ac:dyDescent="0.25">
      <c r="A457" s="45"/>
      <c r="B457" s="45"/>
      <c r="C457" s="45"/>
      <c r="D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row>
    <row r="458" spans="1:44" x14ac:dyDescent="0.25">
      <c r="A458" s="45"/>
      <c r="B458" s="45"/>
      <c r="C458" s="45"/>
      <c r="D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row>
    <row r="459" spans="1:44" x14ac:dyDescent="0.25">
      <c r="A459" s="45"/>
      <c r="B459" s="45"/>
      <c r="C459" s="45"/>
      <c r="D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row>
    <row r="460" spans="1:44" x14ac:dyDescent="0.25">
      <c r="A460" s="45"/>
      <c r="B460" s="45"/>
      <c r="C460" s="45"/>
      <c r="D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row>
    <row r="461" spans="1:44" x14ac:dyDescent="0.25">
      <c r="A461" s="45"/>
      <c r="B461" s="45"/>
      <c r="C461" s="45"/>
      <c r="D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row>
    <row r="462" spans="1:44" x14ac:dyDescent="0.25">
      <c r="A462" s="45"/>
      <c r="B462" s="45"/>
      <c r="C462" s="45"/>
      <c r="D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row>
    <row r="463" spans="1:44" x14ac:dyDescent="0.25">
      <c r="A463" s="45"/>
      <c r="B463" s="45"/>
      <c r="C463" s="45"/>
      <c r="D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row>
    <row r="464" spans="1:44" x14ac:dyDescent="0.25">
      <c r="A464" s="45"/>
      <c r="B464" s="45"/>
      <c r="C464" s="45"/>
      <c r="D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row>
    <row r="465" spans="1:44" x14ac:dyDescent="0.25">
      <c r="A465" s="45"/>
      <c r="B465" s="45"/>
      <c r="C465" s="45"/>
      <c r="D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row>
    <row r="466" spans="1:44" x14ac:dyDescent="0.25">
      <c r="A466" s="45"/>
      <c r="B466" s="45"/>
      <c r="C466" s="45"/>
      <c r="D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row>
    <row r="467" spans="1:44" x14ac:dyDescent="0.25">
      <c r="A467" s="45"/>
      <c r="B467" s="45"/>
      <c r="C467" s="45"/>
      <c r="D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row>
    <row r="468" spans="1:44" x14ac:dyDescent="0.25">
      <c r="A468" s="45"/>
      <c r="B468" s="45"/>
      <c r="C468" s="45"/>
      <c r="D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row>
    <row r="469" spans="1:44" x14ac:dyDescent="0.25">
      <c r="A469" s="45"/>
      <c r="B469" s="45"/>
      <c r="C469" s="45"/>
      <c r="D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row>
    <row r="470" spans="1:44" x14ac:dyDescent="0.25">
      <c r="A470" s="45"/>
      <c r="B470" s="45"/>
      <c r="C470" s="45"/>
      <c r="D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row>
    <row r="471" spans="1:44" x14ac:dyDescent="0.25">
      <c r="A471" s="45"/>
      <c r="B471" s="45"/>
      <c r="C471" s="45"/>
      <c r="D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row>
    <row r="472" spans="1:44" x14ac:dyDescent="0.25">
      <c r="A472" s="45"/>
      <c r="B472" s="45"/>
      <c r="C472" s="45"/>
      <c r="D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row>
    <row r="473" spans="1:44" x14ac:dyDescent="0.25">
      <c r="A473" s="45"/>
      <c r="B473" s="45"/>
      <c r="C473" s="45"/>
      <c r="D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row>
    <row r="474" spans="1:44" x14ac:dyDescent="0.25">
      <c r="A474" s="45"/>
      <c r="B474" s="45"/>
      <c r="C474" s="45"/>
      <c r="D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row>
    <row r="475" spans="1:44" x14ac:dyDescent="0.25">
      <c r="A475" s="45"/>
      <c r="B475" s="45"/>
      <c r="C475" s="45"/>
      <c r="D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row>
    <row r="476" spans="1:44" x14ac:dyDescent="0.25">
      <c r="A476" s="45"/>
      <c r="B476" s="45"/>
      <c r="C476" s="45"/>
      <c r="D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row>
    <row r="477" spans="1:44" x14ac:dyDescent="0.25">
      <c r="A477" s="45"/>
      <c r="B477" s="45"/>
      <c r="C477" s="45"/>
      <c r="D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row>
    <row r="478" spans="1:44" x14ac:dyDescent="0.25">
      <c r="A478" s="45"/>
      <c r="B478" s="45"/>
      <c r="C478" s="45"/>
      <c r="D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row>
    <row r="479" spans="1:44" x14ac:dyDescent="0.25">
      <c r="A479" s="45"/>
      <c r="B479" s="45"/>
      <c r="C479" s="45"/>
      <c r="D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row>
    <row r="480" spans="1:44" x14ac:dyDescent="0.25">
      <c r="A480" s="45"/>
      <c r="B480" s="45"/>
      <c r="C480" s="45"/>
      <c r="D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row>
    <row r="481" spans="1:44" x14ac:dyDescent="0.25">
      <c r="A481" s="45"/>
      <c r="B481" s="45"/>
      <c r="C481" s="45"/>
      <c r="D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row>
    <row r="482" spans="1:44" x14ac:dyDescent="0.25">
      <c r="A482" s="45"/>
      <c r="B482" s="45"/>
      <c r="C482" s="45"/>
      <c r="D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row>
    <row r="483" spans="1:44" x14ac:dyDescent="0.25">
      <c r="A483" s="45"/>
      <c r="B483" s="45"/>
      <c r="C483" s="45"/>
      <c r="D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row>
    <row r="484" spans="1:44" x14ac:dyDescent="0.25">
      <c r="A484" s="45"/>
      <c r="B484" s="45"/>
      <c r="C484" s="45"/>
      <c r="D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row>
    <row r="485" spans="1:44" x14ac:dyDescent="0.25">
      <c r="A485" s="45"/>
      <c r="B485" s="45"/>
      <c r="C485" s="45"/>
      <c r="D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row>
    <row r="486" spans="1:44" x14ac:dyDescent="0.25">
      <c r="A486" s="45"/>
      <c r="B486" s="45"/>
      <c r="C486" s="45"/>
      <c r="D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row>
    <row r="487" spans="1:44" x14ac:dyDescent="0.25">
      <c r="A487" s="45"/>
      <c r="B487" s="45"/>
      <c r="C487" s="45"/>
      <c r="D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row>
    <row r="488" spans="1:44" x14ac:dyDescent="0.25">
      <c r="A488" s="45"/>
      <c r="B488" s="45"/>
      <c r="C488" s="45"/>
      <c r="D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row>
    <row r="489" spans="1:44" x14ac:dyDescent="0.25">
      <c r="A489" s="45"/>
      <c r="B489" s="45"/>
      <c r="C489" s="45"/>
      <c r="D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row>
    <row r="490" spans="1:44" x14ac:dyDescent="0.25">
      <c r="A490" s="45"/>
      <c r="B490" s="45"/>
      <c r="C490" s="45"/>
      <c r="D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row>
    <row r="491" spans="1:44" x14ac:dyDescent="0.25">
      <c r="A491" s="45"/>
      <c r="B491" s="45"/>
      <c r="C491" s="45"/>
      <c r="D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row>
    <row r="492" spans="1:44" x14ac:dyDescent="0.25">
      <c r="A492" s="45"/>
      <c r="B492" s="45"/>
      <c r="C492" s="45"/>
      <c r="D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row>
    <row r="493" spans="1:44" x14ac:dyDescent="0.25">
      <c r="A493" s="45"/>
      <c r="B493" s="45"/>
      <c r="C493" s="45"/>
      <c r="D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row>
    <row r="494" spans="1:44" x14ac:dyDescent="0.25">
      <c r="A494" s="45"/>
      <c r="B494" s="45"/>
      <c r="C494" s="45"/>
      <c r="D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row>
    <row r="495" spans="1:44" x14ac:dyDescent="0.25">
      <c r="A495" s="45"/>
      <c r="B495" s="45"/>
      <c r="C495" s="45"/>
      <c r="D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row>
    <row r="496" spans="1:44" x14ac:dyDescent="0.25">
      <c r="A496" s="45"/>
      <c r="B496" s="45"/>
      <c r="C496" s="45"/>
      <c r="D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row>
    <row r="497" spans="1:44" x14ac:dyDescent="0.25">
      <c r="A497" s="45"/>
      <c r="B497" s="45"/>
      <c r="C497" s="45"/>
      <c r="D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row>
    <row r="498" spans="1:44" x14ac:dyDescent="0.25">
      <c r="A498" s="45"/>
      <c r="B498" s="45"/>
      <c r="C498" s="45"/>
      <c r="D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row>
    <row r="499" spans="1:44" x14ac:dyDescent="0.25">
      <c r="A499" s="45"/>
      <c r="B499" s="45"/>
      <c r="C499" s="45"/>
      <c r="D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row>
    <row r="500" spans="1:44" x14ac:dyDescent="0.25">
      <c r="A500" s="45"/>
      <c r="B500" s="45"/>
      <c r="C500" s="45"/>
      <c r="D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row>
    <row r="501" spans="1:44" x14ac:dyDescent="0.25">
      <c r="A501" s="45"/>
      <c r="B501" s="45"/>
      <c r="C501" s="45"/>
      <c r="D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row>
    <row r="502" spans="1:44" x14ac:dyDescent="0.25">
      <c r="A502" s="45"/>
      <c r="B502" s="45"/>
      <c r="C502" s="45"/>
      <c r="D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row>
    <row r="503" spans="1:44" x14ac:dyDescent="0.25">
      <c r="A503" s="45"/>
      <c r="B503" s="45"/>
      <c r="C503" s="45"/>
      <c r="D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row>
    <row r="504" spans="1:44" x14ac:dyDescent="0.25">
      <c r="A504" s="45"/>
      <c r="B504" s="45"/>
      <c r="C504" s="45"/>
      <c r="D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row>
    <row r="505" spans="1:44" x14ac:dyDescent="0.25">
      <c r="A505" s="45"/>
      <c r="B505" s="45"/>
      <c r="C505" s="45"/>
      <c r="D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row>
    <row r="506" spans="1:44" x14ac:dyDescent="0.25">
      <c r="A506" s="45"/>
      <c r="B506" s="45"/>
      <c r="C506" s="45"/>
      <c r="D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row>
    <row r="507" spans="1:44" x14ac:dyDescent="0.25">
      <c r="A507" s="45"/>
      <c r="B507" s="45"/>
      <c r="C507" s="45"/>
      <c r="D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row>
    <row r="508" spans="1:44" x14ac:dyDescent="0.25">
      <c r="A508" s="45"/>
      <c r="B508" s="45"/>
      <c r="C508" s="45"/>
      <c r="D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row>
    <row r="509" spans="1:44" x14ac:dyDescent="0.25">
      <c r="A509" s="45"/>
      <c r="B509" s="45"/>
      <c r="C509" s="45"/>
      <c r="D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row>
    <row r="510" spans="1:44" x14ac:dyDescent="0.25">
      <c r="A510" s="45"/>
      <c r="B510" s="45"/>
      <c r="C510" s="45"/>
      <c r="D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row>
    <row r="511" spans="1:44" x14ac:dyDescent="0.25">
      <c r="A511" s="45"/>
      <c r="B511" s="45"/>
      <c r="C511" s="45"/>
      <c r="D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row>
    <row r="512" spans="1:44" x14ac:dyDescent="0.25">
      <c r="A512" s="45"/>
      <c r="B512" s="45"/>
      <c r="C512" s="45"/>
      <c r="D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row>
    <row r="513" spans="1:44" x14ac:dyDescent="0.25">
      <c r="A513" s="45"/>
      <c r="B513" s="45"/>
      <c r="C513" s="45"/>
      <c r="D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row>
    <row r="514" spans="1:44" x14ac:dyDescent="0.25">
      <c r="A514" s="45"/>
      <c r="B514" s="45"/>
      <c r="C514" s="45"/>
      <c r="D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row>
    <row r="515" spans="1:44" x14ac:dyDescent="0.25">
      <c r="A515" s="45"/>
      <c r="B515" s="45"/>
      <c r="C515" s="45"/>
      <c r="D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row>
    <row r="516" spans="1:44" x14ac:dyDescent="0.25">
      <c r="A516" s="45"/>
      <c r="B516" s="45"/>
      <c r="C516" s="45"/>
      <c r="D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row>
    <row r="517" spans="1:44" x14ac:dyDescent="0.25">
      <c r="A517" s="45"/>
      <c r="B517" s="45"/>
      <c r="C517" s="45"/>
      <c r="D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row>
    <row r="518" spans="1:44" x14ac:dyDescent="0.25">
      <c r="A518" s="45"/>
      <c r="B518" s="45"/>
      <c r="C518" s="45"/>
      <c r="D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row>
    <row r="519" spans="1:44" x14ac:dyDescent="0.25">
      <c r="A519" s="45"/>
      <c r="B519" s="45"/>
      <c r="C519" s="45"/>
      <c r="D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row>
    <row r="520" spans="1:44" x14ac:dyDescent="0.25">
      <c r="A520" s="45"/>
      <c r="B520" s="45"/>
      <c r="C520" s="45"/>
      <c r="D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row>
    <row r="521" spans="1:44" x14ac:dyDescent="0.25">
      <c r="A521" s="45"/>
      <c r="B521" s="45"/>
      <c r="C521" s="45"/>
      <c r="D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row>
    <row r="522" spans="1:44" x14ac:dyDescent="0.25">
      <c r="A522" s="45"/>
      <c r="B522" s="45"/>
      <c r="C522" s="45"/>
      <c r="D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row>
    <row r="523" spans="1:44" x14ac:dyDescent="0.25">
      <c r="A523" s="45"/>
      <c r="B523" s="45"/>
      <c r="C523" s="45"/>
      <c r="D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row>
    <row r="524" spans="1:44" x14ac:dyDescent="0.25">
      <c r="A524" s="45"/>
      <c r="B524" s="45"/>
      <c r="C524" s="45"/>
      <c r="D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row>
    <row r="525" spans="1:44" x14ac:dyDescent="0.25">
      <c r="A525" s="45"/>
      <c r="B525" s="45"/>
      <c r="C525" s="45"/>
      <c r="D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row>
    <row r="526" spans="1:44" x14ac:dyDescent="0.25">
      <c r="A526" s="45"/>
      <c r="B526" s="45"/>
      <c r="C526" s="45"/>
      <c r="D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row>
    <row r="527" spans="1:44" x14ac:dyDescent="0.25">
      <c r="A527" s="45"/>
      <c r="B527" s="45"/>
      <c r="C527" s="45"/>
      <c r="D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row>
    <row r="528" spans="1:44" x14ac:dyDescent="0.25">
      <c r="A528" s="45"/>
      <c r="B528" s="45"/>
      <c r="C528" s="45"/>
      <c r="D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row>
    <row r="529" spans="1:44" x14ac:dyDescent="0.25">
      <c r="A529" s="45"/>
      <c r="B529" s="45"/>
      <c r="C529" s="45"/>
      <c r="D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row>
    <row r="530" spans="1:44" x14ac:dyDescent="0.25">
      <c r="A530" s="45"/>
      <c r="B530" s="45"/>
      <c r="C530" s="45"/>
      <c r="D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row>
    <row r="531" spans="1:44" x14ac:dyDescent="0.25">
      <c r="A531" s="45"/>
      <c r="B531" s="45"/>
      <c r="C531" s="45"/>
      <c r="D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row>
    <row r="532" spans="1:44" x14ac:dyDescent="0.25">
      <c r="A532" s="45"/>
      <c r="B532" s="45"/>
      <c r="C532" s="45"/>
      <c r="D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row>
    <row r="533" spans="1:44" x14ac:dyDescent="0.25">
      <c r="A533" s="45"/>
      <c r="B533" s="45"/>
      <c r="C533" s="45"/>
      <c r="D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row>
    <row r="534" spans="1:44" x14ac:dyDescent="0.25">
      <c r="A534" s="45"/>
      <c r="B534" s="45"/>
      <c r="C534" s="45"/>
      <c r="D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row>
    <row r="535" spans="1:44" x14ac:dyDescent="0.25">
      <c r="A535" s="45"/>
      <c r="B535" s="45"/>
      <c r="C535" s="45"/>
      <c r="D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row>
    <row r="536" spans="1:44" x14ac:dyDescent="0.25">
      <c r="A536" s="45"/>
      <c r="B536" s="45"/>
      <c r="C536" s="45"/>
      <c r="D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row>
    <row r="537" spans="1:44" x14ac:dyDescent="0.25">
      <c r="A537" s="45"/>
      <c r="B537" s="45"/>
      <c r="C537" s="45"/>
      <c r="D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row>
    <row r="538" spans="1:44" x14ac:dyDescent="0.25">
      <c r="A538" s="45"/>
      <c r="B538" s="45"/>
      <c r="C538" s="45"/>
      <c r="D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row>
    <row r="539" spans="1:44" x14ac:dyDescent="0.25">
      <c r="A539" s="45"/>
      <c r="B539" s="45"/>
      <c r="C539" s="45"/>
      <c r="D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row>
    <row r="540" spans="1:44" x14ac:dyDescent="0.25">
      <c r="A540" s="45"/>
      <c r="B540" s="45"/>
      <c r="C540" s="45"/>
      <c r="D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row>
    <row r="541" spans="1:44" x14ac:dyDescent="0.25">
      <c r="A541" s="45"/>
      <c r="B541" s="45"/>
      <c r="C541" s="45"/>
      <c r="D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row>
    <row r="542" spans="1:44" x14ac:dyDescent="0.25">
      <c r="A542" s="45"/>
      <c r="B542" s="45"/>
      <c r="C542" s="45"/>
      <c r="D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row>
    <row r="543" spans="1:44" x14ac:dyDescent="0.25">
      <c r="A543" s="45"/>
      <c r="B543" s="45"/>
      <c r="C543" s="45"/>
      <c r="D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row>
    <row r="544" spans="1:44" x14ac:dyDescent="0.25">
      <c r="A544" s="45"/>
      <c r="B544" s="45"/>
      <c r="C544" s="45"/>
      <c r="D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row>
    <row r="545" spans="1:44" x14ac:dyDescent="0.25">
      <c r="A545" s="45"/>
      <c r="B545" s="45"/>
      <c r="C545" s="45"/>
      <c r="D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row>
    <row r="546" spans="1:44" x14ac:dyDescent="0.25">
      <c r="A546" s="45"/>
      <c r="B546" s="45"/>
      <c r="C546" s="45"/>
      <c r="D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row>
    <row r="547" spans="1:44" x14ac:dyDescent="0.25">
      <c r="A547" s="45"/>
      <c r="B547" s="45"/>
      <c r="C547" s="45"/>
      <c r="D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row>
    <row r="548" spans="1:44" x14ac:dyDescent="0.25">
      <c r="A548" s="45"/>
      <c r="B548" s="45"/>
      <c r="C548" s="45"/>
      <c r="D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row>
    <row r="549" spans="1:44" x14ac:dyDescent="0.25">
      <c r="A549" s="45"/>
      <c r="B549" s="45"/>
      <c r="C549" s="45"/>
      <c r="D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row>
    <row r="550" spans="1:44" x14ac:dyDescent="0.25">
      <c r="A550" s="45"/>
      <c r="B550" s="45"/>
      <c r="C550" s="45"/>
      <c r="D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row>
    <row r="551" spans="1:44" x14ac:dyDescent="0.25">
      <c r="A551" s="45"/>
      <c r="B551" s="45"/>
      <c r="C551" s="45"/>
      <c r="D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row>
    <row r="552" spans="1:44" x14ac:dyDescent="0.25">
      <c r="A552" s="45"/>
      <c r="B552" s="45"/>
      <c r="C552" s="45"/>
      <c r="D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row>
    <row r="553" spans="1:44" x14ac:dyDescent="0.25">
      <c r="A553" s="45"/>
      <c r="B553" s="45"/>
      <c r="C553" s="45"/>
      <c r="D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row>
    <row r="554" spans="1:44" x14ac:dyDescent="0.25">
      <c r="A554" s="45"/>
      <c r="B554" s="45"/>
      <c r="C554" s="45"/>
      <c r="D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row>
    <row r="555" spans="1:44" x14ac:dyDescent="0.25">
      <c r="A555" s="45"/>
      <c r="B555" s="45"/>
      <c r="C555" s="45"/>
      <c r="D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row>
    <row r="556" spans="1:44" x14ac:dyDescent="0.25">
      <c r="A556" s="45"/>
      <c r="B556" s="45"/>
      <c r="C556" s="45"/>
      <c r="D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row>
    <row r="557" spans="1:44" x14ac:dyDescent="0.25">
      <c r="A557" s="45"/>
      <c r="B557" s="45"/>
      <c r="C557" s="45"/>
      <c r="D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row>
    <row r="558" spans="1:44" x14ac:dyDescent="0.25">
      <c r="A558" s="45"/>
      <c r="B558" s="45"/>
      <c r="C558" s="45"/>
      <c r="D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row>
    <row r="559" spans="1:44" x14ac:dyDescent="0.25">
      <c r="A559" s="45"/>
      <c r="B559" s="45"/>
      <c r="C559" s="45"/>
      <c r="D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row>
    <row r="560" spans="1:44" x14ac:dyDescent="0.25">
      <c r="A560" s="45"/>
      <c r="B560" s="45"/>
      <c r="C560" s="45"/>
      <c r="D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row>
    <row r="561" spans="1:44" x14ac:dyDescent="0.25">
      <c r="A561" s="45"/>
      <c r="B561" s="45"/>
      <c r="C561" s="45"/>
      <c r="D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row>
    <row r="562" spans="1:44" x14ac:dyDescent="0.25">
      <c r="A562" s="45"/>
      <c r="B562" s="45"/>
      <c r="C562" s="45"/>
      <c r="D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row>
    <row r="563" spans="1:44" x14ac:dyDescent="0.25">
      <c r="A563" s="45"/>
      <c r="B563" s="45"/>
      <c r="C563" s="45"/>
      <c r="D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row>
    <row r="564" spans="1:44" x14ac:dyDescent="0.25">
      <c r="A564" s="45"/>
      <c r="B564" s="45"/>
      <c r="C564" s="45"/>
      <c r="D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row>
    <row r="565" spans="1:44" x14ac:dyDescent="0.25">
      <c r="A565" s="45"/>
      <c r="B565" s="45"/>
      <c r="C565" s="45"/>
      <c r="D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row>
    <row r="566" spans="1:44" x14ac:dyDescent="0.25">
      <c r="A566" s="45"/>
      <c r="B566" s="45"/>
      <c r="C566" s="45"/>
      <c r="D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row>
    <row r="567" spans="1:44" x14ac:dyDescent="0.25">
      <c r="A567" s="45"/>
      <c r="B567" s="45"/>
      <c r="C567" s="45"/>
      <c r="D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row>
    <row r="568" spans="1:44" x14ac:dyDescent="0.25">
      <c r="A568" s="45"/>
      <c r="B568" s="45"/>
      <c r="C568" s="45"/>
      <c r="D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row>
    <row r="569" spans="1:44" x14ac:dyDescent="0.25">
      <c r="A569" s="45"/>
      <c r="B569" s="45"/>
      <c r="C569" s="45"/>
      <c r="D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row>
    <row r="570" spans="1:44" x14ac:dyDescent="0.25">
      <c r="A570" s="45"/>
      <c r="B570" s="45"/>
      <c r="C570" s="45"/>
      <c r="D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row>
    <row r="571" spans="1:44" x14ac:dyDescent="0.25">
      <c r="A571" s="45"/>
      <c r="B571" s="45"/>
      <c r="C571" s="45"/>
      <c r="D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row>
    <row r="572" spans="1:44" x14ac:dyDescent="0.25">
      <c r="A572" s="45"/>
      <c r="B572" s="45"/>
      <c r="C572" s="45"/>
      <c r="D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row>
    <row r="573" spans="1:44" x14ac:dyDescent="0.25">
      <c r="A573" s="45"/>
      <c r="B573" s="45"/>
      <c r="C573" s="45"/>
      <c r="D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row>
    <row r="574" spans="1:44" x14ac:dyDescent="0.25">
      <c r="A574" s="45"/>
      <c r="B574" s="45"/>
      <c r="C574" s="45"/>
      <c r="D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row>
    <row r="575" spans="1:44" x14ac:dyDescent="0.25">
      <c r="A575" s="45"/>
      <c r="B575" s="45"/>
      <c r="C575" s="45"/>
      <c r="D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row>
    <row r="576" spans="1:44" x14ac:dyDescent="0.25">
      <c r="A576" s="45"/>
      <c r="B576" s="45"/>
      <c r="C576" s="45"/>
      <c r="D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row>
    <row r="577" spans="1:44" x14ac:dyDescent="0.25">
      <c r="A577" s="45"/>
      <c r="B577" s="45"/>
      <c r="C577" s="45"/>
      <c r="D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row>
    <row r="578" spans="1:44" x14ac:dyDescent="0.25">
      <c r="A578" s="45"/>
      <c r="B578" s="45"/>
      <c r="C578" s="45"/>
      <c r="D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row>
    <row r="579" spans="1:44" x14ac:dyDescent="0.25">
      <c r="A579" s="45"/>
      <c r="B579" s="45"/>
      <c r="C579" s="45"/>
      <c r="D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row>
    <row r="580" spans="1:44" x14ac:dyDescent="0.25">
      <c r="A580" s="45"/>
      <c r="B580" s="45"/>
      <c r="C580" s="45"/>
      <c r="D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row>
    <row r="581" spans="1:44" x14ac:dyDescent="0.25">
      <c r="A581" s="45"/>
      <c r="B581" s="45"/>
      <c r="C581" s="45"/>
      <c r="D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row>
    <row r="582" spans="1:44" x14ac:dyDescent="0.25">
      <c r="A582" s="45"/>
      <c r="B582" s="45"/>
      <c r="C582" s="45"/>
      <c r="D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row>
    <row r="583" spans="1:44" x14ac:dyDescent="0.25">
      <c r="A583" s="45"/>
      <c r="B583" s="45"/>
      <c r="C583" s="45"/>
      <c r="D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row>
    <row r="584" spans="1:44" x14ac:dyDescent="0.25">
      <c r="A584" s="45"/>
      <c r="B584" s="45"/>
      <c r="C584" s="45"/>
      <c r="D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row>
    <row r="585" spans="1:44" x14ac:dyDescent="0.25">
      <c r="A585" s="45"/>
      <c r="B585" s="45"/>
      <c r="C585" s="45"/>
      <c r="D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row>
    <row r="586" spans="1:44" x14ac:dyDescent="0.25">
      <c r="A586" s="45"/>
      <c r="B586" s="45"/>
      <c r="C586" s="45"/>
      <c r="D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row>
    <row r="587" spans="1:44" x14ac:dyDescent="0.25">
      <c r="A587" s="45"/>
      <c r="B587" s="45"/>
      <c r="C587" s="45"/>
      <c r="D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row>
    <row r="588" spans="1:44" x14ac:dyDescent="0.25">
      <c r="A588" s="45"/>
      <c r="B588" s="45"/>
      <c r="C588" s="45"/>
      <c r="D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row>
    <row r="589" spans="1:44" x14ac:dyDescent="0.25">
      <c r="A589" s="45"/>
      <c r="B589" s="45"/>
      <c r="C589" s="45"/>
      <c r="D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row>
    <row r="590" spans="1:44" x14ac:dyDescent="0.25">
      <c r="A590" s="45"/>
      <c r="B590" s="45"/>
      <c r="C590" s="45"/>
      <c r="D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row>
    <row r="591" spans="1:44" x14ac:dyDescent="0.25">
      <c r="A591" s="45"/>
      <c r="B591" s="45"/>
      <c r="C591" s="45"/>
      <c r="D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row>
    <row r="592" spans="1:44" x14ac:dyDescent="0.25">
      <c r="A592" s="45"/>
      <c r="B592" s="45"/>
      <c r="C592" s="45"/>
      <c r="D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row>
    <row r="593" spans="1:44" x14ac:dyDescent="0.25">
      <c r="A593" s="45"/>
      <c r="B593" s="45"/>
      <c r="C593" s="45"/>
      <c r="D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row>
    <row r="594" spans="1:44" x14ac:dyDescent="0.25">
      <c r="A594" s="45"/>
      <c r="B594" s="45"/>
      <c r="C594" s="45"/>
      <c r="D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row>
    <row r="595" spans="1:44" x14ac:dyDescent="0.25">
      <c r="A595" s="45"/>
      <c r="B595" s="45"/>
      <c r="C595" s="45"/>
      <c r="D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row>
    <row r="596" spans="1:44" x14ac:dyDescent="0.25">
      <c r="A596" s="45"/>
      <c r="B596" s="45"/>
      <c r="C596" s="45"/>
      <c r="D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row>
    <row r="597" spans="1:44" x14ac:dyDescent="0.25">
      <c r="A597" s="45"/>
      <c r="B597" s="45"/>
      <c r="C597" s="45"/>
      <c r="D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row>
    <row r="598" spans="1:44" x14ac:dyDescent="0.25">
      <c r="A598" s="45"/>
      <c r="B598" s="45"/>
      <c r="C598" s="45"/>
      <c r="D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row>
    <row r="599" spans="1:44" x14ac:dyDescent="0.25">
      <c r="A599" s="45"/>
      <c r="B599" s="45"/>
      <c r="C599" s="45"/>
      <c r="D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row>
    <row r="600" spans="1:44" x14ac:dyDescent="0.25">
      <c r="A600" s="45"/>
      <c r="B600" s="45"/>
      <c r="C600" s="45"/>
      <c r="D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row>
    <row r="601" spans="1:44" x14ac:dyDescent="0.25">
      <c r="A601" s="45"/>
      <c r="B601" s="45"/>
      <c r="C601" s="45"/>
      <c r="D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row>
    <row r="602" spans="1:44" x14ac:dyDescent="0.25">
      <c r="A602" s="45"/>
      <c r="B602" s="45"/>
      <c r="C602" s="45"/>
      <c r="D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row>
    <row r="603" spans="1:44" x14ac:dyDescent="0.25">
      <c r="A603" s="45"/>
      <c r="B603" s="45"/>
      <c r="C603" s="45"/>
      <c r="D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row>
    <row r="604" spans="1:44" x14ac:dyDescent="0.25">
      <c r="A604" s="45"/>
      <c r="B604" s="45"/>
      <c r="C604" s="45"/>
      <c r="D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row>
    <row r="605" spans="1:44" x14ac:dyDescent="0.25">
      <c r="A605" s="45"/>
      <c r="B605" s="45"/>
      <c r="C605" s="45"/>
      <c r="D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row>
    <row r="606" spans="1:44" x14ac:dyDescent="0.25">
      <c r="A606" s="45"/>
      <c r="B606" s="45"/>
      <c r="C606" s="45"/>
      <c r="D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row>
    <row r="607" spans="1:44" x14ac:dyDescent="0.25">
      <c r="A607" s="45"/>
      <c r="B607" s="45"/>
      <c r="C607" s="45"/>
      <c r="D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row>
    <row r="608" spans="1:44" x14ac:dyDescent="0.25">
      <c r="A608" s="45"/>
      <c r="B608" s="45"/>
      <c r="C608" s="45"/>
      <c r="D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row>
    <row r="609" spans="1:44" x14ac:dyDescent="0.25">
      <c r="A609" s="45"/>
      <c r="B609" s="45"/>
      <c r="C609" s="45"/>
      <c r="D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row>
    <row r="610" spans="1:44" x14ac:dyDescent="0.25">
      <c r="A610" s="45"/>
      <c r="B610" s="45"/>
      <c r="C610" s="45"/>
      <c r="D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row>
    <row r="611" spans="1:44" x14ac:dyDescent="0.25">
      <c r="A611" s="45"/>
      <c r="B611" s="45"/>
      <c r="C611" s="45"/>
      <c r="D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row>
    <row r="612" spans="1:44" x14ac:dyDescent="0.25">
      <c r="A612" s="45"/>
      <c r="B612" s="45"/>
      <c r="C612" s="45"/>
      <c r="D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row>
    <row r="613" spans="1:44" x14ac:dyDescent="0.25">
      <c r="A613" s="45"/>
      <c r="B613" s="45"/>
      <c r="C613" s="45"/>
      <c r="D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row>
    <row r="614" spans="1:44" x14ac:dyDescent="0.25">
      <c r="A614" s="45"/>
      <c r="B614" s="45"/>
      <c r="C614" s="45"/>
      <c r="D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row>
    <row r="615" spans="1:44" x14ac:dyDescent="0.25">
      <c r="A615" s="45"/>
      <c r="B615" s="45"/>
      <c r="C615" s="45"/>
      <c r="D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row>
    <row r="616" spans="1:44" x14ac:dyDescent="0.25">
      <c r="A616" s="45"/>
      <c r="B616" s="45"/>
      <c r="C616" s="45"/>
      <c r="D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row>
    <row r="617" spans="1:44" x14ac:dyDescent="0.25">
      <c r="A617" s="45"/>
      <c r="B617" s="45"/>
      <c r="C617" s="45"/>
      <c r="D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row>
    <row r="618" spans="1:44" x14ac:dyDescent="0.25">
      <c r="A618" s="45"/>
      <c r="B618" s="45"/>
      <c r="C618" s="45"/>
      <c r="D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row>
    <row r="619" spans="1:44" x14ac:dyDescent="0.25">
      <c r="A619" s="45"/>
      <c r="B619" s="45"/>
      <c r="C619" s="45"/>
      <c r="D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row>
    <row r="620" spans="1:44" x14ac:dyDescent="0.25">
      <c r="A620" s="45"/>
      <c r="B620" s="45"/>
      <c r="C620" s="45"/>
      <c r="D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row>
    <row r="621" spans="1:44" x14ac:dyDescent="0.25">
      <c r="A621" s="45"/>
      <c r="B621" s="45"/>
      <c r="C621" s="45"/>
      <c r="D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row>
    <row r="622" spans="1:44" x14ac:dyDescent="0.25">
      <c r="A622" s="45"/>
      <c r="B622" s="45"/>
      <c r="C622" s="45"/>
      <c r="D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row>
  </sheetData>
  <mergeCells count="64">
    <mergeCell ref="C407:F407"/>
    <mergeCell ref="C408:F408"/>
    <mergeCell ref="C409:F409"/>
    <mergeCell ref="C410:F410"/>
    <mergeCell ref="C415:F415"/>
    <mergeCell ref="C411:F411"/>
    <mergeCell ref="C412:F412"/>
    <mergeCell ref="C413:F413"/>
    <mergeCell ref="C414:F414"/>
    <mergeCell ref="C80:F80"/>
    <mergeCell ref="C81:F81"/>
    <mergeCell ref="C84:F84"/>
    <mergeCell ref="C87:F87"/>
    <mergeCell ref="C72:F72"/>
    <mergeCell ref="C74:F74"/>
    <mergeCell ref="C73:F73"/>
    <mergeCell ref="C75:F75"/>
    <mergeCell ref="A1:I1"/>
    <mergeCell ref="B27:C27"/>
    <mergeCell ref="B39:C39"/>
    <mergeCell ref="C47:F47"/>
    <mergeCell ref="C46:F46"/>
    <mergeCell ref="C48:F48"/>
    <mergeCell ref="C52:F52"/>
    <mergeCell ref="C53:F53"/>
    <mergeCell ref="C54:F54"/>
    <mergeCell ref="C49:F49"/>
    <mergeCell ref="C50:F50"/>
    <mergeCell ref="C51:F51"/>
    <mergeCell ref="C60:F60"/>
    <mergeCell ref="C67:F67"/>
    <mergeCell ref="C61:F61"/>
    <mergeCell ref="C64:F64"/>
    <mergeCell ref="C65:F65"/>
    <mergeCell ref="C66:F66"/>
    <mergeCell ref="C62:F62"/>
    <mergeCell ref="C63:F63"/>
    <mergeCell ref="C57:F57"/>
    <mergeCell ref="C55:F55"/>
    <mergeCell ref="C56:F56"/>
    <mergeCell ref="C93:F93"/>
    <mergeCell ref="C90:F90"/>
    <mergeCell ref="C76:F76"/>
    <mergeCell ref="C77:F77"/>
    <mergeCell ref="C78:F78"/>
    <mergeCell ref="C79:F79"/>
    <mergeCell ref="C92:F92"/>
    <mergeCell ref="C68:F68"/>
    <mergeCell ref="C69:F69"/>
    <mergeCell ref="C70:F70"/>
    <mergeCell ref="C71:F71"/>
    <mergeCell ref="C58:F58"/>
    <mergeCell ref="C59:F59"/>
    <mergeCell ref="C402:K402"/>
    <mergeCell ref="C403:K403"/>
    <mergeCell ref="C95:F95"/>
    <mergeCell ref="C82:F82"/>
    <mergeCell ref="C83:F83"/>
    <mergeCell ref="C85:F85"/>
    <mergeCell ref="C86:F86"/>
    <mergeCell ref="C94:F94"/>
    <mergeCell ref="C89:F89"/>
    <mergeCell ref="C91:F91"/>
    <mergeCell ref="C88:F88"/>
  </mergeCells>
  <phoneticPr fontId="3"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573"/>
  <sheetViews>
    <sheetView topLeftCell="D1" workbookViewId="0">
      <selection activeCell="C31" sqref="C31"/>
    </sheetView>
  </sheetViews>
  <sheetFormatPr defaultColWidth="9.140625" defaultRowHeight="12.75" x14ac:dyDescent="0.2"/>
  <cols>
    <col min="1" max="1" width="9.140625" style="338"/>
    <col min="2" max="2" width="24.28515625" style="338" bestFit="1" customWidth="1"/>
    <col min="3" max="3" width="16.28515625" style="338" bestFit="1" customWidth="1"/>
    <col min="4" max="4" width="15" style="338" customWidth="1"/>
    <col min="5" max="5" width="96.5703125" style="338" customWidth="1"/>
    <col min="6" max="16384" width="9.140625" style="338"/>
  </cols>
  <sheetData>
    <row r="1" spans="1:26" x14ac:dyDescent="0.2">
      <c r="A1" s="334"/>
      <c r="B1" s="334"/>
      <c r="C1" s="334"/>
      <c r="D1" s="334"/>
      <c r="E1" s="335"/>
      <c r="F1" s="334"/>
      <c r="G1" s="334"/>
      <c r="H1" s="334"/>
      <c r="I1" s="334"/>
      <c r="J1" s="336"/>
      <c r="K1" s="337"/>
      <c r="L1" s="337"/>
      <c r="M1" s="337"/>
      <c r="N1" s="337"/>
      <c r="O1" s="337"/>
      <c r="P1" s="337"/>
      <c r="Q1" s="337"/>
      <c r="R1" s="337"/>
      <c r="S1" s="337"/>
      <c r="T1" s="337"/>
      <c r="U1" s="337"/>
      <c r="V1" s="337"/>
      <c r="W1" s="337"/>
      <c r="X1" s="337"/>
      <c r="Y1" s="337"/>
      <c r="Z1" s="337"/>
    </row>
    <row r="2" spans="1:26" x14ac:dyDescent="0.2">
      <c r="A2" s="339"/>
      <c r="B2" s="339"/>
      <c r="C2" s="339"/>
      <c r="D2" s="339"/>
      <c r="E2" s="340"/>
      <c r="F2" s="339"/>
      <c r="G2" s="339"/>
      <c r="H2" s="339"/>
      <c r="I2" s="339"/>
      <c r="J2" s="337"/>
      <c r="K2" s="337"/>
      <c r="L2" s="337"/>
      <c r="M2" s="337"/>
      <c r="N2" s="337"/>
      <c r="O2" s="337"/>
      <c r="P2" s="337"/>
      <c r="Q2" s="337"/>
      <c r="R2" s="337"/>
      <c r="S2" s="337"/>
      <c r="T2" s="337"/>
      <c r="U2" s="337"/>
      <c r="V2" s="337"/>
      <c r="W2" s="337"/>
      <c r="X2" s="337"/>
      <c r="Y2" s="337"/>
      <c r="Z2" s="337"/>
    </row>
    <row r="3" spans="1:26" x14ac:dyDescent="0.2">
      <c r="A3" s="339"/>
      <c r="B3" s="339"/>
      <c r="C3" s="339"/>
      <c r="D3" s="339"/>
      <c r="E3" s="340"/>
      <c r="F3" s="339"/>
      <c r="G3" s="339"/>
      <c r="H3" s="339"/>
      <c r="I3" s="339"/>
      <c r="J3" s="337"/>
      <c r="K3" s="337"/>
      <c r="L3" s="337"/>
      <c r="M3" s="337"/>
      <c r="N3" s="337"/>
      <c r="O3" s="337"/>
      <c r="P3" s="337"/>
      <c r="Q3" s="337"/>
      <c r="R3" s="337"/>
      <c r="S3" s="337"/>
      <c r="T3" s="337"/>
      <c r="U3" s="337"/>
      <c r="V3" s="337"/>
      <c r="W3" s="337"/>
      <c r="X3" s="337"/>
      <c r="Y3" s="337"/>
      <c r="Z3" s="337"/>
    </row>
    <row r="4" spans="1:26" x14ac:dyDescent="0.2">
      <c r="A4" s="339"/>
      <c r="B4" s="339"/>
      <c r="C4" s="339"/>
      <c r="D4" s="339"/>
      <c r="E4" s="340"/>
      <c r="F4" s="339"/>
      <c r="G4" s="339"/>
      <c r="H4" s="339"/>
      <c r="I4" s="339"/>
      <c r="J4" s="337"/>
      <c r="K4" s="337"/>
      <c r="L4" s="337"/>
      <c r="M4" s="337"/>
      <c r="N4" s="337"/>
      <c r="O4" s="337"/>
      <c r="P4" s="337"/>
      <c r="Q4" s="337"/>
      <c r="R4" s="337"/>
      <c r="S4" s="337"/>
      <c r="T4" s="337"/>
      <c r="U4" s="337"/>
      <c r="V4" s="337"/>
      <c r="W4" s="337"/>
      <c r="X4" s="337"/>
      <c r="Y4" s="337"/>
      <c r="Z4" s="337"/>
    </row>
    <row r="5" spans="1:26" x14ac:dyDescent="0.2">
      <c r="A5" s="339"/>
      <c r="B5" s="339"/>
      <c r="C5" s="339"/>
      <c r="D5" s="339"/>
      <c r="E5" s="340"/>
      <c r="F5" s="339"/>
      <c r="G5" s="339"/>
      <c r="H5" s="339"/>
      <c r="I5" s="339"/>
      <c r="J5" s="337"/>
      <c r="K5" s="337"/>
      <c r="L5" s="337"/>
      <c r="M5" s="337"/>
      <c r="N5" s="337"/>
      <c r="O5" s="337"/>
      <c r="P5" s="337"/>
      <c r="Q5" s="337"/>
      <c r="R5" s="337"/>
      <c r="S5" s="337"/>
      <c r="T5" s="337"/>
      <c r="U5" s="337"/>
      <c r="V5" s="337"/>
      <c r="W5" s="337"/>
      <c r="X5" s="337"/>
      <c r="Y5" s="337"/>
      <c r="Z5" s="337"/>
    </row>
    <row r="6" spans="1:26" x14ac:dyDescent="0.2">
      <c r="A6" s="339"/>
      <c r="B6" s="339"/>
      <c r="C6" s="339"/>
      <c r="D6" s="339"/>
      <c r="E6" s="340"/>
      <c r="F6" s="339"/>
      <c r="G6" s="339"/>
      <c r="H6" s="339"/>
      <c r="I6" s="339"/>
      <c r="J6" s="337"/>
      <c r="K6" s="337"/>
      <c r="L6" s="337"/>
      <c r="M6" s="337"/>
      <c r="N6" s="337"/>
      <c r="O6" s="337"/>
      <c r="P6" s="337"/>
      <c r="Q6" s="337"/>
      <c r="R6" s="337"/>
      <c r="S6" s="337"/>
      <c r="T6" s="337"/>
      <c r="U6" s="337"/>
      <c r="V6" s="337"/>
      <c r="W6" s="337"/>
      <c r="X6" s="337"/>
      <c r="Y6" s="337"/>
      <c r="Z6" s="337"/>
    </row>
    <row r="7" spans="1:26" ht="18" x14ac:dyDescent="0.2">
      <c r="A7" s="339"/>
      <c r="B7" s="341" t="s">
        <v>692</v>
      </c>
      <c r="C7" s="339"/>
      <c r="D7" s="339"/>
      <c r="E7" s="340"/>
      <c r="F7" s="339"/>
      <c r="G7" s="339"/>
      <c r="H7" s="339"/>
      <c r="I7" s="339"/>
      <c r="J7" s="337"/>
      <c r="K7" s="337"/>
      <c r="L7" s="337"/>
      <c r="M7" s="337"/>
      <c r="N7" s="337"/>
      <c r="O7" s="337"/>
      <c r="P7" s="337"/>
      <c r="Q7" s="337"/>
      <c r="R7" s="337"/>
      <c r="S7" s="337"/>
      <c r="T7" s="337"/>
      <c r="U7" s="337"/>
      <c r="V7" s="337"/>
      <c r="W7" s="337"/>
      <c r="X7" s="337"/>
      <c r="Y7" s="337"/>
      <c r="Z7" s="337"/>
    </row>
    <row r="8" spans="1:26" ht="13.5" thickBot="1" x14ac:dyDescent="0.25">
      <c r="A8" s="342"/>
      <c r="B8" s="343"/>
      <c r="C8" s="343"/>
      <c r="D8" s="343"/>
      <c r="E8" s="344"/>
      <c r="F8" s="342"/>
      <c r="G8" s="339"/>
      <c r="H8" s="339"/>
      <c r="I8" s="339"/>
      <c r="J8" s="337"/>
      <c r="K8" s="337"/>
      <c r="L8" s="337"/>
      <c r="M8" s="337"/>
      <c r="N8" s="337"/>
      <c r="O8" s="337"/>
      <c r="P8" s="337"/>
      <c r="Q8" s="337"/>
      <c r="R8" s="337"/>
      <c r="S8" s="337"/>
      <c r="T8" s="337"/>
      <c r="U8" s="337"/>
      <c r="V8" s="337"/>
      <c r="W8" s="337"/>
      <c r="X8" s="337"/>
      <c r="Y8" s="337"/>
      <c r="Z8" s="337"/>
    </row>
    <row r="9" spans="1:26" ht="13.5" thickBot="1" x14ac:dyDescent="0.25">
      <c r="A9" s="345"/>
      <c r="B9" s="346" t="s">
        <v>693</v>
      </c>
      <c r="C9" s="346" t="s">
        <v>694</v>
      </c>
      <c r="D9" s="346" t="s">
        <v>695</v>
      </c>
      <c r="E9" s="347" t="s">
        <v>696</v>
      </c>
      <c r="F9" s="348"/>
      <c r="G9" s="349"/>
      <c r="H9" s="349"/>
      <c r="I9" s="349"/>
      <c r="J9" s="337"/>
      <c r="K9" s="337"/>
      <c r="L9" s="337"/>
      <c r="M9" s="337"/>
      <c r="N9" s="337"/>
      <c r="O9" s="337"/>
      <c r="P9" s="337"/>
      <c r="Q9" s="337"/>
      <c r="R9" s="337"/>
      <c r="S9" s="337"/>
      <c r="T9" s="337"/>
      <c r="U9" s="337"/>
      <c r="V9" s="337"/>
      <c r="W9" s="337"/>
      <c r="X9" s="337"/>
      <c r="Y9" s="337"/>
      <c r="Z9" s="337"/>
    </row>
    <row r="10" spans="1:26" x14ac:dyDescent="0.2">
      <c r="A10" s="350"/>
      <c r="B10" s="351" t="s">
        <v>698</v>
      </c>
      <c r="C10" s="352">
        <v>39448</v>
      </c>
      <c r="D10" s="353" t="s">
        <v>697</v>
      </c>
      <c r="E10" s="354" t="s">
        <v>700</v>
      </c>
      <c r="F10" s="355"/>
      <c r="G10" s="356"/>
      <c r="H10" s="356"/>
      <c r="I10" s="356"/>
      <c r="J10" s="337"/>
      <c r="K10" s="337"/>
      <c r="L10" s="337"/>
      <c r="M10" s="337"/>
      <c r="N10" s="337"/>
      <c r="O10" s="337"/>
      <c r="P10" s="337"/>
      <c r="Q10" s="337"/>
      <c r="R10" s="337"/>
      <c r="S10" s="337"/>
      <c r="T10" s="337"/>
      <c r="U10" s="337"/>
      <c r="V10" s="337"/>
      <c r="W10" s="337"/>
      <c r="X10" s="337"/>
      <c r="Y10" s="337"/>
      <c r="Z10" s="337"/>
    </row>
    <row r="11" spans="1:26" x14ac:dyDescent="0.2">
      <c r="A11" s="357"/>
      <c r="B11" s="361" t="s">
        <v>699</v>
      </c>
      <c r="C11" s="358">
        <v>42142</v>
      </c>
      <c r="D11" s="359" t="s">
        <v>697</v>
      </c>
      <c r="E11" s="360" t="s">
        <v>701</v>
      </c>
      <c r="F11" s="355"/>
      <c r="G11" s="356"/>
      <c r="H11" s="356"/>
      <c r="I11" s="356"/>
      <c r="J11" s="337"/>
      <c r="K11" s="337"/>
      <c r="L11" s="337"/>
      <c r="M11" s="337"/>
      <c r="N11" s="337"/>
      <c r="O11" s="337"/>
      <c r="P11" s="337"/>
      <c r="Q11" s="337"/>
      <c r="R11" s="337"/>
      <c r="S11" s="337"/>
      <c r="T11" s="337"/>
      <c r="U11" s="337"/>
      <c r="V11" s="337"/>
      <c r="W11" s="337"/>
      <c r="X11" s="337"/>
      <c r="Y11" s="337"/>
      <c r="Z11" s="337"/>
    </row>
    <row r="12" spans="1:26" x14ac:dyDescent="0.2">
      <c r="A12" s="357"/>
      <c r="B12" s="361"/>
      <c r="C12" s="358"/>
      <c r="D12" s="359"/>
      <c r="E12" s="360"/>
      <c r="F12" s="355"/>
      <c r="G12" s="356"/>
      <c r="H12" s="356"/>
      <c r="I12" s="356"/>
      <c r="J12" s="337"/>
      <c r="K12" s="337"/>
      <c r="L12" s="337"/>
      <c r="M12" s="337"/>
      <c r="N12" s="337"/>
      <c r="O12" s="337"/>
      <c r="P12" s="337"/>
      <c r="Q12" s="337"/>
      <c r="R12" s="337"/>
      <c r="S12" s="337"/>
      <c r="T12" s="337"/>
      <c r="U12" s="337"/>
      <c r="V12" s="337"/>
      <c r="W12" s="337"/>
      <c r="X12" s="337"/>
      <c r="Y12" s="337"/>
      <c r="Z12" s="337"/>
    </row>
    <row r="13" spans="1:26" x14ac:dyDescent="0.2">
      <c r="A13" s="357"/>
      <c r="B13" s="361"/>
      <c r="C13" s="358"/>
      <c r="D13" s="359"/>
      <c r="E13" s="360"/>
      <c r="F13" s="355"/>
      <c r="G13" s="356"/>
      <c r="H13" s="356"/>
      <c r="I13" s="356"/>
      <c r="J13" s="337"/>
      <c r="K13" s="337"/>
      <c r="L13" s="337"/>
      <c r="M13" s="337"/>
      <c r="N13" s="337"/>
      <c r="O13" s="337"/>
      <c r="P13" s="337"/>
      <c r="Q13" s="337"/>
      <c r="R13" s="337"/>
      <c r="S13" s="337"/>
      <c r="T13" s="337"/>
      <c r="U13" s="337"/>
      <c r="V13" s="337"/>
      <c r="W13" s="337"/>
      <c r="X13" s="337"/>
      <c r="Y13" s="337"/>
      <c r="Z13" s="337"/>
    </row>
    <row r="14" spans="1:26" ht="13.5" thickBot="1" x14ac:dyDescent="0.25">
      <c r="A14" s="357"/>
      <c r="B14" s="362"/>
      <c r="C14" s="363"/>
      <c r="D14" s="364"/>
      <c r="E14" s="365"/>
      <c r="F14" s="355"/>
      <c r="G14" s="356"/>
      <c r="H14" s="356"/>
      <c r="I14" s="356"/>
      <c r="J14" s="337"/>
      <c r="K14" s="337"/>
      <c r="L14" s="337"/>
      <c r="M14" s="337"/>
      <c r="N14" s="337"/>
      <c r="O14" s="337"/>
      <c r="P14" s="337"/>
      <c r="Q14" s="337"/>
      <c r="R14" s="337"/>
      <c r="S14" s="337"/>
      <c r="T14" s="337"/>
      <c r="U14" s="337"/>
      <c r="V14" s="337"/>
      <c r="W14" s="337"/>
      <c r="X14" s="337"/>
      <c r="Y14" s="337"/>
      <c r="Z14" s="337"/>
    </row>
    <row r="15" spans="1:26" x14ac:dyDescent="0.2">
      <c r="A15" s="342"/>
      <c r="B15" s="366"/>
      <c r="C15" s="366"/>
      <c r="D15" s="366"/>
      <c r="E15" s="367"/>
      <c r="F15" s="342"/>
      <c r="G15" s="339"/>
      <c r="H15" s="339"/>
      <c r="I15" s="339"/>
      <c r="J15" s="337"/>
      <c r="K15" s="336"/>
      <c r="L15" s="337"/>
      <c r="M15" s="337"/>
      <c r="N15" s="337"/>
      <c r="O15" s="337"/>
      <c r="P15" s="337"/>
      <c r="Q15" s="337"/>
      <c r="R15" s="337"/>
      <c r="S15" s="337"/>
      <c r="T15" s="337"/>
      <c r="U15" s="337"/>
      <c r="V15" s="337"/>
      <c r="W15" s="337"/>
      <c r="X15" s="337"/>
      <c r="Y15" s="337"/>
      <c r="Z15" s="337"/>
    </row>
    <row r="16" spans="1:26" x14ac:dyDescent="0.2">
      <c r="A16" s="339"/>
      <c r="B16" s="339"/>
      <c r="C16" s="339"/>
      <c r="D16" s="339"/>
      <c r="E16" s="340"/>
      <c r="F16" s="368"/>
      <c r="G16" s="339"/>
      <c r="H16" s="339"/>
      <c r="I16" s="339"/>
      <c r="J16" s="337"/>
      <c r="K16" s="337"/>
      <c r="L16" s="337"/>
      <c r="M16" s="337"/>
      <c r="N16" s="337"/>
      <c r="O16" s="337"/>
      <c r="P16" s="337"/>
      <c r="Q16" s="337"/>
      <c r="R16" s="337"/>
      <c r="S16" s="337"/>
      <c r="T16" s="337"/>
      <c r="U16" s="337"/>
      <c r="V16" s="337"/>
      <c r="W16" s="337"/>
      <c r="X16" s="337"/>
      <c r="Y16" s="337"/>
      <c r="Z16" s="337"/>
    </row>
    <row r="17" spans="1:26" x14ac:dyDescent="0.2">
      <c r="A17" s="339"/>
      <c r="B17" s="339"/>
      <c r="C17" s="339"/>
      <c r="D17" s="339"/>
      <c r="F17" s="368"/>
      <c r="G17" s="339"/>
      <c r="H17" s="339"/>
      <c r="I17" s="339"/>
      <c r="J17" s="337"/>
      <c r="K17" s="337"/>
      <c r="L17" s="337"/>
      <c r="M17" s="337"/>
      <c r="N17" s="337"/>
      <c r="O17" s="337"/>
      <c r="P17" s="337"/>
      <c r="Q17" s="337"/>
      <c r="R17" s="337"/>
      <c r="S17" s="337"/>
      <c r="T17" s="337"/>
      <c r="U17" s="337"/>
      <c r="V17" s="337"/>
      <c r="W17" s="337"/>
      <c r="X17" s="337"/>
      <c r="Y17" s="337"/>
      <c r="Z17" s="337"/>
    </row>
    <row r="18" spans="1:26" x14ac:dyDescent="0.2">
      <c r="A18" s="339"/>
      <c r="B18" s="339"/>
      <c r="C18" s="339"/>
      <c r="D18" s="339"/>
      <c r="E18" s="340"/>
      <c r="F18" s="368"/>
      <c r="G18" s="339"/>
      <c r="H18" s="339"/>
      <c r="I18" s="339"/>
      <c r="J18" s="337"/>
      <c r="K18" s="337"/>
      <c r="L18" s="337"/>
      <c r="M18" s="337"/>
      <c r="N18" s="337"/>
      <c r="O18" s="337"/>
      <c r="P18" s="337"/>
      <c r="Q18" s="337"/>
      <c r="R18" s="337"/>
      <c r="S18" s="337"/>
      <c r="T18" s="337"/>
      <c r="U18" s="337"/>
      <c r="V18" s="337"/>
      <c r="W18" s="337"/>
      <c r="X18" s="337"/>
      <c r="Y18" s="337"/>
      <c r="Z18" s="337"/>
    </row>
    <row r="19" spans="1:26" x14ac:dyDescent="0.2">
      <c r="A19" s="339"/>
      <c r="B19" s="339"/>
      <c r="C19" s="339"/>
      <c r="D19" s="339"/>
      <c r="E19" s="340"/>
      <c r="F19" s="339"/>
      <c r="G19" s="339"/>
      <c r="H19" s="339"/>
      <c r="I19" s="339"/>
      <c r="J19" s="337"/>
      <c r="K19" s="337"/>
      <c r="L19" s="337"/>
      <c r="M19" s="337"/>
      <c r="N19" s="337"/>
      <c r="O19" s="337"/>
      <c r="P19" s="337"/>
      <c r="Q19" s="337"/>
      <c r="R19" s="337"/>
      <c r="S19" s="337"/>
      <c r="T19" s="337"/>
      <c r="U19" s="337"/>
      <c r="V19" s="337"/>
      <c r="W19" s="337"/>
      <c r="X19" s="337"/>
      <c r="Y19" s="337"/>
      <c r="Z19" s="337"/>
    </row>
    <row r="20" spans="1:26" x14ac:dyDescent="0.2">
      <c r="A20" s="339"/>
      <c r="B20" s="339"/>
      <c r="C20" s="339"/>
      <c r="D20" s="339"/>
      <c r="E20" s="340"/>
      <c r="F20" s="339"/>
      <c r="G20" s="339"/>
      <c r="H20" s="339"/>
      <c r="I20" s="339"/>
      <c r="J20" s="337"/>
      <c r="K20" s="337"/>
      <c r="L20" s="337"/>
      <c r="M20" s="337"/>
      <c r="N20" s="337"/>
      <c r="O20" s="337"/>
      <c r="P20" s="337"/>
      <c r="Q20" s="337"/>
      <c r="R20" s="337"/>
      <c r="S20" s="337"/>
      <c r="T20" s="337"/>
      <c r="U20" s="337"/>
      <c r="V20" s="337"/>
      <c r="W20" s="337"/>
      <c r="X20" s="337"/>
      <c r="Y20" s="337"/>
      <c r="Z20" s="337"/>
    </row>
    <row r="21" spans="1:26" x14ac:dyDescent="0.2">
      <c r="A21" s="339"/>
      <c r="B21" s="339"/>
      <c r="C21" s="339"/>
      <c r="D21" s="339"/>
      <c r="E21" s="340"/>
      <c r="F21" s="339"/>
      <c r="G21" s="339"/>
      <c r="H21" s="339"/>
      <c r="I21" s="339"/>
      <c r="J21" s="337"/>
      <c r="K21" s="337"/>
      <c r="L21" s="337"/>
      <c r="M21" s="337"/>
      <c r="N21" s="337"/>
      <c r="O21" s="337"/>
      <c r="P21" s="337"/>
      <c r="Q21" s="337"/>
      <c r="R21" s="337"/>
      <c r="S21" s="337"/>
      <c r="T21" s="337"/>
      <c r="U21" s="337"/>
      <c r="V21" s="337"/>
      <c r="W21" s="337"/>
      <c r="X21" s="337"/>
      <c r="Y21" s="337"/>
      <c r="Z21" s="337"/>
    </row>
    <row r="22" spans="1:26" x14ac:dyDescent="0.2">
      <c r="A22" s="339"/>
      <c r="B22" s="339"/>
      <c r="C22" s="339"/>
      <c r="D22" s="339"/>
      <c r="E22" s="340"/>
      <c r="F22" s="339"/>
      <c r="G22" s="339"/>
      <c r="H22" s="339"/>
      <c r="I22" s="339"/>
      <c r="J22" s="337"/>
      <c r="K22" s="337"/>
      <c r="L22" s="337"/>
      <c r="M22" s="337"/>
      <c r="N22" s="337"/>
      <c r="O22" s="337"/>
      <c r="P22" s="337"/>
      <c r="Q22" s="337"/>
      <c r="R22" s="337"/>
      <c r="S22" s="337"/>
      <c r="T22" s="337"/>
      <c r="U22" s="337"/>
      <c r="V22" s="337"/>
      <c r="W22" s="337"/>
      <c r="X22" s="337"/>
      <c r="Y22" s="337"/>
      <c r="Z22" s="337"/>
    </row>
    <row r="23" spans="1:26" x14ac:dyDescent="0.2">
      <c r="A23" s="339"/>
      <c r="B23" s="339"/>
      <c r="C23" s="339"/>
      <c r="D23" s="339"/>
      <c r="E23" s="340"/>
      <c r="F23" s="339"/>
      <c r="G23" s="339"/>
      <c r="H23" s="339"/>
      <c r="I23" s="339"/>
      <c r="J23" s="337"/>
      <c r="K23" s="337"/>
      <c r="L23" s="337"/>
      <c r="M23" s="337"/>
      <c r="N23" s="337"/>
      <c r="O23" s="337"/>
      <c r="P23" s="337"/>
      <c r="Q23" s="337"/>
      <c r="R23" s="337"/>
      <c r="S23" s="337"/>
      <c r="T23" s="337"/>
      <c r="U23" s="337"/>
      <c r="V23" s="337"/>
      <c r="W23" s="337"/>
      <c r="X23" s="337"/>
      <c r="Y23" s="337"/>
      <c r="Z23" s="337"/>
    </row>
    <row r="24" spans="1:26" x14ac:dyDescent="0.2">
      <c r="A24" s="339"/>
      <c r="B24" s="339"/>
      <c r="C24" s="339"/>
      <c r="D24" s="339"/>
      <c r="E24" s="340"/>
      <c r="F24" s="339"/>
      <c r="G24" s="339"/>
      <c r="H24" s="339"/>
      <c r="I24" s="339"/>
      <c r="J24" s="337"/>
      <c r="K24" s="337"/>
      <c r="L24" s="337"/>
      <c r="M24" s="337"/>
      <c r="N24" s="337"/>
      <c r="O24" s="337"/>
      <c r="P24" s="337"/>
      <c r="Q24" s="337"/>
      <c r="R24" s="337"/>
      <c r="S24" s="337"/>
      <c r="T24" s="337"/>
      <c r="U24" s="337"/>
      <c r="V24" s="337"/>
      <c r="W24" s="337"/>
      <c r="X24" s="337"/>
      <c r="Y24" s="337"/>
      <c r="Z24" s="337"/>
    </row>
    <row r="25" spans="1:26" x14ac:dyDescent="0.2">
      <c r="A25" s="339"/>
      <c r="B25" s="339"/>
      <c r="C25" s="339"/>
      <c r="D25" s="339"/>
      <c r="E25" s="340"/>
      <c r="F25" s="339"/>
      <c r="G25" s="339"/>
      <c r="H25" s="339"/>
      <c r="I25" s="339"/>
      <c r="J25" s="337"/>
      <c r="K25" s="337"/>
      <c r="L25" s="337"/>
      <c r="M25" s="337"/>
      <c r="N25" s="337"/>
      <c r="O25" s="337"/>
      <c r="P25" s="337"/>
      <c r="Q25" s="337"/>
      <c r="R25" s="337"/>
      <c r="S25" s="337"/>
      <c r="T25" s="337"/>
      <c r="U25" s="337"/>
      <c r="V25" s="337"/>
      <c r="W25" s="337"/>
      <c r="X25" s="337"/>
      <c r="Y25" s="337"/>
      <c r="Z25" s="337"/>
    </row>
    <row r="26" spans="1:26" x14ac:dyDescent="0.2">
      <c r="A26" s="339"/>
      <c r="B26" s="339"/>
      <c r="C26" s="339"/>
      <c r="D26" s="339"/>
      <c r="E26" s="340"/>
      <c r="F26" s="339"/>
      <c r="G26" s="339"/>
      <c r="H26" s="339"/>
      <c r="I26" s="339"/>
      <c r="J26" s="337"/>
      <c r="K26" s="337"/>
      <c r="L26" s="337"/>
      <c r="M26" s="337"/>
      <c r="N26" s="337"/>
      <c r="O26" s="337"/>
      <c r="P26" s="337"/>
      <c r="Q26" s="337"/>
      <c r="R26" s="337"/>
      <c r="S26" s="337"/>
      <c r="T26" s="337"/>
      <c r="U26" s="337"/>
      <c r="V26" s="337"/>
      <c r="W26" s="337"/>
      <c r="X26" s="337"/>
      <c r="Y26" s="337"/>
      <c r="Z26" s="337"/>
    </row>
    <row r="27" spans="1:26" x14ac:dyDescent="0.2">
      <c r="A27" s="339"/>
      <c r="B27" s="339"/>
      <c r="C27" s="339"/>
      <c r="D27" s="339"/>
      <c r="E27" s="340"/>
      <c r="F27" s="339"/>
      <c r="G27" s="339"/>
      <c r="H27" s="339"/>
      <c r="I27" s="339"/>
      <c r="J27" s="337"/>
      <c r="K27" s="337"/>
      <c r="L27" s="337"/>
      <c r="M27" s="337"/>
      <c r="N27" s="337"/>
      <c r="O27" s="337"/>
      <c r="P27" s="337"/>
      <c r="Q27" s="337"/>
      <c r="R27" s="337"/>
      <c r="S27" s="337"/>
      <c r="T27" s="337"/>
      <c r="U27" s="337"/>
      <c r="V27" s="337"/>
      <c r="W27" s="337"/>
      <c r="X27" s="337"/>
      <c r="Y27" s="337"/>
      <c r="Z27" s="337"/>
    </row>
    <row r="28" spans="1:26" x14ac:dyDescent="0.2">
      <c r="A28" s="339"/>
      <c r="B28" s="339"/>
      <c r="C28" s="339"/>
      <c r="D28" s="339"/>
      <c r="E28" s="340"/>
      <c r="F28" s="339"/>
      <c r="G28" s="339"/>
      <c r="H28" s="339"/>
      <c r="I28" s="339"/>
      <c r="J28" s="337"/>
      <c r="K28" s="337"/>
      <c r="L28" s="337"/>
      <c r="M28" s="337"/>
      <c r="N28" s="337"/>
      <c r="O28" s="337"/>
      <c r="P28" s="337"/>
      <c r="Q28" s="337"/>
      <c r="R28" s="337"/>
      <c r="S28" s="337"/>
      <c r="T28" s="337"/>
      <c r="U28" s="337"/>
      <c r="V28" s="337"/>
      <c r="W28" s="337"/>
      <c r="X28" s="337"/>
      <c r="Y28" s="337"/>
      <c r="Z28" s="337"/>
    </row>
    <row r="29" spans="1:26" x14ac:dyDescent="0.2">
      <c r="A29" s="339"/>
      <c r="B29" s="339"/>
      <c r="C29" s="339"/>
      <c r="D29" s="339"/>
      <c r="E29" s="340"/>
      <c r="F29" s="339"/>
      <c r="G29" s="339"/>
      <c r="H29" s="339"/>
      <c r="I29" s="339"/>
      <c r="J29" s="337"/>
      <c r="K29" s="337"/>
      <c r="L29" s="337"/>
      <c r="M29" s="337"/>
      <c r="N29" s="337"/>
      <c r="O29" s="337"/>
      <c r="P29" s="337"/>
      <c r="Q29" s="337"/>
      <c r="R29" s="337"/>
      <c r="S29" s="337"/>
      <c r="T29" s="337"/>
      <c r="U29" s="337"/>
      <c r="V29" s="337"/>
      <c r="W29" s="337"/>
      <c r="X29" s="337"/>
      <c r="Y29" s="337"/>
      <c r="Z29" s="337"/>
    </row>
    <row r="30" spans="1:26" x14ac:dyDescent="0.2">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row>
    <row r="31" spans="1:26" x14ac:dyDescent="0.2">
      <c r="A31" s="337"/>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row>
    <row r="32" spans="1:26" x14ac:dyDescent="0.2">
      <c r="A32" s="337"/>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row>
    <row r="33" spans="1:26" x14ac:dyDescent="0.2">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row>
    <row r="34" spans="1:26" x14ac:dyDescent="0.2">
      <c r="A34" s="337"/>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row>
    <row r="35" spans="1:26" x14ac:dyDescent="0.2">
      <c r="A35" s="337"/>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row>
    <row r="36" spans="1:26" x14ac:dyDescent="0.2">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row>
    <row r="37" spans="1:26" x14ac:dyDescent="0.2">
      <c r="A37" s="337"/>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row>
    <row r="38" spans="1:26" x14ac:dyDescent="0.2">
      <c r="A38" s="337"/>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row>
    <row r="39" spans="1:26" x14ac:dyDescent="0.2">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row>
    <row r="40" spans="1:26" x14ac:dyDescent="0.2">
      <c r="A40" s="337"/>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row>
    <row r="41" spans="1:26" x14ac:dyDescent="0.2">
      <c r="A41" s="337"/>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row>
    <row r="42" spans="1:26" x14ac:dyDescent="0.2">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row>
    <row r="43" spans="1:26" x14ac:dyDescent="0.2">
      <c r="A43" s="337"/>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row>
    <row r="44" spans="1:26" x14ac:dyDescent="0.2">
      <c r="A44" s="337"/>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row>
    <row r="45" spans="1:26" x14ac:dyDescent="0.2">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row>
    <row r="46" spans="1:26" x14ac:dyDescent="0.2">
      <c r="A46" s="337"/>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row>
    <row r="47" spans="1:26" x14ac:dyDescent="0.2">
      <c r="A47" s="337"/>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row>
    <row r="48" spans="1:26" x14ac:dyDescent="0.2">
      <c r="A48" s="337"/>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row>
    <row r="49" spans="1:26" x14ac:dyDescent="0.2">
      <c r="A49" s="337"/>
      <c r="B49" s="337"/>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row>
    <row r="50" spans="1:26" x14ac:dyDescent="0.2">
      <c r="A50" s="337"/>
      <c r="B50" s="337"/>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row>
    <row r="51" spans="1:26" x14ac:dyDescent="0.2">
      <c r="A51" s="337"/>
      <c r="B51" s="337"/>
      <c r="C51" s="337"/>
      <c r="D51" s="337"/>
      <c r="E51" s="337"/>
      <c r="F51" s="337"/>
      <c r="G51" s="337"/>
      <c r="H51" s="337"/>
      <c r="I51" s="337"/>
      <c r="J51" s="337"/>
      <c r="K51" s="337"/>
      <c r="L51" s="337"/>
      <c r="M51" s="337"/>
      <c r="N51" s="337"/>
      <c r="O51" s="337"/>
      <c r="P51" s="337"/>
      <c r="Q51" s="337"/>
      <c r="R51" s="337"/>
      <c r="S51" s="337"/>
      <c r="T51" s="337"/>
      <c r="U51" s="337"/>
      <c r="V51" s="337"/>
      <c r="W51" s="337"/>
      <c r="X51" s="337"/>
      <c r="Y51" s="337"/>
      <c r="Z51" s="337"/>
    </row>
    <row r="52" spans="1:26" x14ac:dyDescent="0.2">
      <c r="A52" s="337"/>
      <c r="B52" s="337"/>
      <c r="C52" s="337"/>
      <c r="D52" s="337"/>
      <c r="E52" s="337"/>
      <c r="F52" s="337"/>
      <c r="G52" s="337"/>
      <c r="H52" s="337"/>
      <c r="I52" s="337"/>
      <c r="J52" s="337"/>
      <c r="K52" s="337"/>
      <c r="L52" s="337"/>
      <c r="M52" s="337"/>
      <c r="N52" s="337"/>
      <c r="O52" s="337"/>
      <c r="P52" s="337"/>
      <c r="Q52" s="337"/>
      <c r="R52" s="337"/>
      <c r="S52" s="337"/>
      <c r="T52" s="337"/>
      <c r="U52" s="337"/>
      <c r="V52" s="337"/>
      <c r="W52" s="337"/>
      <c r="X52" s="337"/>
      <c r="Y52" s="337"/>
      <c r="Z52" s="337"/>
    </row>
    <row r="53" spans="1:26" x14ac:dyDescent="0.2">
      <c r="A53" s="337"/>
      <c r="B53" s="337"/>
      <c r="C53" s="337"/>
      <c r="D53" s="337"/>
      <c r="E53" s="337"/>
      <c r="F53" s="337"/>
      <c r="G53" s="337"/>
      <c r="H53" s="337"/>
      <c r="I53" s="337"/>
      <c r="J53" s="337"/>
      <c r="K53" s="337"/>
      <c r="L53" s="337"/>
      <c r="M53" s="337"/>
      <c r="N53" s="337"/>
      <c r="O53" s="337"/>
      <c r="P53" s="337"/>
      <c r="Q53" s="337"/>
      <c r="R53" s="337"/>
      <c r="S53" s="337"/>
      <c r="T53" s="337"/>
      <c r="U53" s="337"/>
      <c r="V53" s="337"/>
      <c r="W53" s="337"/>
      <c r="X53" s="337"/>
      <c r="Y53" s="337"/>
      <c r="Z53" s="337"/>
    </row>
    <row r="54" spans="1:26" x14ac:dyDescent="0.2">
      <c r="A54" s="337"/>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row>
    <row r="55" spans="1:26" x14ac:dyDescent="0.2">
      <c r="A55" s="337"/>
      <c r="B55" s="337"/>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row>
    <row r="56" spans="1:26" x14ac:dyDescent="0.2">
      <c r="A56" s="337"/>
      <c r="B56" s="337"/>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row>
    <row r="57" spans="1:26" x14ac:dyDescent="0.2">
      <c r="A57" s="337"/>
      <c r="B57" s="337"/>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row>
    <row r="58" spans="1:26" x14ac:dyDescent="0.2">
      <c r="A58" s="337"/>
      <c r="B58" s="337"/>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row>
    <row r="59" spans="1:26" x14ac:dyDescent="0.2">
      <c r="A59" s="337"/>
      <c r="B59" s="337"/>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row>
    <row r="60" spans="1:26" x14ac:dyDescent="0.2">
      <c r="A60" s="33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row>
    <row r="61" spans="1:26" x14ac:dyDescent="0.2">
      <c r="A61" s="337"/>
      <c r="B61" s="337"/>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row>
    <row r="62" spans="1:26" x14ac:dyDescent="0.2">
      <c r="A62" s="337"/>
      <c r="B62" s="337"/>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row>
    <row r="63" spans="1:26" x14ac:dyDescent="0.2">
      <c r="A63" s="337"/>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row>
    <row r="64" spans="1:26" x14ac:dyDescent="0.2">
      <c r="A64" s="337"/>
      <c r="B64" s="337"/>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row>
    <row r="65" spans="1:26" x14ac:dyDescent="0.2">
      <c r="A65" s="337"/>
      <c r="B65" s="337"/>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row>
    <row r="66" spans="1:26" x14ac:dyDescent="0.2">
      <c r="A66" s="337"/>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row>
    <row r="67" spans="1:26" x14ac:dyDescent="0.2">
      <c r="A67" s="337"/>
      <c r="B67" s="337"/>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row>
    <row r="68" spans="1:26" x14ac:dyDescent="0.2">
      <c r="A68" s="337"/>
      <c r="B68" s="337"/>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row>
    <row r="69" spans="1:26" x14ac:dyDescent="0.2">
      <c r="A69" s="337"/>
      <c r="B69" s="337"/>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row>
    <row r="70" spans="1:26" x14ac:dyDescent="0.2">
      <c r="A70" s="337"/>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row>
    <row r="71" spans="1:26" x14ac:dyDescent="0.2">
      <c r="A71" s="337"/>
      <c r="B71" s="337"/>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row>
    <row r="72" spans="1:26" x14ac:dyDescent="0.2">
      <c r="A72" s="337"/>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row>
    <row r="73" spans="1:26" x14ac:dyDescent="0.2">
      <c r="A73" s="337"/>
      <c r="B73" s="3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row>
    <row r="74" spans="1:26" x14ac:dyDescent="0.2">
      <c r="A74" s="337"/>
      <c r="B74" s="337"/>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Z74" s="337"/>
    </row>
    <row r="75" spans="1:26" x14ac:dyDescent="0.2">
      <c r="A75" s="337"/>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row>
    <row r="76" spans="1:26" x14ac:dyDescent="0.2">
      <c r="A76" s="337"/>
      <c r="B76" s="337"/>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row>
    <row r="77" spans="1:26" x14ac:dyDescent="0.2">
      <c r="A77" s="337"/>
      <c r="B77" s="337"/>
      <c r="C77" s="337"/>
      <c r="D77" s="337"/>
      <c r="E77" s="337"/>
      <c r="F77" s="337"/>
      <c r="G77" s="337"/>
      <c r="H77" s="337"/>
      <c r="I77" s="337"/>
      <c r="J77" s="337"/>
      <c r="K77" s="337"/>
      <c r="L77" s="337"/>
      <c r="M77" s="337"/>
      <c r="N77" s="337"/>
      <c r="O77" s="337"/>
      <c r="P77" s="337"/>
      <c r="Q77" s="337"/>
      <c r="R77" s="337"/>
      <c r="S77" s="337"/>
      <c r="T77" s="337"/>
      <c r="U77" s="337"/>
      <c r="V77" s="337"/>
      <c r="W77" s="337"/>
      <c r="X77" s="337"/>
      <c r="Y77" s="337"/>
      <c r="Z77" s="337"/>
    </row>
    <row r="78" spans="1:26" x14ac:dyDescent="0.2">
      <c r="A78" s="337"/>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row>
    <row r="79" spans="1:26" x14ac:dyDescent="0.2">
      <c r="A79" s="337"/>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row>
    <row r="80" spans="1:26" x14ac:dyDescent="0.2">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row>
    <row r="81" spans="1:26" x14ac:dyDescent="0.2">
      <c r="A81" s="337"/>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row>
    <row r="82" spans="1:26" x14ac:dyDescent="0.2">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row>
    <row r="83" spans="1:26" x14ac:dyDescent="0.2">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row>
    <row r="84" spans="1:26" x14ac:dyDescent="0.2">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row>
    <row r="85" spans="1:26" x14ac:dyDescent="0.2">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row>
    <row r="86" spans="1:26" x14ac:dyDescent="0.2">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row>
    <row r="87" spans="1:26" x14ac:dyDescent="0.2">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row>
    <row r="88" spans="1:26" x14ac:dyDescent="0.2">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row>
    <row r="89" spans="1:26" x14ac:dyDescent="0.2">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row r="90" spans="1:26" x14ac:dyDescent="0.2">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row>
    <row r="91" spans="1:26" x14ac:dyDescent="0.2">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row>
    <row r="92" spans="1:26" x14ac:dyDescent="0.2">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row>
    <row r="93" spans="1:26" x14ac:dyDescent="0.2">
      <c r="A93" s="337"/>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row>
    <row r="94" spans="1:26" x14ac:dyDescent="0.2">
      <c r="A94" s="337"/>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row>
    <row r="95" spans="1:26" x14ac:dyDescent="0.2">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row>
    <row r="96" spans="1:26" x14ac:dyDescent="0.2">
      <c r="A96" s="337"/>
      <c r="B96" s="337"/>
      <c r="C96" s="337"/>
      <c r="D96" s="337"/>
      <c r="E96" s="337"/>
      <c r="F96" s="337"/>
      <c r="G96" s="337"/>
      <c r="H96" s="337"/>
      <c r="I96" s="337"/>
      <c r="J96" s="337"/>
      <c r="K96" s="337"/>
      <c r="L96" s="337"/>
      <c r="M96" s="337"/>
      <c r="N96" s="337"/>
      <c r="O96" s="337"/>
      <c r="P96" s="337"/>
      <c r="Q96" s="337"/>
      <c r="R96" s="337"/>
      <c r="S96" s="337"/>
      <c r="T96" s="337"/>
      <c r="U96" s="337"/>
      <c r="V96" s="337"/>
      <c r="W96" s="337"/>
      <c r="X96" s="337"/>
      <c r="Y96" s="337"/>
      <c r="Z96" s="337"/>
    </row>
    <row r="97" spans="1:26" x14ac:dyDescent="0.2">
      <c r="A97" s="337"/>
      <c r="B97" s="337"/>
      <c r="C97" s="337"/>
      <c r="D97" s="337"/>
      <c r="E97" s="337"/>
      <c r="F97" s="337"/>
      <c r="G97" s="337"/>
      <c r="H97" s="337"/>
      <c r="I97" s="337"/>
      <c r="J97" s="337"/>
      <c r="K97" s="337"/>
      <c r="L97" s="337"/>
      <c r="M97" s="337"/>
      <c r="N97" s="337"/>
      <c r="O97" s="337"/>
      <c r="P97" s="337"/>
      <c r="Q97" s="337"/>
      <c r="R97" s="337"/>
      <c r="S97" s="337"/>
      <c r="T97" s="337"/>
      <c r="U97" s="337"/>
      <c r="V97" s="337"/>
      <c r="W97" s="337"/>
      <c r="X97" s="337"/>
      <c r="Y97" s="337"/>
      <c r="Z97" s="337"/>
    </row>
    <row r="98" spans="1:26" x14ac:dyDescent="0.2">
      <c r="A98" s="337"/>
      <c r="B98" s="337"/>
      <c r="C98" s="337"/>
      <c r="D98" s="337"/>
      <c r="E98" s="337"/>
      <c r="F98" s="337"/>
      <c r="G98" s="337"/>
      <c r="H98" s="337"/>
      <c r="I98" s="337"/>
      <c r="J98" s="337"/>
      <c r="K98" s="337"/>
      <c r="L98" s="337"/>
      <c r="M98" s="337"/>
      <c r="N98" s="337"/>
      <c r="O98" s="337"/>
      <c r="P98" s="337"/>
      <c r="Q98" s="337"/>
      <c r="R98" s="337"/>
      <c r="S98" s="337"/>
      <c r="T98" s="337"/>
      <c r="U98" s="337"/>
      <c r="V98" s="337"/>
      <c r="W98" s="337"/>
      <c r="X98" s="337"/>
      <c r="Y98" s="337"/>
      <c r="Z98" s="337"/>
    </row>
    <row r="99" spans="1:26" x14ac:dyDescent="0.2">
      <c r="A99" s="337"/>
      <c r="B99" s="337"/>
      <c r="C99" s="337"/>
      <c r="D99" s="337"/>
      <c r="E99" s="337"/>
      <c r="F99" s="337"/>
      <c r="G99" s="337"/>
      <c r="H99" s="337"/>
      <c r="I99" s="337"/>
      <c r="J99" s="337"/>
      <c r="K99" s="337"/>
      <c r="L99" s="337"/>
      <c r="M99" s="337"/>
      <c r="N99" s="337"/>
      <c r="O99" s="337"/>
      <c r="P99" s="337"/>
      <c r="Q99" s="337"/>
      <c r="R99" s="337"/>
      <c r="S99" s="337"/>
      <c r="T99" s="337"/>
      <c r="U99" s="337"/>
      <c r="V99" s="337"/>
      <c r="W99" s="337"/>
      <c r="X99" s="337"/>
      <c r="Y99" s="337"/>
      <c r="Z99" s="337"/>
    </row>
    <row r="100" spans="1:26" x14ac:dyDescent="0.2">
      <c r="A100" s="337"/>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row>
    <row r="101" spans="1:26" x14ac:dyDescent="0.2">
      <c r="A101" s="337"/>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row>
    <row r="102" spans="1:26" x14ac:dyDescent="0.2">
      <c r="A102" s="337"/>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row>
    <row r="103" spans="1:26" x14ac:dyDescent="0.2">
      <c r="A103" s="337"/>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row>
    <row r="104" spans="1:26" x14ac:dyDescent="0.2">
      <c r="A104" s="337"/>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row>
    <row r="105" spans="1:26" x14ac:dyDescent="0.2">
      <c r="A105" s="337"/>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row>
    <row r="106" spans="1:26" x14ac:dyDescent="0.2">
      <c r="A106" s="337"/>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row>
    <row r="107" spans="1:26" x14ac:dyDescent="0.2">
      <c r="A107" s="337"/>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row>
    <row r="108" spans="1:26" x14ac:dyDescent="0.2">
      <c r="A108" s="337"/>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row>
    <row r="109" spans="1:26" x14ac:dyDescent="0.2">
      <c r="A109" s="337"/>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row>
    <row r="110" spans="1:26" x14ac:dyDescent="0.2">
      <c r="A110" s="337"/>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row>
    <row r="111" spans="1:26" x14ac:dyDescent="0.2">
      <c r="A111" s="337"/>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row>
    <row r="112" spans="1:26" x14ac:dyDescent="0.2">
      <c r="A112" s="337"/>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row>
    <row r="113" spans="1:26" x14ac:dyDescent="0.2">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row>
    <row r="114" spans="1:26" x14ac:dyDescent="0.2">
      <c r="A114" s="337"/>
      <c r="B114" s="337"/>
      <c r="C114" s="337"/>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row>
    <row r="115" spans="1:26" x14ac:dyDescent="0.2">
      <c r="A115" s="337"/>
      <c r="B115" s="337"/>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row>
    <row r="116" spans="1:26" x14ac:dyDescent="0.2">
      <c r="A116" s="337"/>
      <c r="B116" s="337"/>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row>
    <row r="117" spans="1:26" x14ac:dyDescent="0.2">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x14ac:dyDescent="0.2">
      <c r="A118" s="337"/>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x14ac:dyDescent="0.2">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x14ac:dyDescent="0.2">
      <c r="A120" s="337"/>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x14ac:dyDescent="0.2">
      <c r="A121" s="337"/>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x14ac:dyDescent="0.2">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x14ac:dyDescent="0.2">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x14ac:dyDescent="0.2">
      <c r="A124" s="337"/>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row>
    <row r="125" spans="1:26" x14ac:dyDescent="0.2">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x14ac:dyDescent="0.2">
      <c r="A126" s="337"/>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x14ac:dyDescent="0.2">
      <c r="A127" s="337"/>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x14ac:dyDescent="0.2">
      <c r="A128" s="337"/>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x14ac:dyDescent="0.2">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x14ac:dyDescent="0.2">
      <c r="A130" s="337"/>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x14ac:dyDescent="0.2">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x14ac:dyDescent="0.2">
      <c r="A132" s="337"/>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x14ac:dyDescent="0.2">
      <c r="A133" s="337"/>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x14ac:dyDescent="0.2">
      <c r="A134" s="337"/>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x14ac:dyDescent="0.2">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x14ac:dyDescent="0.2">
      <c r="A136" s="337"/>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x14ac:dyDescent="0.2">
      <c r="A137" s="337"/>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x14ac:dyDescent="0.2">
      <c r="A138" s="337"/>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x14ac:dyDescent="0.2">
      <c r="A139" s="337"/>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x14ac:dyDescent="0.2">
      <c r="A140" s="337"/>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x14ac:dyDescent="0.2">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x14ac:dyDescent="0.2">
      <c r="A142" s="337"/>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x14ac:dyDescent="0.2">
      <c r="A143" s="337"/>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x14ac:dyDescent="0.2">
      <c r="A144" s="337"/>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x14ac:dyDescent="0.2">
      <c r="A145" s="337"/>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x14ac:dyDescent="0.2">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x14ac:dyDescent="0.2">
      <c r="A147" s="337"/>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x14ac:dyDescent="0.2">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x14ac:dyDescent="0.2">
      <c r="A149" s="337"/>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x14ac:dyDescent="0.2">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x14ac:dyDescent="0.2">
      <c r="A151" s="337"/>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x14ac:dyDescent="0.2">
      <c r="A152" s="337"/>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x14ac:dyDescent="0.2">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x14ac:dyDescent="0.2">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x14ac:dyDescent="0.2">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x14ac:dyDescent="0.2">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x14ac:dyDescent="0.2">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x14ac:dyDescent="0.2">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x14ac:dyDescent="0.2">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x14ac:dyDescent="0.2">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x14ac:dyDescent="0.2">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x14ac:dyDescent="0.2">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x14ac:dyDescent="0.2">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x14ac:dyDescent="0.2">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x14ac:dyDescent="0.2">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x14ac:dyDescent="0.2">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x14ac:dyDescent="0.2">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x14ac:dyDescent="0.2">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x14ac:dyDescent="0.2">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x14ac:dyDescent="0.2">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x14ac:dyDescent="0.2">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x14ac:dyDescent="0.2">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x14ac:dyDescent="0.2">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x14ac:dyDescent="0.2">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x14ac:dyDescent="0.2">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x14ac:dyDescent="0.2">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x14ac:dyDescent="0.2">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x14ac:dyDescent="0.2">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x14ac:dyDescent="0.2">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x14ac:dyDescent="0.2">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x14ac:dyDescent="0.2">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x14ac:dyDescent="0.2">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x14ac:dyDescent="0.2">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x14ac:dyDescent="0.2">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x14ac:dyDescent="0.2">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x14ac:dyDescent="0.2">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x14ac:dyDescent="0.2">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x14ac:dyDescent="0.2">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x14ac:dyDescent="0.2">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x14ac:dyDescent="0.2">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x14ac:dyDescent="0.2">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x14ac:dyDescent="0.2">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x14ac:dyDescent="0.2">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x14ac:dyDescent="0.2">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x14ac:dyDescent="0.2">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x14ac:dyDescent="0.2">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x14ac:dyDescent="0.2">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x14ac:dyDescent="0.2">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x14ac:dyDescent="0.2">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x14ac:dyDescent="0.2">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x14ac:dyDescent="0.2">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x14ac:dyDescent="0.2">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x14ac:dyDescent="0.2">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x14ac:dyDescent="0.2">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x14ac:dyDescent="0.2">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x14ac:dyDescent="0.2">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x14ac:dyDescent="0.2">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x14ac:dyDescent="0.2">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x14ac:dyDescent="0.2">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x14ac:dyDescent="0.2">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x14ac:dyDescent="0.2">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x14ac:dyDescent="0.2">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x14ac:dyDescent="0.2">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x14ac:dyDescent="0.2">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x14ac:dyDescent="0.2">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x14ac:dyDescent="0.2">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x14ac:dyDescent="0.2">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x14ac:dyDescent="0.2">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x14ac:dyDescent="0.2">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x14ac:dyDescent="0.2">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x14ac:dyDescent="0.2">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x14ac:dyDescent="0.2">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x14ac:dyDescent="0.2">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x14ac:dyDescent="0.2">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x14ac:dyDescent="0.2">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x14ac:dyDescent="0.2">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x14ac:dyDescent="0.2">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x14ac:dyDescent="0.2">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x14ac:dyDescent="0.2">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x14ac:dyDescent="0.2">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x14ac:dyDescent="0.2">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x14ac:dyDescent="0.2">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x14ac:dyDescent="0.2">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x14ac:dyDescent="0.2">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x14ac:dyDescent="0.2">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x14ac:dyDescent="0.2">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x14ac:dyDescent="0.2">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x14ac:dyDescent="0.2">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x14ac:dyDescent="0.2">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x14ac:dyDescent="0.2">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x14ac:dyDescent="0.2">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x14ac:dyDescent="0.2">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x14ac:dyDescent="0.2">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x14ac:dyDescent="0.2">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x14ac:dyDescent="0.2">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x14ac:dyDescent="0.2">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x14ac:dyDescent="0.2">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x14ac:dyDescent="0.2">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x14ac:dyDescent="0.2">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x14ac:dyDescent="0.2">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x14ac:dyDescent="0.2">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x14ac:dyDescent="0.2">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x14ac:dyDescent="0.2">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x14ac:dyDescent="0.2">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x14ac:dyDescent="0.2">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x14ac:dyDescent="0.2">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x14ac:dyDescent="0.2">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x14ac:dyDescent="0.2">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x14ac:dyDescent="0.2">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x14ac:dyDescent="0.2">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x14ac:dyDescent="0.2">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x14ac:dyDescent="0.2">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x14ac:dyDescent="0.2">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x14ac:dyDescent="0.2">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x14ac:dyDescent="0.2">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x14ac:dyDescent="0.2">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x14ac:dyDescent="0.2">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x14ac:dyDescent="0.2">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x14ac:dyDescent="0.2">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x14ac:dyDescent="0.2">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x14ac:dyDescent="0.2">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x14ac:dyDescent="0.2">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x14ac:dyDescent="0.2">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x14ac:dyDescent="0.2">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x14ac:dyDescent="0.2">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x14ac:dyDescent="0.2">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x14ac:dyDescent="0.2">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x14ac:dyDescent="0.2">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x14ac:dyDescent="0.2">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x14ac:dyDescent="0.2">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x14ac:dyDescent="0.2">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x14ac:dyDescent="0.2">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x14ac:dyDescent="0.2">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x14ac:dyDescent="0.2">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x14ac:dyDescent="0.2">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x14ac:dyDescent="0.2">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x14ac:dyDescent="0.2">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x14ac:dyDescent="0.2">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x14ac:dyDescent="0.2">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x14ac:dyDescent="0.2">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x14ac:dyDescent="0.2">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x14ac:dyDescent="0.2">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x14ac:dyDescent="0.2">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x14ac:dyDescent="0.2">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x14ac:dyDescent="0.2">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x14ac:dyDescent="0.2">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x14ac:dyDescent="0.2">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x14ac:dyDescent="0.2">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x14ac:dyDescent="0.2">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x14ac:dyDescent="0.2">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x14ac:dyDescent="0.2">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x14ac:dyDescent="0.2">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x14ac:dyDescent="0.2">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x14ac:dyDescent="0.2">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x14ac:dyDescent="0.2">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x14ac:dyDescent="0.2">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x14ac:dyDescent="0.2">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x14ac:dyDescent="0.2">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x14ac:dyDescent="0.2">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x14ac:dyDescent="0.2">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x14ac:dyDescent="0.2">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x14ac:dyDescent="0.2">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x14ac:dyDescent="0.2">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x14ac:dyDescent="0.2">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x14ac:dyDescent="0.2">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x14ac:dyDescent="0.2">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x14ac:dyDescent="0.2">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x14ac:dyDescent="0.2">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x14ac:dyDescent="0.2">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x14ac:dyDescent="0.2">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x14ac:dyDescent="0.2">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x14ac:dyDescent="0.2">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x14ac:dyDescent="0.2">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x14ac:dyDescent="0.2">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x14ac:dyDescent="0.2">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x14ac:dyDescent="0.2">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x14ac:dyDescent="0.2">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x14ac:dyDescent="0.2">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x14ac:dyDescent="0.2">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x14ac:dyDescent="0.2">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x14ac:dyDescent="0.2">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x14ac:dyDescent="0.2">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x14ac:dyDescent="0.2">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x14ac:dyDescent="0.2">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x14ac:dyDescent="0.2">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x14ac:dyDescent="0.2">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x14ac:dyDescent="0.2">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x14ac:dyDescent="0.2">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x14ac:dyDescent="0.2">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x14ac:dyDescent="0.2">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x14ac:dyDescent="0.2">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x14ac:dyDescent="0.2">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x14ac:dyDescent="0.2">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x14ac:dyDescent="0.2">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x14ac:dyDescent="0.2">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x14ac:dyDescent="0.2">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x14ac:dyDescent="0.2">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x14ac:dyDescent="0.2">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x14ac:dyDescent="0.2">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x14ac:dyDescent="0.2">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x14ac:dyDescent="0.2">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x14ac:dyDescent="0.2">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x14ac:dyDescent="0.2">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x14ac:dyDescent="0.2">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x14ac:dyDescent="0.2">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x14ac:dyDescent="0.2">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x14ac:dyDescent="0.2">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x14ac:dyDescent="0.2">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x14ac:dyDescent="0.2">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x14ac:dyDescent="0.2">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x14ac:dyDescent="0.2">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x14ac:dyDescent="0.2">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x14ac:dyDescent="0.2">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x14ac:dyDescent="0.2">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x14ac:dyDescent="0.2">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x14ac:dyDescent="0.2">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x14ac:dyDescent="0.2">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x14ac:dyDescent="0.2">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x14ac:dyDescent="0.2">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x14ac:dyDescent="0.2">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x14ac:dyDescent="0.2">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x14ac:dyDescent="0.2">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x14ac:dyDescent="0.2">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x14ac:dyDescent="0.2">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x14ac:dyDescent="0.2">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x14ac:dyDescent="0.2">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x14ac:dyDescent="0.2">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x14ac:dyDescent="0.2">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x14ac:dyDescent="0.2">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x14ac:dyDescent="0.2">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x14ac:dyDescent="0.2">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x14ac:dyDescent="0.2">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x14ac:dyDescent="0.2">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x14ac:dyDescent="0.2">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x14ac:dyDescent="0.2">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x14ac:dyDescent="0.2">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x14ac:dyDescent="0.2">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x14ac:dyDescent="0.2">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x14ac:dyDescent="0.2">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x14ac:dyDescent="0.2">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x14ac:dyDescent="0.2">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x14ac:dyDescent="0.2">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x14ac:dyDescent="0.2">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x14ac:dyDescent="0.2">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x14ac:dyDescent="0.2">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x14ac:dyDescent="0.2">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x14ac:dyDescent="0.2">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x14ac:dyDescent="0.2">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x14ac:dyDescent="0.2">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x14ac:dyDescent="0.2">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x14ac:dyDescent="0.2">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x14ac:dyDescent="0.2">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x14ac:dyDescent="0.2">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x14ac:dyDescent="0.2">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x14ac:dyDescent="0.2">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x14ac:dyDescent="0.2">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x14ac:dyDescent="0.2">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x14ac:dyDescent="0.2">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x14ac:dyDescent="0.2">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x14ac:dyDescent="0.2">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x14ac:dyDescent="0.2">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x14ac:dyDescent="0.2">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x14ac:dyDescent="0.2">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x14ac:dyDescent="0.2">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x14ac:dyDescent="0.2">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x14ac:dyDescent="0.2">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x14ac:dyDescent="0.2">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x14ac:dyDescent="0.2">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x14ac:dyDescent="0.2">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x14ac:dyDescent="0.2">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x14ac:dyDescent="0.2">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x14ac:dyDescent="0.2">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x14ac:dyDescent="0.2">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x14ac:dyDescent="0.2">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x14ac:dyDescent="0.2">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x14ac:dyDescent="0.2">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x14ac:dyDescent="0.2">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x14ac:dyDescent="0.2">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x14ac:dyDescent="0.2">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x14ac:dyDescent="0.2">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x14ac:dyDescent="0.2">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x14ac:dyDescent="0.2">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x14ac:dyDescent="0.2">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x14ac:dyDescent="0.2">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x14ac:dyDescent="0.2">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x14ac:dyDescent="0.2">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x14ac:dyDescent="0.2">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x14ac:dyDescent="0.2">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x14ac:dyDescent="0.2">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x14ac:dyDescent="0.2">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x14ac:dyDescent="0.2">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x14ac:dyDescent="0.2">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x14ac:dyDescent="0.2">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x14ac:dyDescent="0.2">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x14ac:dyDescent="0.2">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x14ac:dyDescent="0.2">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x14ac:dyDescent="0.2">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x14ac:dyDescent="0.2">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x14ac:dyDescent="0.2">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x14ac:dyDescent="0.2">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x14ac:dyDescent="0.2">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x14ac:dyDescent="0.2">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x14ac:dyDescent="0.2">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x14ac:dyDescent="0.2">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x14ac:dyDescent="0.2">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x14ac:dyDescent="0.2">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x14ac:dyDescent="0.2">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x14ac:dyDescent="0.2">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x14ac:dyDescent="0.2">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x14ac:dyDescent="0.2">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x14ac:dyDescent="0.2">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x14ac:dyDescent="0.2">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x14ac:dyDescent="0.2">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x14ac:dyDescent="0.2">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x14ac:dyDescent="0.2">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x14ac:dyDescent="0.2">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x14ac:dyDescent="0.2">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x14ac:dyDescent="0.2">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x14ac:dyDescent="0.2">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x14ac:dyDescent="0.2">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x14ac:dyDescent="0.2">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x14ac:dyDescent="0.2">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x14ac:dyDescent="0.2">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x14ac:dyDescent="0.2">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x14ac:dyDescent="0.2">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x14ac:dyDescent="0.2">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x14ac:dyDescent="0.2">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x14ac:dyDescent="0.2">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x14ac:dyDescent="0.2">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x14ac:dyDescent="0.2">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x14ac:dyDescent="0.2">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x14ac:dyDescent="0.2">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x14ac:dyDescent="0.2">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x14ac:dyDescent="0.2">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x14ac:dyDescent="0.2">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x14ac:dyDescent="0.2">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x14ac:dyDescent="0.2">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x14ac:dyDescent="0.2">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x14ac:dyDescent="0.2">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x14ac:dyDescent="0.2">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x14ac:dyDescent="0.2">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x14ac:dyDescent="0.2">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x14ac:dyDescent="0.2">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x14ac:dyDescent="0.2">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x14ac:dyDescent="0.2">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x14ac:dyDescent="0.2">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x14ac:dyDescent="0.2">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x14ac:dyDescent="0.2">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x14ac:dyDescent="0.2">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x14ac:dyDescent="0.2">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x14ac:dyDescent="0.2">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x14ac:dyDescent="0.2">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x14ac:dyDescent="0.2">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x14ac:dyDescent="0.2">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x14ac:dyDescent="0.2">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x14ac:dyDescent="0.2">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x14ac:dyDescent="0.2">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x14ac:dyDescent="0.2">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x14ac:dyDescent="0.2">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x14ac:dyDescent="0.2">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x14ac:dyDescent="0.2">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x14ac:dyDescent="0.2">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x14ac:dyDescent="0.2">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x14ac:dyDescent="0.2">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x14ac:dyDescent="0.2">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x14ac:dyDescent="0.2">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x14ac:dyDescent="0.2">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x14ac:dyDescent="0.2">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x14ac:dyDescent="0.2">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x14ac:dyDescent="0.2">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x14ac:dyDescent="0.2">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x14ac:dyDescent="0.2">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x14ac:dyDescent="0.2">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x14ac:dyDescent="0.2">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x14ac:dyDescent="0.2">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x14ac:dyDescent="0.2">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x14ac:dyDescent="0.2">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x14ac:dyDescent="0.2">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x14ac:dyDescent="0.2">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x14ac:dyDescent="0.2">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x14ac:dyDescent="0.2">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x14ac:dyDescent="0.2">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x14ac:dyDescent="0.2">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x14ac:dyDescent="0.2">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x14ac:dyDescent="0.2">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x14ac:dyDescent="0.2">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x14ac:dyDescent="0.2">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x14ac:dyDescent="0.2">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x14ac:dyDescent="0.2">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x14ac:dyDescent="0.2">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x14ac:dyDescent="0.2">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x14ac:dyDescent="0.2">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x14ac:dyDescent="0.2">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x14ac:dyDescent="0.2">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x14ac:dyDescent="0.2">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x14ac:dyDescent="0.2">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x14ac:dyDescent="0.2">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x14ac:dyDescent="0.2">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x14ac:dyDescent="0.2">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x14ac:dyDescent="0.2">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x14ac:dyDescent="0.2">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x14ac:dyDescent="0.2">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x14ac:dyDescent="0.2">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x14ac:dyDescent="0.2">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x14ac:dyDescent="0.2">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x14ac:dyDescent="0.2">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x14ac:dyDescent="0.2">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x14ac:dyDescent="0.2">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x14ac:dyDescent="0.2">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x14ac:dyDescent="0.2">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x14ac:dyDescent="0.2">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x14ac:dyDescent="0.2">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x14ac:dyDescent="0.2">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x14ac:dyDescent="0.2">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x14ac:dyDescent="0.2">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x14ac:dyDescent="0.2">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x14ac:dyDescent="0.2">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x14ac:dyDescent="0.2">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x14ac:dyDescent="0.2">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x14ac:dyDescent="0.2">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x14ac:dyDescent="0.2">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x14ac:dyDescent="0.2">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x14ac:dyDescent="0.2">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sheetData>
  <sheetProtection password="DE02" sheet="1" objects="1" scenarios="1"/>
  <dataValidations count="1">
    <dataValidation type="date" operator="greaterThanOrEqual" allowBlank="1" showInputMessage="1" showErrorMessage="1" sqref="C10:C14" xr:uid="{00000000-0002-0000-0C00-000000000000}">
      <formula1>1</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3596"/>
  <sheetViews>
    <sheetView topLeftCell="A17" workbookViewId="0">
      <selection activeCell="C31" sqref="C31"/>
    </sheetView>
  </sheetViews>
  <sheetFormatPr defaultRowHeight="12.75" x14ac:dyDescent="0.2"/>
  <cols>
    <col min="1" max="1" width="10.28515625" customWidth="1"/>
    <col min="2" max="2" width="23.28515625" customWidth="1"/>
    <col min="3" max="3" width="19.85546875" customWidth="1"/>
    <col min="4" max="4" width="10.5703125" customWidth="1"/>
    <col min="5" max="5" width="11.140625" customWidth="1"/>
    <col min="6" max="6" width="9.85546875" customWidth="1"/>
    <col min="7" max="7" width="17.5703125" customWidth="1"/>
    <col min="8" max="8" width="18.5703125" customWidth="1"/>
    <col min="9" max="9" width="18.28515625" hidden="1" customWidth="1"/>
    <col min="10" max="14" width="20.7109375" hidden="1" customWidth="1"/>
    <col min="15" max="15" width="7" hidden="1" customWidth="1"/>
    <col min="16" max="16" width="11.140625" hidden="1" customWidth="1"/>
    <col min="17" max="17" width="17" customWidth="1"/>
    <col min="18" max="18" width="22.7109375" customWidth="1"/>
    <col min="19" max="19" width="24.7109375" customWidth="1"/>
    <col min="20" max="20" width="16" customWidth="1"/>
  </cols>
  <sheetData>
    <row r="1" spans="1:117" s="40" customForma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row>
    <row r="2" spans="1:117" s="40" customFormat="1" x14ac:dyDescent="0.2">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row>
    <row r="3" spans="1:117" s="40" customFormat="1" x14ac:dyDescent="0.2">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row>
    <row r="4" spans="1:117" s="40" customFormat="1" x14ac:dyDescent="0.2">
      <c r="A4" s="150"/>
      <c r="B4" s="150"/>
      <c r="C4" s="150"/>
      <c r="D4" s="150"/>
      <c r="E4" s="150"/>
      <c r="F4" s="150"/>
      <c r="G4" s="150"/>
      <c r="H4" s="150"/>
      <c r="I4" s="150"/>
      <c r="J4" s="150"/>
      <c r="K4" s="150"/>
      <c r="L4" s="150"/>
      <c r="M4" s="150"/>
      <c r="N4" s="150"/>
      <c r="O4" s="150"/>
      <c r="P4" s="150"/>
      <c r="Q4" s="150"/>
      <c r="R4" s="150"/>
      <c r="S4" s="150"/>
      <c r="T4" s="150"/>
      <c r="U4" s="150"/>
      <c r="V4" s="192"/>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row>
    <row r="5" spans="1:117" s="40" customFormat="1" x14ac:dyDescent="0.2">
      <c r="A5" s="150"/>
      <c r="B5" s="150"/>
      <c r="C5" s="150"/>
      <c r="D5" s="150"/>
      <c r="E5" s="150"/>
      <c r="F5" s="150"/>
      <c r="G5" s="150"/>
      <c r="H5" s="150"/>
      <c r="I5" s="150"/>
      <c r="J5" s="150"/>
      <c r="K5" s="150"/>
      <c r="L5" s="150"/>
      <c r="M5" s="150"/>
      <c r="N5" s="150"/>
      <c r="O5" s="150"/>
      <c r="P5" s="150"/>
      <c r="Q5" s="150"/>
      <c r="R5" s="150"/>
      <c r="S5" s="150"/>
      <c r="T5" s="150"/>
      <c r="U5" s="150"/>
      <c r="V5" s="192"/>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row>
    <row r="6" spans="1:117" s="40" customFormat="1" ht="12.75" customHeight="1" x14ac:dyDescent="0.2">
      <c r="A6" s="150"/>
      <c r="B6" s="151"/>
      <c r="C6" s="150"/>
      <c r="D6" s="150"/>
      <c r="E6" s="150"/>
      <c r="F6" s="150"/>
      <c r="G6" s="150"/>
      <c r="H6" s="150"/>
      <c r="I6" s="150"/>
      <c r="J6" s="150"/>
      <c r="K6" s="150"/>
      <c r="L6" s="150"/>
      <c r="M6" s="150"/>
      <c r="N6" s="150"/>
      <c r="O6" s="150"/>
      <c r="P6" s="150"/>
      <c r="Q6" s="150"/>
      <c r="R6" s="150"/>
      <c r="S6" s="150"/>
      <c r="T6" s="150"/>
      <c r="U6" s="150"/>
      <c r="V6" s="192"/>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row>
    <row r="7" spans="1:117" s="40" customFormat="1" ht="47.25" customHeight="1" x14ac:dyDescent="0.2">
      <c r="A7" s="150"/>
      <c r="B7" s="477" t="s">
        <v>383</v>
      </c>
      <c r="C7" s="478"/>
      <c r="D7" s="478"/>
      <c r="E7" s="478"/>
      <c r="F7" s="478"/>
      <c r="G7" s="478"/>
      <c r="H7" s="478"/>
      <c r="I7" s="478"/>
      <c r="J7" s="198"/>
      <c r="K7" s="198"/>
      <c r="L7" s="198"/>
      <c r="M7" s="198"/>
      <c r="N7" s="198"/>
      <c r="O7" s="198"/>
      <c r="P7" s="198"/>
      <c r="Q7" s="198"/>
      <c r="R7" s="198"/>
      <c r="S7" s="198"/>
      <c r="T7" s="150"/>
      <c r="U7" s="150"/>
      <c r="V7" s="192"/>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row>
    <row r="8" spans="1:117" s="40" customFormat="1" ht="34.5" customHeight="1" x14ac:dyDescent="0.5">
      <c r="A8" s="320" t="s">
        <v>644</v>
      </c>
      <c r="B8" s="321" t="s">
        <v>645</v>
      </c>
      <c r="C8" s="150"/>
      <c r="D8" s="194"/>
      <c r="E8" s="150"/>
      <c r="F8" s="150"/>
      <c r="G8" s="150"/>
      <c r="H8" s="150"/>
      <c r="I8" s="150"/>
      <c r="J8" s="150"/>
      <c r="K8" s="150"/>
      <c r="L8" s="150"/>
      <c r="M8" s="150"/>
      <c r="N8" s="150"/>
      <c r="O8" s="150"/>
      <c r="P8" s="150"/>
      <c r="Q8" s="150"/>
      <c r="R8" s="150"/>
      <c r="S8" s="150"/>
      <c r="T8" s="150"/>
      <c r="U8" s="150"/>
      <c r="V8" s="192"/>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row>
    <row r="9" spans="1:117" s="40" customFormat="1" ht="69.75" customHeight="1" x14ac:dyDescent="0.2">
      <c r="A9" s="150"/>
      <c r="B9" s="477" t="s">
        <v>690</v>
      </c>
      <c r="C9" s="439"/>
      <c r="D9" s="439"/>
      <c r="E9" s="439"/>
      <c r="F9" s="439"/>
      <c r="G9" s="439"/>
      <c r="H9" s="439"/>
      <c r="I9" s="439"/>
      <c r="J9" s="198"/>
      <c r="K9" s="198"/>
      <c r="L9" s="198"/>
      <c r="M9" s="198"/>
      <c r="N9" s="198"/>
      <c r="O9" s="198"/>
      <c r="P9" s="198"/>
      <c r="Q9" s="198"/>
      <c r="R9" s="198"/>
      <c r="S9" s="198"/>
      <c r="T9" s="196"/>
      <c r="U9" s="195"/>
      <c r="V9" s="197"/>
      <c r="W9" s="198"/>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row>
    <row r="10" spans="1:117" s="40" customFormat="1" ht="9" customHeight="1" x14ac:dyDescent="0.2">
      <c r="A10" s="150"/>
      <c r="B10" s="150"/>
      <c r="C10" s="150"/>
      <c r="D10" s="202"/>
      <c r="E10" s="202"/>
      <c r="F10" s="202"/>
      <c r="G10" s="202"/>
      <c r="H10" s="150"/>
      <c r="I10" s="150"/>
      <c r="J10" s="150"/>
      <c r="K10" s="150"/>
      <c r="L10" s="150"/>
      <c r="M10" s="150"/>
      <c r="N10" s="150"/>
      <c r="O10" s="150"/>
      <c r="P10" s="150"/>
      <c r="Q10" s="150"/>
      <c r="R10" s="150"/>
      <c r="S10" s="150"/>
      <c r="T10" s="150"/>
      <c r="U10" s="150"/>
      <c r="V10" s="199"/>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row>
    <row r="11" spans="1:117" s="40" customFormat="1" ht="17.25" customHeight="1" x14ac:dyDescent="0.2">
      <c r="A11" s="150"/>
      <c r="B11" s="193" t="s">
        <v>646</v>
      </c>
      <c r="C11" s="152"/>
      <c r="D11" s="473" t="s">
        <v>691</v>
      </c>
      <c r="E11" s="474"/>
      <c r="F11" s="474"/>
      <c r="G11" s="475"/>
      <c r="H11" s="266"/>
      <c r="I11" s="200"/>
      <c r="J11" s="200"/>
      <c r="K11" s="200"/>
      <c r="L11" s="200"/>
      <c r="M11" s="200"/>
      <c r="N11" s="200"/>
      <c r="O11" s="200"/>
      <c r="P11" s="200"/>
      <c r="Q11" s="200"/>
      <c r="R11" s="200"/>
      <c r="S11" s="200"/>
      <c r="T11" s="200"/>
      <c r="U11" s="150"/>
      <c r="V11" s="199"/>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row>
    <row r="12" spans="1:117" s="308" customFormat="1" ht="31.5" customHeight="1" thickBot="1" x14ac:dyDescent="0.25">
      <c r="A12" s="150"/>
      <c r="B12" s="483" t="s">
        <v>702</v>
      </c>
      <c r="C12" s="484"/>
      <c r="D12" s="484"/>
      <c r="E12" s="484"/>
      <c r="F12" s="484"/>
      <c r="G12" s="484"/>
      <c r="H12" s="485"/>
      <c r="I12" s="200"/>
      <c r="J12" s="200"/>
      <c r="K12" s="200"/>
      <c r="L12" s="200"/>
      <c r="M12" s="200"/>
      <c r="N12" s="200"/>
      <c r="O12" s="200"/>
      <c r="P12" s="200"/>
      <c r="Q12" s="200"/>
      <c r="R12" s="200"/>
      <c r="S12" s="425"/>
      <c r="T12" s="425"/>
      <c r="U12" s="150"/>
      <c r="V12" s="199"/>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row>
    <row r="13" spans="1:117" s="40" customFormat="1" ht="36" customHeight="1" x14ac:dyDescent="0.5">
      <c r="A13" s="320" t="s">
        <v>647</v>
      </c>
      <c r="B13" s="321" t="s">
        <v>652</v>
      </c>
      <c r="C13" s="150"/>
      <c r="D13" s="427"/>
      <c r="E13" s="426"/>
      <c r="F13" s="426"/>
      <c r="G13" s="426"/>
      <c r="H13" s="150"/>
      <c r="I13" s="150"/>
      <c r="J13" s="150"/>
      <c r="K13" s="150"/>
      <c r="L13" s="150"/>
      <c r="M13" s="150"/>
      <c r="N13" s="150"/>
      <c r="O13" s="150"/>
      <c r="P13" s="150"/>
      <c r="Q13" s="150"/>
      <c r="R13" s="150"/>
      <c r="S13" s="202"/>
      <c r="T13" s="202"/>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row>
    <row r="14" spans="1:117" s="40" customFormat="1" ht="48" customHeight="1" thickBot="1" x14ac:dyDescent="0.25">
      <c r="A14" s="150"/>
      <c r="B14" s="477" t="s">
        <v>384</v>
      </c>
      <c r="C14" s="439"/>
      <c r="D14" s="479"/>
      <c r="E14" s="479"/>
      <c r="F14" s="439"/>
      <c r="G14" s="439"/>
      <c r="H14" s="439"/>
      <c r="I14" s="439"/>
      <c r="J14" s="196"/>
      <c r="K14" s="196"/>
      <c r="L14" s="196"/>
      <c r="M14" s="196"/>
      <c r="N14" s="196"/>
      <c r="O14" s="196"/>
      <c r="P14" s="196"/>
      <c r="Q14" s="196"/>
      <c r="R14" s="196"/>
      <c r="S14" s="196"/>
      <c r="T14" s="196"/>
      <c r="U14" s="195"/>
      <c r="V14" s="195"/>
      <c r="W14" s="195"/>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row>
    <row r="15" spans="1:117" s="40" customFormat="1" ht="6" customHeight="1" thickBot="1" x14ac:dyDescent="0.25">
      <c r="A15" s="150"/>
      <c r="B15" s="242"/>
      <c r="C15" s="408"/>
      <c r="D15" s="409"/>
      <c r="E15" s="410"/>
      <c r="F15" s="408"/>
      <c r="G15" s="408"/>
      <c r="H15" s="411"/>
      <c r="I15" s="412"/>
      <c r="J15" s="239"/>
      <c r="K15" s="239"/>
      <c r="L15" s="239"/>
      <c r="M15" s="239"/>
      <c r="N15" s="239"/>
      <c r="O15" s="239"/>
      <c r="P15" s="239"/>
      <c r="Q15" s="241"/>
      <c r="R15" s="240"/>
      <c r="S15" s="201"/>
      <c r="T15" s="196"/>
      <c r="U15" s="195"/>
      <c r="V15" s="195"/>
      <c r="W15" s="195"/>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row>
    <row r="16" spans="1:117" s="40" customFormat="1" ht="36" customHeight="1" thickBot="1" x14ac:dyDescent="0.25">
      <c r="A16" s="150"/>
      <c r="B16" s="481" t="str">
        <f>IF(SUM(P19:P37)&gt;0, VLOOKUP(2, errorMessageTable,2,FALSE), "")</f>
        <v/>
      </c>
      <c r="C16" s="482"/>
      <c r="D16" s="482"/>
      <c r="E16" s="482"/>
      <c r="F16" s="482"/>
      <c r="G16" s="482"/>
      <c r="H16" s="482"/>
      <c r="I16" s="413"/>
      <c r="J16" s="413"/>
      <c r="K16" s="413"/>
      <c r="L16" s="413"/>
      <c r="M16" s="413"/>
      <c r="N16" s="413"/>
      <c r="O16" s="413"/>
      <c r="P16" s="413"/>
      <c r="Q16" s="414"/>
      <c r="R16" s="415"/>
      <c r="S16" s="201"/>
      <c r="T16" s="196"/>
      <c r="U16" s="195"/>
      <c r="V16" s="195"/>
      <c r="W16" s="195"/>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row>
    <row r="17" spans="1:116" s="40" customFormat="1" ht="16.5" thickBot="1" x14ac:dyDescent="0.3">
      <c r="A17" s="152"/>
      <c r="B17" s="480" t="s">
        <v>21</v>
      </c>
      <c r="C17" s="480" t="s">
        <v>429</v>
      </c>
      <c r="D17" s="467" t="s">
        <v>654</v>
      </c>
      <c r="E17" s="468"/>
      <c r="F17" s="468"/>
      <c r="G17" s="467" t="s">
        <v>655</v>
      </c>
      <c r="H17" s="468"/>
      <c r="I17" s="469" t="s">
        <v>385</v>
      </c>
      <c r="J17" s="469" t="s">
        <v>405</v>
      </c>
      <c r="K17" s="469" t="s">
        <v>406</v>
      </c>
      <c r="L17" s="469" t="s">
        <v>407</v>
      </c>
      <c r="M17" s="469"/>
      <c r="N17" s="469"/>
      <c r="O17" s="322"/>
      <c r="P17" s="470" t="s">
        <v>286</v>
      </c>
      <c r="Q17" s="471" t="s">
        <v>438</v>
      </c>
      <c r="R17" s="465" t="s">
        <v>255</v>
      </c>
      <c r="S17" s="192"/>
      <c r="T17" s="193"/>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row>
    <row r="18" spans="1:116" s="40" customFormat="1" ht="36" customHeight="1" thickBot="1" x14ac:dyDescent="0.4">
      <c r="A18" s="152"/>
      <c r="B18" s="466"/>
      <c r="C18" s="466"/>
      <c r="D18" s="323" t="s">
        <v>432</v>
      </c>
      <c r="E18" s="324" t="s">
        <v>433</v>
      </c>
      <c r="F18" s="325" t="s">
        <v>524</v>
      </c>
      <c r="G18" s="326" t="s">
        <v>373</v>
      </c>
      <c r="H18" s="327" t="s">
        <v>374</v>
      </c>
      <c r="I18" s="470"/>
      <c r="J18" s="470"/>
      <c r="K18" s="470"/>
      <c r="L18" s="328" t="s">
        <v>653</v>
      </c>
      <c r="M18" s="328" t="s">
        <v>632</v>
      </c>
      <c r="N18" s="328" t="s">
        <v>633</v>
      </c>
      <c r="O18" s="328"/>
      <c r="P18" s="476"/>
      <c r="Q18" s="472"/>
      <c r="R18" s="466"/>
      <c r="S18" s="192"/>
      <c r="T18" s="193"/>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row>
    <row r="19" spans="1:116" s="40" customFormat="1" ht="15" x14ac:dyDescent="0.2">
      <c r="A19" s="152"/>
      <c r="B19" s="250"/>
      <c r="C19" s="252" t="s">
        <v>430</v>
      </c>
      <c r="D19" s="186"/>
      <c r="E19" s="187"/>
      <c r="F19" s="248"/>
      <c r="G19" s="247"/>
      <c r="H19" s="248"/>
      <c r="I19" s="416" t="str">
        <f t="shared" ref="I19:I37" si="0">IF(ISNA(VLOOKUP(H19,unitStates,3,FALSE)), "", (VLOOKUP(H19,unitStates,3,FALSE)))</f>
        <v/>
      </c>
      <c r="J19" s="417" t="str">
        <f t="shared" ref="J19:J37" si="1">IF(ISERROR(VLOOKUP(G19, numeratorConversionTable, 2, FALSE)), "", VLOOKUP(G19, numeratorConversionTable, 2, FALSE))</f>
        <v/>
      </c>
      <c r="K19" s="417" t="str">
        <f t="shared" ref="K19:K37" si="2">IF(ISERROR(VLOOKUP(H19, denominatorConversionTable, 2, FALSE)), "", VLOOKUP(H19, denominatorConversionTable, 2, FALSE))</f>
        <v/>
      </c>
      <c r="L19" s="417" t="str">
        <f>IF(ISERROR(D19*J19*K19), "", D19*J19*K19)</f>
        <v/>
      </c>
      <c r="M19" s="417" t="str">
        <f>IF(ISERROR(E19*J19*K19), "", E19*J19*K19)</f>
        <v/>
      </c>
      <c r="N19" s="417" t="str">
        <f>IF(ISERROR(F19*J19*K19), "", F19*J19*K19)</f>
        <v/>
      </c>
      <c r="O19" s="417" t="str">
        <f t="shared" ref="O19:O37" si="3">IF(ISERROR(VLOOKUP(H19,unitStates,3,FALSE)), "", IF(VLOOKUP(H19,unitStates,3,FALSE)=0, "HVList", "notApplicable"))</f>
        <v/>
      </c>
      <c r="P19" s="418" t="str">
        <f>IF(O19="", "", IF(O19="notApplicable", 0, 1))</f>
        <v/>
      </c>
      <c r="Q19" s="252"/>
      <c r="R19" s="244"/>
      <c r="S19" s="203"/>
      <c r="T19" s="193"/>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row>
    <row r="20" spans="1:116" s="40" customFormat="1" ht="15" x14ac:dyDescent="0.2">
      <c r="A20" s="152"/>
      <c r="B20" s="243"/>
      <c r="C20" s="188"/>
      <c r="D20" s="189"/>
      <c r="E20" s="144"/>
      <c r="F20" s="245"/>
      <c r="G20" s="142"/>
      <c r="H20" s="245"/>
      <c r="I20" s="419" t="str">
        <f t="shared" si="0"/>
        <v/>
      </c>
      <c r="J20" s="420" t="str">
        <f t="shared" si="1"/>
        <v/>
      </c>
      <c r="K20" s="420" t="str">
        <f t="shared" si="2"/>
        <v/>
      </c>
      <c r="L20" s="420" t="str">
        <f t="shared" ref="L20:L37" si="4">IF(ISERROR(D20*J20*K20), "", D20*J20*K20)</f>
        <v/>
      </c>
      <c r="M20" s="420" t="str">
        <f t="shared" ref="M20:M37" si="5">IF(ISERROR(E20*J20*K20), "", E20*J20*K20)</f>
        <v/>
      </c>
      <c r="N20" s="420" t="str">
        <f t="shared" ref="N20:N37" si="6">IF(ISERROR(F20*J20*K20), "", F20*J20*K20)</f>
        <v/>
      </c>
      <c r="O20" s="420" t="str">
        <f t="shared" si="3"/>
        <v/>
      </c>
      <c r="P20" s="421" t="str">
        <f t="shared" ref="P20:P37" si="7">IF(O20="", "", IF(O20="notApplicable", 0, 1))</f>
        <v/>
      </c>
      <c r="Q20" s="188"/>
      <c r="R20" s="190"/>
      <c r="S20" s="203"/>
      <c r="T20" s="193"/>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row>
    <row r="21" spans="1:116" s="40" customFormat="1" ht="15" x14ac:dyDescent="0.2">
      <c r="A21" s="152"/>
      <c r="B21" s="243"/>
      <c r="C21" s="188"/>
      <c r="D21" s="189"/>
      <c r="E21" s="144"/>
      <c r="F21" s="245"/>
      <c r="G21" s="142"/>
      <c r="H21" s="245"/>
      <c r="I21" s="419" t="str">
        <f t="shared" si="0"/>
        <v/>
      </c>
      <c r="J21" s="420" t="str">
        <f t="shared" si="1"/>
        <v/>
      </c>
      <c r="K21" s="420" t="str">
        <f t="shared" si="2"/>
        <v/>
      </c>
      <c r="L21" s="420" t="str">
        <f t="shared" si="4"/>
        <v/>
      </c>
      <c r="M21" s="420" t="str">
        <f t="shared" si="5"/>
        <v/>
      </c>
      <c r="N21" s="420" t="str">
        <f t="shared" si="6"/>
        <v/>
      </c>
      <c r="O21" s="420" t="str">
        <f t="shared" si="3"/>
        <v/>
      </c>
      <c r="P21" s="421" t="str">
        <f t="shared" si="7"/>
        <v/>
      </c>
      <c r="Q21" s="188"/>
      <c r="R21" s="190"/>
      <c r="S21" s="192"/>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row>
    <row r="22" spans="1:116" s="40" customFormat="1" ht="15" x14ac:dyDescent="0.2">
      <c r="A22" s="152"/>
      <c r="B22" s="243"/>
      <c r="C22" s="188"/>
      <c r="D22" s="189"/>
      <c r="E22" s="144"/>
      <c r="F22" s="245"/>
      <c r="G22" s="142"/>
      <c r="H22" s="245"/>
      <c r="I22" s="419" t="str">
        <f t="shared" si="0"/>
        <v/>
      </c>
      <c r="J22" s="420" t="str">
        <f t="shared" si="1"/>
        <v/>
      </c>
      <c r="K22" s="420" t="str">
        <f t="shared" si="2"/>
        <v/>
      </c>
      <c r="L22" s="420" t="str">
        <f t="shared" si="4"/>
        <v/>
      </c>
      <c r="M22" s="420" t="str">
        <f t="shared" si="5"/>
        <v/>
      </c>
      <c r="N22" s="420" t="str">
        <f t="shared" si="6"/>
        <v/>
      </c>
      <c r="O22" s="420" t="str">
        <f t="shared" si="3"/>
        <v/>
      </c>
      <c r="P22" s="421" t="str">
        <f t="shared" si="7"/>
        <v/>
      </c>
      <c r="Q22" s="188"/>
      <c r="R22" s="190"/>
      <c r="S22" s="192"/>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row>
    <row r="23" spans="1:116" s="40" customFormat="1" ht="15" x14ac:dyDescent="0.2">
      <c r="A23" s="152"/>
      <c r="B23" s="243"/>
      <c r="C23" s="188"/>
      <c r="D23" s="189"/>
      <c r="E23" s="144"/>
      <c r="F23" s="245"/>
      <c r="G23" s="142"/>
      <c r="H23" s="245"/>
      <c r="I23" s="419" t="str">
        <f t="shared" si="0"/>
        <v/>
      </c>
      <c r="J23" s="420" t="str">
        <f t="shared" si="1"/>
        <v/>
      </c>
      <c r="K23" s="420" t="str">
        <f t="shared" si="2"/>
        <v/>
      </c>
      <c r="L23" s="420" t="str">
        <f t="shared" si="4"/>
        <v/>
      </c>
      <c r="M23" s="420" t="str">
        <f t="shared" si="5"/>
        <v/>
      </c>
      <c r="N23" s="420" t="str">
        <f t="shared" si="6"/>
        <v/>
      </c>
      <c r="O23" s="420" t="str">
        <f t="shared" si="3"/>
        <v/>
      </c>
      <c r="P23" s="421" t="str">
        <f t="shared" si="7"/>
        <v/>
      </c>
      <c r="Q23" s="188"/>
      <c r="R23" s="190"/>
      <c r="S23" s="192"/>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row>
    <row r="24" spans="1:116" s="40" customFormat="1" ht="15" x14ac:dyDescent="0.2">
      <c r="A24" s="152"/>
      <c r="B24" s="243"/>
      <c r="C24" s="188"/>
      <c r="D24" s="189"/>
      <c r="E24" s="144"/>
      <c r="F24" s="245"/>
      <c r="G24" s="142"/>
      <c r="H24" s="245"/>
      <c r="I24" s="419" t="str">
        <f t="shared" si="0"/>
        <v/>
      </c>
      <c r="J24" s="420" t="str">
        <f t="shared" si="1"/>
        <v/>
      </c>
      <c r="K24" s="420" t="str">
        <f t="shared" si="2"/>
        <v/>
      </c>
      <c r="L24" s="420" t="str">
        <f t="shared" si="4"/>
        <v/>
      </c>
      <c r="M24" s="420" t="str">
        <f t="shared" si="5"/>
        <v/>
      </c>
      <c r="N24" s="420" t="str">
        <f t="shared" si="6"/>
        <v/>
      </c>
      <c r="O24" s="420" t="str">
        <f t="shared" si="3"/>
        <v/>
      </c>
      <c r="P24" s="421" t="str">
        <f t="shared" si="7"/>
        <v/>
      </c>
      <c r="Q24" s="188"/>
      <c r="R24" s="190"/>
      <c r="S24" s="192"/>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row>
    <row r="25" spans="1:116" s="40" customFormat="1" ht="15" x14ac:dyDescent="0.2">
      <c r="A25" s="152"/>
      <c r="B25" s="243"/>
      <c r="C25" s="188"/>
      <c r="D25" s="189"/>
      <c r="E25" s="144"/>
      <c r="F25" s="245"/>
      <c r="G25" s="142"/>
      <c r="H25" s="245"/>
      <c r="I25" s="419" t="str">
        <f t="shared" si="0"/>
        <v/>
      </c>
      <c r="J25" s="420" t="str">
        <f t="shared" si="1"/>
        <v/>
      </c>
      <c r="K25" s="420" t="str">
        <f t="shared" si="2"/>
        <v/>
      </c>
      <c r="L25" s="420" t="str">
        <f t="shared" si="4"/>
        <v/>
      </c>
      <c r="M25" s="420" t="str">
        <f t="shared" si="5"/>
        <v/>
      </c>
      <c r="N25" s="420" t="str">
        <f t="shared" si="6"/>
        <v/>
      </c>
      <c r="O25" s="420" t="str">
        <f t="shared" si="3"/>
        <v/>
      </c>
      <c r="P25" s="421" t="str">
        <f t="shared" si="7"/>
        <v/>
      </c>
      <c r="Q25" s="188"/>
      <c r="R25" s="190"/>
      <c r="S25" s="192"/>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row>
    <row r="26" spans="1:116" s="40" customFormat="1" ht="15" x14ac:dyDescent="0.2">
      <c r="A26" s="152"/>
      <c r="B26" s="243"/>
      <c r="C26" s="188"/>
      <c r="D26" s="189"/>
      <c r="E26" s="144"/>
      <c r="F26" s="245"/>
      <c r="G26" s="142"/>
      <c r="H26" s="245"/>
      <c r="I26" s="419" t="str">
        <f t="shared" si="0"/>
        <v/>
      </c>
      <c r="J26" s="420" t="str">
        <f t="shared" si="1"/>
        <v/>
      </c>
      <c r="K26" s="420" t="str">
        <f t="shared" si="2"/>
        <v/>
      </c>
      <c r="L26" s="420" t="str">
        <f t="shared" si="4"/>
        <v/>
      </c>
      <c r="M26" s="420" t="str">
        <f t="shared" si="5"/>
        <v/>
      </c>
      <c r="N26" s="420" t="str">
        <f t="shared" si="6"/>
        <v/>
      </c>
      <c r="O26" s="420" t="str">
        <f t="shared" si="3"/>
        <v/>
      </c>
      <c r="P26" s="421" t="str">
        <f t="shared" si="7"/>
        <v/>
      </c>
      <c r="Q26" s="188"/>
      <c r="R26" s="190"/>
      <c r="S26" s="192"/>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row>
    <row r="27" spans="1:116" s="40" customFormat="1" ht="15" x14ac:dyDescent="0.2">
      <c r="A27" s="152"/>
      <c r="B27" s="243"/>
      <c r="C27" s="188"/>
      <c r="D27" s="189"/>
      <c r="E27" s="144"/>
      <c r="F27" s="245"/>
      <c r="G27" s="142"/>
      <c r="H27" s="245"/>
      <c r="I27" s="419" t="str">
        <f t="shared" si="0"/>
        <v/>
      </c>
      <c r="J27" s="420" t="str">
        <f t="shared" si="1"/>
        <v/>
      </c>
      <c r="K27" s="420" t="str">
        <f t="shared" si="2"/>
        <v/>
      </c>
      <c r="L27" s="420" t="str">
        <f t="shared" si="4"/>
        <v/>
      </c>
      <c r="M27" s="420" t="str">
        <f t="shared" si="5"/>
        <v/>
      </c>
      <c r="N27" s="420" t="str">
        <f t="shared" si="6"/>
        <v/>
      </c>
      <c r="O27" s="420" t="str">
        <f t="shared" si="3"/>
        <v/>
      </c>
      <c r="P27" s="421" t="str">
        <f t="shared" si="7"/>
        <v/>
      </c>
      <c r="Q27" s="188"/>
      <c r="R27" s="190"/>
      <c r="S27" s="192"/>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row>
    <row r="28" spans="1:116" s="40" customFormat="1" ht="15" x14ac:dyDescent="0.2">
      <c r="A28" s="152"/>
      <c r="B28" s="243"/>
      <c r="C28" s="188"/>
      <c r="D28" s="189"/>
      <c r="E28" s="144"/>
      <c r="F28" s="245"/>
      <c r="G28" s="142"/>
      <c r="H28" s="245"/>
      <c r="I28" s="419" t="str">
        <f t="shared" si="0"/>
        <v/>
      </c>
      <c r="J28" s="420" t="str">
        <f t="shared" si="1"/>
        <v/>
      </c>
      <c r="K28" s="420" t="str">
        <f t="shared" si="2"/>
        <v/>
      </c>
      <c r="L28" s="420" t="str">
        <f t="shared" si="4"/>
        <v/>
      </c>
      <c r="M28" s="420" t="str">
        <f t="shared" si="5"/>
        <v/>
      </c>
      <c r="N28" s="420" t="str">
        <f t="shared" si="6"/>
        <v/>
      </c>
      <c r="O28" s="420" t="str">
        <f t="shared" si="3"/>
        <v/>
      </c>
      <c r="P28" s="421" t="str">
        <f t="shared" si="7"/>
        <v/>
      </c>
      <c r="Q28" s="188"/>
      <c r="R28" s="190"/>
      <c r="S28" s="192"/>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row>
    <row r="29" spans="1:116" s="40" customFormat="1" ht="15" x14ac:dyDescent="0.2">
      <c r="A29" s="152"/>
      <c r="B29" s="243"/>
      <c r="C29" s="188"/>
      <c r="D29" s="189"/>
      <c r="E29" s="144"/>
      <c r="F29" s="245"/>
      <c r="G29" s="142"/>
      <c r="H29" s="245"/>
      <c r="I29" s="419" t="str">
        <f t="shared" si="0"/>
        <v/>
      </c>
      <c r="J29" s="420" t="str">
        <f t="shared" si="1"/>
        <v/>
      </c>
      <c r="K29" s="420" t="str">
        <f t="shared" si="2"/>
        <v/>
      </c>
      <c r="L29" s="420" t="str">
        <f t="shared" si="4"/>
        <v/>
      </c>
      <c r="M29" s="420" t="str">
        <f t="shared" si="5"/>
        <v/>
      </c>
      <c r="N29" s="420" t="str">
        <f t="shared" si="6"/>
        <v/>
      </c>
      <c r="O29" s="420" t="str">
        <f t="shared" si="3"/>
        <v/>
      </c>
      <c r="P29" s="421" t="str">
        <f t="shared" si="7"/>
        <v/>
      </c>
      <c r="Q29" s="188"/>
      <c r="R29" s="190"/>
      <c r="S29" s="192"/>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row>
    <row r="30" spans="1:116" s="40" customFormat="1" ht="15" x14ac:dyDescent="0.2">
      <c r="A30" s="152"/>
      <c r="B30" s="243"/>
      <c r="C30" s="188"/>
      <c r="D30" s="189"/>
      <c r="E30" s="144"/>
      <c r="F30" s="245"/>
      <c r="G30" s="142"/>
      <c r="H30" s="245"/>
      <c r="I30" s="419" t="str">
        <f t="shared" si="0"/>
        <v/>
      </c>
      <c r="J30" s="420" t="str">
        <f t="shared" si="1"/>
        <v/>
      </c>
      <c r="K30" s="420" t="str">
        <f t="shared" si="2"/>
        <v/>
      </c>
      <c r="L30" s="420" t="str">
        <f t="shared" si="4"/>
        <v/>
      </c>
      <c r="M30" s="420" t="str">
        <f t="shared" si="5"/>
        <v/>
      </c>
      <c r="N30" s="420" t="str">
        <f t="shared" si="6"/>
        <v/>
      </c>
      <c r="O30" s="420" t="str">
        <f t="shared" si="3"/>
        <v/>
      </c>
      <c r="P30" s="421" t="str">
        <f t="shared" si="7"/>
        <v/>
      </c>
      <c r="Q30" s="188"/>
      <c r="R30" s="190"/>
      <c r="S30" s="192"/>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row>
    <row r="31" spans="1:116" s="40" customFormat="1" ht="15" x14ac:dyDescent="0.2">
      <c r="A31" s="152"/>
      <c r="B31" s="243"/>
      <c r="C31" s="188"/>
      <c r="D31" s="189"/>
      <c r="E31" s="144"/>
      <c r="F31" s="245"/>
      <c r="G31" s="142"/>
      <c r="H31" s="245"/>
      <c r="I31" s="419" t="str">
        <f t="shared" si="0"/>
        <v/>
      </c>
      <c r="J31" s="420" t="str">
        <f t="shared" si="1"/>
        <v/>
      </c>
      <c r="K31" s="420" t="str">
        <f t="shared" si="2"/>
        <v/>
      </c>
      <c r="L31" s="420" t="str">
        <f t="shared" si="4"/>
        <v/>
      </c>
      <c r="M31" s="420" t="str">
        <f t="shared" si="5"/>
        <v/>
      </c>
      <c r="N31" s="420" t="str">
        <f t="shared" si="6"/>
        <v/>
      </c>
      <c r="O31" s="420" t="str">
        <f t="shared" si="3"/>
        <v/>
      </c>
      <c r="P31" s="421" t="str">
        <f t="shared" si="7"/>
        <v/>
      </c>
      <c r="Q31" s="188"/>
      <c r="R31" s="190"/>
      <c r="S31" s="192"/>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row>
    <row r="32" spans="1:116" s="40" customFormat="1" ht="15" x14ac:dyDescent="0.2">
      <c r="A32" s="152"/>
      <c r="B32" s="243"/>
      <c r="C32" s="188"/>
      <c r="D32" s="189"/>
      <c r="E32" s="144"/>
      <c r="F32" s="245"/>
      <c r="G32" s="142"/>
      <c r="H32" s="245"/>
      <c r="I32" s="419" t="str">
        <f t="shared" si="0"/>
        <v/>
      </c>
      <c r="J32" s="420" t="str">
        <f t="shared" si="1"/>
        <v/>
      </c>
      <c r="K32" s="420" t="str">
        <f t="shared" si="2"/>
        <v/>
      </c>
      <c r="L32" s="420" t="str">
        <f t="shared" si="4"/>
        <v/>
      </c>
      <c r="M32" s="420" t="str">
        <f t="shared" si="5"/>
        <v/>
      </c>
      <c r="N32" s="420" t="str">
        <f t="shared" si="6"/>
        <v/>
      </c>
      <c r="O32" s="420" t="str">
        <f t="shared" si="3"/>
        <v/>
      </c>
      <c r="P32" s="421" t="str">
        <f t="shared" si="7"/>
        <v/>
      </c>
      <c r="Q32" s="188"/>
      <c r="R32" s="190"/>
      <c r="S32" s="192"/>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row>
    <row r="33" spans="1:117" s="40" customFormat="1" ht="15" x14ac:dyDescent="0.2">
      <c r="A33" s="152"/>
      <c r="B33" s="243"/>
      <c r="C33" s="188"/>
      <c r="D33" s="189"/>
      <c r="E33" s="144"/>
      <c r="F33" s="245"/>
      <c r="G33" s="142"/>
      <c r="H33" s="245"/>
      <c r="I33" s="419" t="str">
        <f t="shared" si="0"/>
        <v/>
      </c>
      <c r="J33" s="420" t="str">
        <f t="shared" si="1"/>
        <v/>
      </c>
      <c r="K33" s="420" t="str">
        <f t="shared" si="2"/>
        <v/>
      </c>
      <c r="L33" s="420" t="str">
        <f t="shared" si="4"/>
        <v/>
      </c>
      <c r="M33" s="420" t="str">
        <f t="shared" si="5"/>
        <v/>
      </c>
      <c r="N33" s="420" t="str">
        <f t="shared" si="6"/>
        <v/>
      </c>
      <c r="O33" s="420" t="str">
        <f t="shared" si="3"/>
        <v/>
      </c>
      <c r="P33" s="421" t="str">
        <f t="shared" si="7"/>
        <v/>
      </c>
      <c r="Q33" s="188"/>
      <c r="R33" s="190"/>
      <c r="S33" s="192"/>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row>
    <row r="34" spans="1:117" s="40" customFormat="1" ht="15" x14ac:dyDescent="0.2">
      <c r="A34" s="152"/>
      <c r="B34" s="243"/>
      <c r="C34" s="188"/>
      <c r="D34" s="189"/>
      <c r="E34" s="144"/>
      <c r="F34" s="245"/>
      <c r="G34" s="142"/>
      <c r="H34" s="245"/>
      <c r="I34" s="419" t="str">
        <f t="shared" si="0"/>
        <v/>
      </c>
      <c r="J34" s="420" t="str">
        <f t="shared" si="1"/>
        <v/>
      </c>
      <c r="K34" s="420" t="str">
        <f t="shared" si="2"/>
        <v/>
      </c>
      <c r="L34" s="420" t="str">
        <f t="shared" si="4"/>
        <v/>
      </c>
      <c r="M34" s="420" t="str">
        <f t="shared" si="5"/>
        <v/>
      </c>
      <c r="N34" s="420" t="str">
        <f t="shared" si="6"/>
        <v/>
      </c>
      <c r="O34" s="420" t="str">
        <f t="shared" si="3"/>
        <v/>
      </c>
      <c r="P34" s="421" t="str">
        <f t="shared" si="7"/>
        <v/>
      </c>
      <c r="Q34" s="188"/>
      <c r="R34" s="190"/>
      <c r="S34" s="192"/>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row>
    <row r="35" spans="1:117" s="40" customFormat="1" ht="15" x14ac:dyDescent="0.2">
      <c r="A35" s="152"/>
      <c r="B35" s="243"/>
      <c r="C35" s="188"/>
      <c r="D35" s="189"/>
      <c r="E35" s="144"/>
      <c r="F35" s="245"/>
      <c r="G35" s="142"/>
      <c r="H35" s="245"/>
      <c r="I35" s="419" t="str">
        <f t="shared" si="0"/>
        <v/>
      </c>
      <c r="J35" s="420" t="str">
        <f t="shared" si="1"/>
        <v/>
      </c>
      <c r="K35" s="420" t="str">
        <f t="shared" si="2"/>
        <v/>
      </c>
      <c r="L35" s="420" t="str">
        <f t="shared" si="4"/>
        <v/>
      </c>
      <c r="M35" s="420" t="str">
        <f t="shared" si="5"/>
        <v/>
      </c>
      <c r="N35" s="420" t="str">
        <f t="shared" si="6"/>
        <v/>
      </c>
      <c r="O35" s="420" t="str">
        <f t="shared" si="3"/>
        <v/>
      </c>
      <c r="P35" s="421" t="str">
        <f t="shared" si="7"/>
        <v/>
      </c>
      <c r="Q35" s="188"/>
      <c r="R35" s="190"/>
      <c r="S35" s="192"/>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row>
    <row r="36" spans="1:117" s="40" customFormat="1" ht="15" x14ac:dyDescent="0.2">
      <c r="A36" s="152"/>
      <c r="B36" s="243"/>
      <c r="C36" s="188"/>
      <c r="D36" s="189"/>
      <c r="E36" s="144"/>
      <c r="F36" s="245"/>
      <c r="G36" s="142"/>
      <c r="H36" s="245"/>
      <c r="I36" s="419" t="str">
        <f t="shared" si="0"/>
        <v/>
      </c>
      <c r="J36" s="420" t="str">
        <f t="shared" si="1"/>
        <v/>
      </c>
      <c r="K36" s="420" t="str">
        <f t="shared" si="2"/>
        <v/>
      </c>
      <c r="L36" s="420" t="str">
        <f t="shared" si="4"/>
        <v/>
      </c>
      <c r="M36" s="420" t="str">
        <f t="shared" si="5"/>
        <v/>
      </c>
      <c r="N36" s="420" t="str">
        <f t="shared" si="6"/>
        <v/>
      </c>
      <c r="O36" s="420" t="str">
        <f t="shared" si="3"/>
        <v/>
      </c>
      <c r="P36" s="421" t="str">
        <f t="shared" si="7"/>
        <v/>
      </c>
      <c r="Q36" s="188"/>
      <c r="R36" s="190"/>
      <c r="S36" s="192"/>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row>
    <row r="37" spans="1:117" s="40" customFormat="1" ht="15.75" thickBot="1" x14ac:dyDescent="0.25">
      <c r="A37" s="152"/>
      <c r="B37" s="251"/>
      <c r="C37" s="191"/>
      <c r="D37" s="296"/>
      <c r="E37" s="297"/>
      <c r="F37" s="249"/>
      <c r="G37" s="246"/>
      <c r="H37" s="249"/>
      <c r="I37" s="422" t="str">
        <f t="shared" si="0"/>
        <v/>
      </c>
      <c r="J37" s="423" t="str">
        <f t="shared" si="1"/>
        <v/>
      </c>
      <c r="K37" s="423" t="str">
        <f t="shared" si="2"/>
        <v/>
      </c>
      <c r="L37" s="423" t="str">
        <f t="shared" si="4"/>
        <v/>
      </c>
      <c r="M37" s="423" t="str">
        <f t="shared" si="5"/>
        <v/>
      </c>
      <c r="N37" s="423" t="str">
        <f t="shared" si="6"/>
        <v/>
      </c>
      <c r="O37" s="423" t="str">
        <f t="shared" si="3"/>
        <v/>
      </c>
      <c r="P37" s="424" t="str">
        <f t="shared" si="7"/>
        <v/>
      </c>
      <c r="Q37" s="191"/>
      <c r="R37" s="298"/>
      <c r="S37" s="192"/>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row>
    <row r="38" spans="1:117" s="40" customFormat="1" x14ac:dyDescent="0.2">
      <c r="A38" s="150"/>
      <c r="B38" s="204"/>
      <c r="C38" s="204"/>
      <c r="D38" s="204"/>
      <c r="E38" s="204"/>
      <c r="F38" s="204"/>
      <c r="G38" s="204"/>
      <c r="H38" s="204"/>
      <c r="I38" s="204"/>
      <c r="J38" s="204"/>
      <c r="K38" s="204"/>
      <c r="L38" s="204"/>
      <c r="M38" s="204"/>
      <c r="N38" s="204"/>
      <c r="O38" s="204"/>
      <c r="P38" s="204"/>
      <c r="Q38" s="204"/>
      <c r="R38" s="204"/>
      <c r="S38" s="204"/>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row>
    <row r="39" spans="1:117" s="40" customFormat="1" x14ac:dyDescent="0.2">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row>
    <row r="40" spans="1:117" s="40" customFormat="1" x14ac:dyDescent="0.2">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row>
    <row r="41" spans="1:117" s="40" customFormat="1" x14ac:dyDescent="0.2">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row>
    <row r="42" spans="1:117" s="40" customFormat="1" x14ac:dyDescent="0.2">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row>
    <row r="43" spans="1:117" s="40" customFormat="1" x14ac:dyDescent="0.2">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row>
    <row r="44" spans="1:117" s="40" customFormat="1" x14ac:dyDescent="0.2">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row>
    <row r="45" spans="1:117" s="40" customFormat="1" x14ac:dyDescent="0.2">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row>
    <row r="46" spans="1:117" s="40" customFormat="1" x14ac:dyDescent="0.2">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row>
    <row r="47" spans="1:117" s="40" customFormat="1" x14ac:dyDescent="0.2">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row>
    <row r="48" spans="1:117" s="40" customFormat="1" x14ac:dyDescent="0.2">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row>
    <row r="49" spans="1:117" s="40" customFormat="1" x14ac:dyDescent="0.2">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row>
    <row r="50" spans="1:117" s="40" customFormat="1" x14ac:dyDescent="0.2">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row>
    <row r="51" spans="1:117" s="40" customFormat="1" x14ac:dyDescent="0.2">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row>
    <row r="52" spans="1:117" s="40" customFormat="1" x14ac:dyDescent="0.2">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row>
    <row r="53" spans="1:117" s="40" customFormat="1" x14ac:dyDescent="0.2">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row>
    <row r="54" spans="1:117" s="40" customFormat="1" x14ac:dyDescent="0.2">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row>
    <row r="55" spans="1:117" s="40" customFormat="1" x14ac:dyDescent="0.2">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row>
    <row r="56" spans="1:117" s="40" customFormat="1" x14ac:dyDescent="0.2">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row>
    <row r="57" spans="1:117" s="40" customFormat="1" x14ac:dyDescent="0.2">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row>
    <row r="58" spans="1:117" s="40" customFormat="1" x14ac:dyDescent="0.2">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row>
    <row r="59" spans="1:117" s="40" customFormat="1" x14ac:dyDescent="0.2">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row>
    <row r="60" spans="1:117" s="40" customFormat="1" x14ac:dyDescent="0.2">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row>
    <row r="61" spans="1:117" s="40" customFormat="1" x14ac:dyDescent="0.2">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row>
    <row r="62" spans="1:117" s="40" customFormat="1" x14ac:dyDescent="0.2">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row>
    <row r="63" spans="1:117" s="40" customFormat="1" x14ac:dyDescent="0.2">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row>
    <row r="64" spans="1:117" s="40" customFormat="1" x14ac:dyDescent="0.2">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row>
    <row r="65" spans="1:117" s="40" customFormat="1" x14ac:dyDescent="0.2">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row>
    <row r="66" spans="1:117" s="40" customFormat="1" x14ac:dyDescent="0.2">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row>
    <row r="67" spans="1:117" s="40" customFormat="1" x14ac:dyDescent="0.2">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row>
    <row r="68" spans="1:117" s="40" customFormat="1" x14ac:dyDescent="0.2">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row>
    <row r="69" spans="1:117" s="40" customFormat="1" x14ac:dyDescent="0.2">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row>
    <row r="70" spans="1:117" s="40" customFormat="1" x14ac:dyDescent="0.2">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row>
    <row r="71" spans="1:117" s="40" customFormat="1" x14ac:dyDescent="0.2">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row>
    <row r="72" spans="1:117" s="40" customFormat="1" x14ac:dyDescent="0.2">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row>
    <row r="73" spans="1:117" s="40" customFormat="1" x14ac:dyDescent="0.2">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row>
    <row r="74" spans="1:117" s="40" customFormat="1" x14ac:dyDescent="0.2">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row>
    <row r="75" spans="1:117" s="40" customFormat="1" x14ac:dyDescent="0.2">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row>
    <row r="76" spans="1:117" s="40" customFormat="1" x14ac:dyDescent="0.2">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row>
    <row r="77" spans="1:117" s="40" customFormat="1" x14ac:dyDescent="0.2">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row>
    <row r="78" spans="1:117" s="40" customFormat="1" x14ac:dyDescent="0.2">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row>
    <row r="79" spans="1:117" s="40" customFormat="1" x14ac:dyDescent="0.2">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row>
    <row r="80" spans="1:117" s="40" customFormat="1" x14ac:dyDescent="0.2">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row>
    <row r="81" spans="1:117" s="40" customFormat="1" x14ac:dyDescent="0.2">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row>
    <row r="82" spans="1:117" s="40" customFormat="1" x14ac:dyDescent="0.2">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row>
    <row r="83" spans="1:117" s="40" customFormat="1" x14ac:dyDescent="0.2">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row>
    <row r="84" spans="1:117" s="40" customFormat="1" x14ac:dyDescent="0.2">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row>
    <row r="85" spans="1:117" s="40" customFormat="1" x14ac:dyDescent="0.2">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row>
    <row r="86" spans="1:117" s="40" customFormat="1" x14ac:dyDescent="0.2">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row>
    <row r="87" spans="1:117" s="40" customFormat="1" x14ac:dyDescent="0.2">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row>
    <row r="88" spans="1:117" s="40" customFormat="1" x14ac:dyDescent="0.2">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row>
    <row r="89" spans="1:117" s="40" customFormat="1" x14ac:dyDescent="0.2">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row>
    <row r="90" spans="1:117" s="40" customFormat="1" x14ac:dyDescent="0.2">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row>
    <row r="91" spans="1:117" s="40" customFormat="1" x14ac:dyDescent="0.2">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row>
    <row r="92" spans="1:117" s="40" customFormat="1" x14ac:dyDescent="0.2">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row>
    <row r="93" spans="1:117" s="40" customFormat="1" x14ac:dyDescent="0.2">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row>
    <row r="94" spans="1:117" s="40" customFormat="1" x14ac:dyDescent="0.2">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row>
    <row r="95" spans="1:117" s="40" customFormat="1" x14ac:dyDescent="0.2">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row>
    <row r="96" spans="1:117" s="40" customFormat="1" x14ac:dyDescent="0.2">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row>
    <row r="97" spans="1:117" s="40" customFormat="1" x14ac:dyDescent="0.2">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row>
    <row r="98" spans="1:117" s="40" customFormat="1" x14ac:dyDescent="0.2">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row>
    <row r="99" spans="1:117" s="40" customFormat="1" x14ac:dyDescent="0.2">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row>
    <row r="100" spans="1:117" s="40" customFormat="1" x14ac:dyDescent="0.2">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row>
    <row r="101" spans="1:117" s="40" customFormat="1" x14ac:dyDescent="0.2">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row>
    <row r="102" spans="1:117" s="40" customFormat="1" x14ac:dyDescent="0.2">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row>
    <row r="103" spans="1:117" s="40" customFormat="1" x14ac:dyDescent="0.2">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row>
    <row r="104" spans="1:117" s="40" customFormat="1" x14ac:dyDescent="0.2">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row>
    <row r="105" spans="1:117" s="40" customFormat="1" x14ac:dyDescent="0.2">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row>
    <row r="106" spans="1:117" s="40" customFormat="1" x14ac:dyDescent="0.2">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row>
    <row r="107" spans="1:117" s="40" customFormat="1" x14ac:dyDescent="0.2">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row>
    <row r="108" spans="1:117" s="40" customFormat="1" x14ac:dyDescent="0.2">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row>
    <row r="109" spans="1:117" s="40" customFormat="1" x14ac:dyDescent="0.2">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row>
    <row r="110" spans="1:117" s="40" customFormat="1" x14ac:dyDescent="0.2">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row>
    <row r="111" spans="1:117" s="40" customFormat="1" x14ac:dyDescent="0.2">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row>
    <row r="112" spans="1:117" s="40" customFormat="1" x14ac:dyDescent="0.2">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row>
    <row r="113" spans="1:117" s="40" customFormat="1" x14ac:dyDescent="0.2">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row>
    <row r="114" spans="1:117" s="40" customFormat="1" x14ac:dyDescent="0.2">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row>
    <row r="115" spans="1:117" s="40" customFormat="1" x14ac:dyDescent="0.2">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row>
    <row r="116" spans="1:117" s="40" customFormat="1" x14ac:dyDescent="0.2">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row>
    <row r="117" spans="1:117" s="40" customFormat="1" x14ac:dyDescent="0.2">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row>
    <row r="118" spans="1:117" s="40" customFormat="1" x14ac:dyDescent="0.2">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row>
    <row r="119" spans="1:117" s="40" customFormat="1" x14ac:dyDescent="0.2">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row>
    <row r="120" spans="1:117" s="40" customFormat="1" x14ac:dyDescent="0.2">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row>
    <row r="121" spans="1:117" s="40" customFormat="1" x14ac:dyDescent="0.2">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row>
    <row r="122" spans="1:117" s="40" customFormat="1" x14ac:dyDescent="0.2">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row>
    <row r="123" spans="1:117" s="40" customFormat="1" x14ac:dyDescent="0.2">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row>
    <row r="124" spans="1:117" s="40" customFormat="1" x14ac:dyDescent="0.2">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row>
    <row r="125" spans="1:117" s="40" customFormat="1" x14ac:dyDescent="0.2">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row>
    <row r="126" spans="1:117" s="40" customFormat="1" x14ac:dyDescent="0.2">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row>
    <row r="127" spans="1:117" s="40" customFormat="1" x14ac:dyDescent="0.2">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row>
    <row r="128" spans="1:117" s="40" customFormat="1" x14ac:dyDescent="0.2">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row>
    <row r="129" spans="1:117" s="40" customFormat="1" x14ac:dyDescent="0.2">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row>
    <row r="130" spans="1:117" s="40" customFormat="1" x14ac:dyDescent="0.2">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row>
    <row r="131" spans="1:117" s="40" customFormat="1" x14ac:dyDescent="0.2">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row>
    <row r="132" spans="1:117" s="40" customFormat="1" x14ac:dyDescent="0.2">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row>
    <row r="133" spans="1:117" s="40" customFormat="1" x14ac:dyDescent="0.2">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row>
    <row r="134" spans="1:117" s="40" customFormat="1" x14ac:dyDescent="0.2">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row>
    <row r="135" spans="1:117" s="40" customFormat="1" x14ac:dyDescent="0.2">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row>
    <row r="136" spans="1:117" s="40" customFormat="1" x14ac:dyDescent="0.2">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row>
    <row r="137" spans="1:117" s="40" customFormat="1" x14ac:dyDescent="0.2">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row>
    <row r="138" spans="1:117" s="40" customFormat="1" x14ac:dyDescent="0.2">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row>
    <row r="139" spans="1:117" s="40" customFormat="1" x14ac:dyDescent="0.2">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row>
    <row r="140" spans="1:117" s="40" customFormat="1" x14ac:dyDescent="0.2">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row>
    <row r="141" spans="1:117" s="40" customFormat="1" x14ac:dyDescent="0.2">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row>
    <row r="142" spans="1:117" s="40" customFormat="1" x14ac:dyDescent="0.2">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row>
    <row r="143" spans="1:117" s="40" customFormat="1" x14ac:dyDescent="0.2">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row>
    <row r="144" spans="1:117" s="40" customFormat="1" x14ac:dyDescent="0.2">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row>
    <row r="145" spans="1:117" s="40" customFormat="1" x14ac:dyDescent="0.2">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row>
    <row r="146" spans="1:117" s="40" customFormat="1" x14ac:dyDescent="0.2">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row>
    <row r="147" spans="1:117" s="40" customFormat="1" x14ac:dyDescent="0.2">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row>
    <row r="148" spans="1:117" s="40" customFormat="1" x14ac:dyDescent="0.2"/>
    <row r="149" spans="1:117" s="40" customFormat="1" x14ac:dyDescent="0.2"/>
    <row r="150" spans="1:117" s="40" customFormat="1" x14ac:dyDescent="0.2"/>
    <row r="151" spans="1:117" s="40" customFormat="1" x14ac:dyDescent="0.2"/>
    <row r="152" spans="1:117" s="40" customFormat="1" x14ac:dyDescent="0.2"/>
    <row r="153" spans="1:117" s="40" customFormat="1" x14ac:dyDescent="0.2"/>
    <row r="154" spans="1:117" s="40" customFormat="1" x14ac:dyDescent="0.2"/>
    <row r="155" spans="1:117" s="40" customFormat="1" x14ac:dyDescent="0.2"/>
    <row r="156" spans="1:117" s="40" customFormat="1" x14ac:dyDescent="0.2"/>
    <row r="157" spans="1:117" s="40" customFormat="1" x14ac:dyDescent="0.2"/>
    <row r="158" spans="1:117" s="40" customFormat="1" x14ac:dyDescent="0.2"/>
    <row r="159" spans="1:117" s="40" customFormat="1" x14ac:dyDescent="0.2"/>
    <row r="160" spans="1:117" s="40" customFormat="1" x14ac:dyDescent="0.2"/>
    <row r="161" s="40" customFormat="1" x14ac:dyDescent="0.2"/>
    <row r="162" s="40" customFormat="1" x14ac:dyDescent="0.2"/>
    <row r="163" s="40" customFormat="1" x14ac:dyDescent="0.2"/>
    <row r="164" s="40" customFormat="1" x14ac:dyDescent="0.2"/>
    <row r="165" s="40" customFormat="1" x14ac:dyDescent="0.2"/>
    <row r="166" s="40" customFormat="1" x14ac:dyDescent="0.2"/>
    <row r="167" s="40" customFormat="1" x14ac:dyDescent="0.2"/>
    <row r="168" s="40" customFormat="1" x14ac:dyDescent="0.2"/>
    <row r="169" s="40" customFormat="1" x14ac:dyDescent="0.2"/>
    <row r="170" s="40" customFormat="1" x14ac:dyDescent="0.2"/>
    <row r="171" s="40" customFormat="1" x14ac:dyDescent="0.2"/>
    <row r="172" s="40" customFormat="1" x14ac:dyDescent="0.2"/>
    <row r="173" s="40" customFormat="1" x14ac:dyDescent="0.2"/>
    <row r="174" s="40" customFormat="1" x14ac:dyDescent="0.2"/>
    <row r="175" s="40" customFormat="1" x14ac:dyDescent="0.2"/>
    <row r="176" s="40" customFormat="1" x14ac:dyDescent="0.2"/>
    <row r="177" s="40" customFormat="1" x14ac:dyDescent="0.2"/>
    <row r="178" s="40" customFormat="1" x14ac:dyDescent="0.2"/>
    <row r="179" s="40" customFormat="1" x14ac:dyDescent="0.2"/>
    <row r="180" s="40" customFormat="1" x14ac:dyDescent="0.2"/>
    <row r="181" s="40" customFormat="1" x14ac:dyDescent="0.2"/>
    <row r="182" s="40" customFormat="1" x14ac:dyDescent="0.2"/>
    <row r="183" s="40" customFormat="1" x14ac:dyDescent="0.2"/>
    <row r="184" s="40" customFormat="1" x14ac:dyDescent="0.2"/>
    <row r="185" s="40" customFormat="1" x14ac:dyDescent="0.2"/>
    <row r="186" s="40" customFormat="1" x14ac:dyDescent="0.2"/>
    <row r="187" s="40" customFormat="1" x14ac:dyDescent="0.2"/>
    <row r="188" s="40" customFormat="1" x14ac:dyDescent="0.2"/>
    <row r="189" s="40" customFormat="1" x14ac:dyDescent="0.2"/>
    <row r="190" s="40" customFormat="1" x14ac:dyDescent="0.2"/>
    <row r="191" s="40" customFormat="1" x14ac:dyDescent="0.2"/>
    <row r="192" s="40" customFormat="1" x14ac:dyDescent="0.2"/>
    <row r="193" s="40" customFormat="1" x14ac:dyDescent="0.2"/>
    <row r="194" s="40" customFormat="1" x14ac:dyDescent="0.2"/>
    <row r="195" s="40" customFormat="1" x14ac:dyDescent="0.2"/>
    <row r="196" s="40" customFormat="1" x14ac:dyDescent="0.2"/>
    <row r="197" s="40" customFormat="1" x14ac:dyDescent="0.2"/>
    <row r="198" s="40" customFormat="1" x14ac:dyDescent="0.2"/>
    <row r="199" s="40" customFormat="1" x14ac:dyDescent="0.2"/>
    <row r="200" s="40" customFormat="1" x14ac:dyDescent="0.2"/>
    <row r="201" s="40" customFormat="1" x14ac:dyDescent="0.2"/>
    <row r="202" s="40" customFormat="1" x14ac:dyDescent="0.2"/>
    <row r="203" s="40" customFormat="1" x14ac:dyDescent="0.2"/>
    <row r="204" s="40" customFormat="1" x14ac:dyDescent="0.2"/>
    <row r="205" s="40" customFormat="1" x14ac:dyDescent="0.2"/>
    <row r="206" s="40" customFormat="1" x14ac:dyDescent="0.2"/>
    <row r="207" s="40" customFormat="1" x14ac:dyDescent="0.2"/>
    <row r="208" s="40" customFormat="1" x14ac:dyDescent="0.2"/>
    <row r="209" s="40" customFormat="1" x14ac:dyDescent="0.2"/>
    <row r="210" s="40" customFormat="1" x14ac:dyDescent="0.2"/>
    <row r="211" s="40" customFormat="1" x14ac:dyDescent="0.2"/>
    <row r="212" s="40" customFormat="1" x14ac:dyDescent="0.2"/>
    <row r="213" s="40" customFormat="1" x14ac:dyDescent="0.2"/>
    <row r="214" s="40" customFormat="1" x14ac:dyDescent="0.2"/>
    <row r="215" s="40" customFormat="1" x14ac:dyDescent="0.2"/>
    <row r="216" s="40" customFormat="1" x14ac:dyDescent="0.2"/>
    <row r="217" s="40" customFormat="1" x14ac:dyDescent="0.2"/>
    <row r="218" s="40" customFormat="1" x14ac:dyDescent="0.2"/>
    <row r="219" s="40" customFormat="1" x14ac:dyDescent="0.2"/>
    <row r="220" s="40" customFormat="1" x14ac:dyDescent="0.2"/>
    <row r="221" s="40" customFormat="1" x14ac:dyDescent="0.2"/>
    <row r="222" s="40" customFormat="1" x14ac:dyDescent="0.2"/>
    <row r="223" s="40" customFormat="1" x14ac:dyDescent="0.2"/>
    <row r="224" s="40" customFormat="1" x14ac:dyDescent="0.2"/>
    <row r="225" s="40" customFormat="1" x14ac:dyDescent="0.2"/>
    <row r="226" s="40" customFormat="1" x14ac:dyDescent="0.2"/>
    <row r="227" s="40" customFormat="1" x14ac:dyDescent="0.2"/>
    <row r="228" s="40" customFormat="1" x14ac:dyDescent="0.2"/>
    <row r="229" s="40" customFormat="1" x14ac:dyDescent="0.2"/>
    <row r="230" s="40" customFormat="1" x14ac:dyDescent="0.2"/>
    <row r="231" s="40" customFormat="1" x14ac:dyDescent="0.2"/>
    <row r="232" s="40" customFormat="1" x14ac:dyDescent="0.2"/>
    <row r="233" s="40" customFormat="1" x14ac:dyDescent="0.2"/>
    <row r="234" s="40" customFormat="1" x14ac:dyDescent="0.2"/>
    <row r="235" s="40" customFormat="1" x14ac:dyDescent="0.2"/>
    <row r="236" s="40" customFormat="1" x14ac:dyDescent="0.2"/>
    <row r="237" s="40" customFormat="1" x14ac:dyDescent="0.2"/>
    <row r="238" s="40" customFormat="1" x14ac:dyDescent="0.2"/>
    <row r="239" s="40" customFormat="1" x14ac:dyDescent="0.2"/>
    <row r="240" s="40" customFormat="1" x14ac:dyDescent="0.2"/>
    <row r="241" s="40" customFormat="1" x14ac:dyDescent="0.2"/>
    <row r="242" s="40" customFormat="1" x14ac:dyDescent="0.2"/>
    <row r="243" s="40" customFormat="1" x14ac:dyDescent="0.2"/>
    <row r="244" s="40" customFormat="1" x14ac:dyDescent="0.2"/>
    <row r="245" s="40" customFormat="1" x14ac:dyDescent="0.2"/>
    <row r="246" s="40" customFormat="1" x14ac:dyDescent="0.2"/>
    <row r="247" s="40" customFormat="1" x14ac:dyDescent="0.2"/>
    <row r="248" s="40" customFormat="1" x14ac:dyDescent="0.2"/>
    <row r="249" s="40" customFormat="1" x14ac:dyDescent="0.2"/>
    <row r="250" s="40" customFormat="1" x14ac:dyDescent="0.2"/>
    <row r="251" s="40" customFormat="1" x14ac:dyDescent="0.2"/>
    <row r="252" s="40" customFormat="1" x14ac:dyDescent="0.2"/>
    <row r="253" s="40" customFormat="1" x14ac:dyDescent="0.2"/>
    <row r="254" s="40" customFormat="1" x14ac:dyDescent="0.2"/>
    <row r="255" s="40" customFormat="1" x14ac:dyDescent="0.2"/>
    <row r="256" s="40" customFormat="1" x14ac:dyDescent="0.2"/>
    <row r="257" s="40" customFormat="1" x14ac:dyDescent="0.2"/>
    <row r="258" s="40" customFormat="1" x14ac:dyDescent="0.2"/>
    <row r="259" s="40" customFormat="1" x14ac:dyDescent="0.2"/>
    <row r="260" s="40" customFormat="1" x14ac:dyDescent="0.2"/>
    <row r="261" s="40" customFormat="1" x14ac:dyDescent="0.2"/>
    <row r="262" s="40" customFormat="1" x14ac:dyDescent="0.2"/>
    <row r="263" s="40" customFormat="1" x14ac:dyDescent="0.2"/>
    <row r="264" s="40" customFormat="1" x14ac:dyDescent="0.2"/>
    <row r="265" s="40" customFormat="1" x14ac:dyDescent="0.2"/>
    <row r="266" s="40" customFormat="1" x14ac:dyDescent="0.2"/>
    <row r="267" s="40" customFormat="1" x14ac:dyDescent="0.2"/>
    <row r="268" s="40" customFormat="1" x14ac:dyDescent="0.2"/>
    <row r="269" s="40" customFormat="1" x14ac:dyDescent="0.2"/>
    <row r="270" s="40" customFormat="1" x14ac:dyDescent="0.2"/>
    <row r="271" s="40" customFormat="1" x14ac:dyDescent="0.2"/>
    <row r="272" s="40" customFormat="1" x14ac:dyDescent="0.2"/>
    <row r="273" s="40" customFormat="1" x14ac:dyDescent="0.2"/>
    <row r="274" s="40" customFormat="1" x14ac:dyDescent="0.2"/>
    <row r="275" s="40" customFormat="1" x14ac:dyDescent="0.2"/>
    <row r="276" s="40" customFormat="1" x14ac:dyDescent="0.2"/>
    <row r="277" s="40" customFormat="1" x14ac:dyDescent="0.2"/>
    <row r="278" s="40" customFormat="1" x14ac:dyDescent="0.2"/>
    <row r="279" s="40" customFormat="1" x14ac:dyDescent="0.2"/>
    <row r="280" s="40" customFormat="1" x14ac:dyDescent="0.2"/>
    <row r="281" s="40" customFormat="1" x14ac:dyDescent="0.2"/>
    <row r="282" s="40" customFormat="1" x14ac:dyDescent="0.2"/>
    <row r="283" s="40" customFormat="1" x14ac:dyDescent="0.2"/>
    <row r="284" s="40" customFormat="1" x14ac:dyDescent="0.2"/>
    <row r="285" s="40" customFormat="1" x14ac:dyDescent="0.2"/>
    <row r="286" s="40" customFormat="1" x14ac:dyDescent="0.2"/>
    <row r="287" s="40" customFormat="1" x14ac:dyDescent="0.2"/>
    <row r="288" s="40" customFormat="1" x14ac:dyDescent="0.2"/>
    <row r="289" s="40" customFormat="1" x14ac:dyDescent="0.2"/>
    <row r="290" s="40" customFormat="1" x14ac:dyDescent="0.2"/>
    <row r="291" s="40" customFormat="1" x14ac:dyDescent="0.2"/>
    <row r="292" s="40" customFormat="1" x14ac:dyDescent="0.2"/>
    <row r="293" s="40" customFormat="1" x14ac:dyDescent="0.2"/>
    <row r="294" s="40" customFormat="1" x14ac:dyDescent="0.2"/>
    <row r="295" s="40" customFormat="1" x14ac:dyDescent="0.2"/>
    <row r="296" s="40" customFormat="1" x14ac:dyDescent="0.2"/>
    <row r="297" s="40" customFormat="1" x14ac:dyDescent="0.2"/>
    <row r="298" s="40" customFormat="1" x14ac:dyDescent="0.2"/>
    <row r="299" s="40" customFormat="1" x14ac:dyDescent="0.2"/>
    <row r="300" s="40" customFormat="1" x14ac:dyDescent="0.2"/>
    <row r="301" s="40" customFormat="1" x14ac:dyDescent="0.2"/>
    <row r="302" s="40" customFormat="1" x14ac:dyDescent="0.2"/>
    <row r="303" s="40" customFormat="1" x14ac:dyDescent="0.2"/>
    <row r="304" s="40" customFormat="1" x14ac:dyDescent="0.2"/>
    <row r="305" s="40" customFormat="1" x14ac:dyDescent="0.2"/>
    <row r="306" s="40" customFormat="1" x14ac:dyDescent="0.2"/>
    <row r="307" s="40" customFormat="1" x14ac:dyDescent="0.2"/>
    <row r="308" s="40" customFormat="1" x14ac:dyDescent="0.2"/>
    <row r="309" s="40" customFormat="1" x14ac:dyDescent="0.2"/>
    <row r="310" s="40" customFormat="1" x14ac:dyDescent="0.2"/>
    <row r="311" s="40" customFormat="1" x14ac:dyDescent="0.2"/>
    <row r="312" s="40" customFormat="1" x14ac:dyDescent="0.2"/>
    <row r="313" s="40" customFormat="1" x14ac:dyDescent="0.2"/>
    <row r="314" s="40" customFormat="1" x14ac:dyDescent="0.2"/>
    <row r="315" s="40" customFormat="1" x14ac:dyDescent="0.2"/>
    <row r="316" s="40" customFormat="1" x14ac:dyDescent="0.2"/>
    <row r="317" s="40" customFormat="1" x14ac:dyDescent="0.2"/>
    <row r="318" s="40" customFormat="1" x14ac:dyDescent="0.2"/>
    <row r="319" s="40" customFormat="1" x14ac:dyDescent="0.2"/>
    <row r="320" s="40" customFormat="1" x14ac:dyDescent="0.2"/>
    <row r="321" s="40" customFormat="1" x14ac:dyDescent="0.2"/>
    <row r="322" s="40" customFormat="1" x14ac:dyDescent="0.2"/>
    <row r="323" s="40" customFormat="1" x14ac:dyDescent="0.2"/>
    <row r="324" s="40" customFormat="1" x14ac:dyDescent="0.2"/>
    <row r="325" s="40" customFormat="1" x14ac:dyDescent="0.2"/>
    <row r="326" s="40" customFormat="1" x14ac:dyDescent="0.2"/>
    <row r="327" s="40" customFormat="1" x14ac:dyDescent="0.2"/>
    <row r="328" s="40" customFormat="1" x14ac:dyDescent="0.2"/>
    <row r="329" s="40" customFormat="1" x14ac:dyDescent="0.2"/>
    <row r="330" s="40" customFormat="1" x14ac:dyDescent="0.2"/>
    <row r="331" s="40" customFormat="1" x14ac:dyDescent="0.2"/>
    <row r="332" s="40" customFormat="1" x14ac:dyDescent="0.2"/>
    <row r="333" s="40" customFormat="1" x14ac:dyDescent="0.2"/>
    <row r="334" s="40" customFormat="1" x14ac:dyDescent="0.2"/>
    <row r="335" s="40" customFormat="1" x14ac:dyDescent="0.2"/>
    <row r="336" s="40" customFormat="1" x14ac:dyDescent="0.2"/>
    <row r="337" s="40" customFormat="1" x14ac:dyDescent="0.2"/>
    <row r="338" s="40" customFormat="1" x14ac:dyDescent="0.2"/>
    <row r="339" s="40" customFormat="1" x14ac:dyDescent="0.2"/>
    <row r="340" s="40" customFormat="1" x14ac:dyDescent="0.2"/>
    <row r="341" s="40" customFormat="1" x14ac:dyDescent="0.2"/>
    <row r="342" s="40" customFormat="1" x14ac:dyDescent="0.2"/>
    <row r="343" s="40" customFormat="1" x14ac:dyDescent="0.2"/>
    <row r="344" s="40" customFormat="1" x14ac:dyDescent="0.2"/>
    <row r="345" s="40" customFormat="1" x14ac:dyDescent="0.2"/>
    <row r="346" s="40" customFormat="1" x14ac:dyDescent="0.2"/>
    <row r="347" s="40" customFormat="1" x14ac:dyDescent="0.2"/>
    <row r="348" s="40" customFormat="1" x14ac:dyDescent="0.2"/>
    <row r="349" s="40" customFormat="1" x14ac:dyDescent="0.2"/>
    <row r="350" s="40" customFormat="1" x14ac:dyDescent="0.2"/>
    <row r="351" s="40" customFormat="1" x14ac:dyDescent="0.2"/>
    <row r="352" s="40" customFormat="1" x14ac:dyDescent="0.2"/>
    <row r="353" s="40" customFormat="1" x14ac:dyDescent="0.2"/>
    <row r="354" s="40" customFormat="1" x14ac:dyDescent="0.2"/>
    <row r="355" s="40" customFormat="1" x14ac:dyDescent="0.2"/>
    <row r="356" s="40" customFormat="1" x14ac:dyDescent="0.2"/>
    <row r="357" s="40" customFormat="1" x14ac:dyDescent="0.2"/>
    <row r="358" s="40" customFormat="1" x14ac:dyDescent="0.2"/>
    <row r="359" s="40" customFormat="1" x14ac:dyDescent="0.2"/>
    <row r="360" s="40" customFormat="1" x14ac:dyDescent="0.2"/>
    <row r="361" s="40" customFormat="1" x14ac:dyDescent="0.2"/>
    <row r="362" s="40" customFormat="1" x14ac:dyDescent="0.2"/>
    <row r="363" s="40" customFormat="1" x14ac:dyDescent="0.2"/>
    <row r="364" s="40" customFormat="1" x14ac:dyDescent="0.2"/>
    <row r="365" s="40" customFormat="1" x14ac:dyDescent="0.2"/>
    <row r="366" s="40" customFormat="1" x14ac:dyDescent="0.2"/>
    <row r="367" s="40" customFormat="1" x14ac:dyDescent="0.2"/>
    <row r="368" s="40" customFormat="1" x14ac:dyDescent="0.2"/>
    <row r="369" s="40" customFormat="1" x14ac:dyDescent="0.2"/>
    <row r="370" s="40" customFormat="1" x14ac:dyDescent="0.2"/>
    <row r="371" s="40" customFormat="1" x14ac:dyDescent="0.2"/>
    <row r="372" s="40" customFormat="1" x14ac:dyDescent="0.2"/>
    <row r="373" s="40" customFormat="1" x14ac:dyDescent="0.2"/>
    <row r="374" s="40" customFormat="1" x14ac:dyDescent="0.2"/>
    <row r="375" s="40" customFormat="1" x14ac:dyDescent="0.2"/>
    <row r="376" s="40" customFormat="1" x14ac:dyDescent="0.2"/>
    <row r="377" s="40" customFormat="1" x14ac:dyDescent="0.2"/>
    <row r="378" s="40" customFormat="1" x14ac:dyDescent="0.2"/>
    <row r="379" s="40" customFormat="1" x14ac:dyDescent="0.2"/>
    <row r="380" s="40" customFormat="1" x14ac:dyDescent="0.2"/>
    <row r="381" s="40" customFormat="1" x14ac:dyDescent="0.2"/>
    <row r="382" s="40" customFormat="1" x14ac:dyDescent="0.2"/>
    <row r="383" s="40" customFormat="1" x14ac:dyDescent="0.2"/>
    <row r="384" s="40" customFormat="1" x14ac:dyDescent="0.2"/>
    <row r="385" s="40" customFormat="1" x14ac:dyDescent="0.2"/>
    <row r="386" s="40" customFormat="1" x14ac:dyDescent="0.2"/>
    <row r="387" s="40" customFormat="1" x14ac:dyDescent="0.2"/>
    <row r="388" s="40" customFormat="1" x14ac:dyDescent="0.2"/>
    <row r="389" s="40" customFormat="1" x14ac:dyDescent="0.2"/>
    <row r="390" s="40" customFormat="1" x14ac:dyDescent="0.2"/>
    <row r="391" s="40" customFormat="1" x14ac:dyDescent="0.2"/>
    <row r="392" s="40" customFormat="1" x14ac:dyDescent="0.2"/>
    <row r="393" s="40" customFormat="1" x14ac:dyDescent="0.2"/>
    <row r="394" s="40" customFormat="1" x14ac:dyDescent="0.2"/>
    <row r="395" s="40" customFormat="1" x14ac:dyDescent="0.2"/>
    <row r="396" s="40" customFormat="1" x14ac:dyDescent="0.2"/>
    <row r="397" s="40" customFormat="1" x14ac:dyDescent="0.2"/>
    <row r="398" s="40" customFormat="1" x14ac:dyDescent="0.2"/>
    <row r="399" s="40" customFormat="1" x14ac:dyDescent="0.2"/>
    <row r="400" s="40" customFormat="1" x14ac:dyDescent="0.2"/>
    <row r="401" s="40" customFormat="1" x14ac:dyDescent="0.2"/>
    <row r="402" s="40" customFormat="1" x14ac:dyDescent="0.2"/>
    <row r="403" s="40" customFormat="1" x14ac:dyDescent="0.2"/>
    <row r="404" s="40" customFormat="1" x14ac:dyDescent="0.2"/>
    <row r="405" s="40" customFormat="1" x14ac:dyDescent="0.2"/>
    <row r="406" s="40" customFormat="1" x14ac:dyDescent="0.2"/>
    <row r="407" s="40" customFormat="1" x14ac:dyDescent="0.2"/>
    <row r="408" s="40" customFormat="1" x14ac:dyDescent="0.2"/>
    <row r="409" s="40" customFormat="1" x14ac:dyDescent="0.2"/>
    <row r="410" s="40" customFormat="1" x14ac:dyDescent="0.2"/>
    <row r="411" s="40" customFormat="1" x14ac:dyDescent="0.2"/>
    <row r="412" s="40" customFormat="1" x14ac:dyDescent="0.2"/>
    <row r="413" s="40" customFormat="1" x14ac:dyDescent="0.2"/>
    <row r="414" s="40" customFormat="1" x14ac:dyDescent="0.2"/>
    <row r="415" s="40" customFormat="1" x14ac:dyDescent="0.2"/>
    <row r="416" s="40" customFormat="1" x14ac:dyDescent="0.2"/>
    <row r="417" s="40" customFormat="1" x14ac:dyDescent="0.2"/>
    <row r="418" s="40" customFormat="1" x14ac:dyDescent="0.2"/>
    <row r="419" s="40" customFormat="1" x14ac:dyDescent="0.2"/>
    <row r="420" s="40" customFormat="1" x14ac:dyDescent="0.2"/>
    <row r="421" s="40" customFormat="1" x14ac:dyDescent="0.2"/>
    <row r="422" s="40" customFormat="1" x14ac:dyDescent="0.2"/>
    <row r="423" s="40" customFormat="1" x14ac:dyDescent="0.2"/>
    <row r="424" s="40" customFormat="1" x14ac:dyDescent="0.2"/>
    <row r="425" s="40" customFormat="1" x14ac:dyDescent="0.2"/>
    <row r="426" s="40" customFormat="1" x14ac:dyDescent="0.2"/>
    <row r="427" s="40" customFormat="1" x14ac:dyDescent="0.2"/>
    <row r="428" s="40" customFormat="1" x14ac:dyDescent="0.2"/>
    <row r="429" s="40" customFormat="1" x14ac:dyDescent="0.2"/>
    <row r="430" s="40" customFormat="1" x14ac:dyDescent="0.2"/>
    <row r="431" s="40" customFormat="1" x14ac:dyDescent="0.2"/>
    <row r="432" s="40" customFormat="1" x14ac:dyDescent="0.2"/>
    <row r="433" s="40" customFormat="1" x14ac:dyDescent="0.2"/>
    <row r="434" s="40" customFormat="1" x14ac:dyDescent="0.2"/>
    <row r="435" s="40" customFormat="1" x14ac:dyDescent="0.2"/>
    <row r="436" s="40" customFormat="1" x14ac:dyDescent="0.2"/>
    <row r="437" s="40" customFormat="1" x14ac:dyDescent="0.2"/>
    <row r="438" s="40" customFormat="1" x14ac:dyDescent="0.2"/>
    <row r="439" s="40" customFormat="1" x14ac:dyDescent="0.2"/>
    <row r="440" s="40" customFormat="1" x14ac:dyDescent="0.2"/>
    <row r="441" s="40" customFormat="1" x14ac:dyDescent="0.2"/>
    <row r="442" s="40" customFormat="1" x14ac:dyDescent="0.2"/>
    <row r="443" s="40" customFormat="1" x14ac:dyDescent="0.2"/>
    <row r="444" s="40" customFormat="1" x14ac:dyDescent="0.2"/>
    <row r="445" s="40" customFormat="1" x14ac:dyDescent="0.2"/>
    <row r="446" s="40" customFormat="1" x14ac:dyDescent="0.2"/>
    <row r="447" s="40" customFormat="1" x14ac:dyDescent="0.2"/>
    <row r="448" s="40" customFormat="1" x14ac:dyDescent="0.2"/>
    <row r="449" s="40" customFormat="1" x14ac:dyDescent="0.2"/>
    <row r="450" s="40" customFormat="1" x14ac:dyDescent="0.2"/>
    <row r="451" s="40" customFormat="1" x14ac:dyDescent="0.2"/>
    <row r="452" s="40" customFormat="1" x14ac:dyDescent="0.2"/>
    <row r="453" s="40" customFormat="1" x14ac:dyDescent="0.2"/>
    <row r="454" s="40" customFormat="1" x14ac:dyDescent="0.2"/>
    <row r="455" s="40" customFormat="1" x14ac:dyDescent="0.2"/>
    <row r="456" s="40" customFormat="1" x14ac:dyDescent="0.2"/>
    <row r="457" s="40" customFormat="1" x14ac:dyDescent="0.2"/>
    <row r="458" s="40" customFormat="1" x14ac:dyDescent="0.2"/>
    <row r="459" s="40" customFormat="1" x14ac:dyDescent="0.2"/>
    <row r="460" s="40" customFormat="1" x14ac:dyDescent="0.2"/>
    <row r="461" s="40" customFormat="1" x14ac:dyDescent="0.2"/>
    <row r="462" s="40" customFormat="1" x14ac:dyDescent="0.2"/>
    <row r="463" s="40" customFormat="1" x14ac:dyDescent="0.2"/>
    <row r="464" s="40" customFormat="1" x14ac:dyDescent="0.2"/>
    <row r="465" s="40" customFormat="1" x14ac:dyDescent="0.2"/>
    <row r="466" s="40" customFormat="1" x14ac:dyDescent="0.2"/>
    <row r="467" s="40" customFormat="1" x14ac:dyDescent="0.2"/>
    <row r="468" s="40" customFormat="1" x14ac:dyDescent="0.2"/>
    <row r="469" s="40" customFormat="1" x14ac:dyDescent="0.2"/>
    <row r="470" s="40" customFormat="1" x14ac:dyDescent="0.2"/>
    <row r="471" s="40" customFormat="1" x14ac:dyDescent="0.2"/>
    <row r="472" s="40" customFormat="1" x14ac:dyDescent="0.2"/>
    <row r="473" s="40" customFormat="1" x14ac:dyDescent="0.2"/>
    <row r="474" s="40" customFormat="1" x14ac:dyDescent="0.2"/>
    <row r="475" s="40" customFormat="1" x14ac:dyDescent="0.2"/>
    <row r="476" s="40" customFormat="1" x14ac:dyDescent="0.2"/>
    <row r="477" s="40" customFormat="1" x14ac:dyDescent="0.2"/>
    <row r="478" s="40" customFormat="1" x14ac:dyDescent="0.2"/>
    <row r="479" s="40" customFormat="1" x14ac:dyDescent="0.2"/>
    <row r="480" s="40" customFormat="1" x14ac:dyDescent="0.2"/>
    <row r="481" s="40" customFormat="1" x14ac:dyDescent="0.2"/>
    <row r="482" s="40" customFormat="1" x14ac:dyDescent="0.2"/>
    <row r="483" s="40" customFormat="1" x14ac:dyDescent="0.2"/>
    <row r="484" s="40" customFormat="1" x14ac:dyDescent="0.2"/>
    <row r="485" s="40" customFormat="1" x14ac:dyDescent="0.2"/>
    <row r="486" s="40" customFormat="1" x14ac:dyDescent="0.2"/>
    <row r="487" s="40" customFormat="1" x14ac:dyDescent="0.2"/>
    <row r="488" s="40" customFormat="1" x14ac:dyDescent="0.2"/>
    <row r="489" s="40" customFormat="1" x14ac:dyDescent="0.2"/>
    <row r="490" s="40" customFormat="1" x14ac:dyDescent="0.2"/>
    <row r="491" s="40" customFormat="1" x14ac:dyDescent="0.2"/>
    <row r="492" s="40" customFormat="1" x14ac:dyDescent="0.2"/>
    <row r="493" s="40" customFormat="1" x14ac:dyDescent="0.2"/>
    <row r="494" s="40" customFormat="1" x14ac:dyDescent="0.2"/>
    <row r="495" s="40" customFormat="1" x14ac:dyDescent="0.2"/>
    <row r="496" s="40" customFormat="1" x14ac:dyDescent="0.2"/>
    <row r="497" s="40" customFormat="1" x14ac:dyDescent="0.2"/>
    <row r="498" s="40" customFormat="1" x14ac:dyDescent="0.2"/>
    <row r="499" s="40" customFormat="1" x14ac:dyDescent="0.2"/>
    <row r="500" s="40" customFormat="1" x14ac:dyDescent="0.2"/>
    <row r="501" s="40" customFormat="1" x14ac:dyDescent="0.2"/>
    <row r="502" s="40" customFormat="1" x14ac:dyDescent="0.2"/>
    <row r="503" s="40" customFormat="1" x14ac:dyDescent="0.2"/>
    <row r="504" s="40" customFormat="1" x14ac:dyDescent="0.2"/>
    <row r="505" s="40" customFormat="1" x14ac:dyDescent="0.2"/>
    <row r="506" s="40" customFormat="1" x14ac:dyDescent="0.2"/>
    <row r="507" s="40" customFormat="1" x14ac:dyDescent="0.2"/>
    <row r="508" s="40" customFormat="1" x14ac:dyDescent="0.2"/>
    <row r="509" s="40" customFormat="1" x14ac:dyDescent="0.2"/>
    <row r="510" s="40" customFormat="1" x14ac:dyDescent="0.2"/>
    <row r="511" s="40" customFormat="1" x14ac:dyDescent="0.2"/>
    <row r="512" s="40" customFormat="1" x14ac:dyDescent="0.2"/>
    <row r="513" s="40" customFormat="1" x14ac:dyDescent="0.2"/>
    <row r="514" s="40" customFormat="1" x14ac:dyDescent="0.2"/>
    <row r="515" s="40" customFormat="1" x14ac:dyDescent="0.2"/>
    <row r="516" s="40" customFormat="1" x14ac:dyDescent="0.2"/>
    <row r="517" s="40" customFormat="1" x14ac:dyDescent="0.2"/>
    <row r="518" s="40" customFormat="1" x14ac:dyDescent="0.2"/>
    <row r="519" s="40" customFormat="1" x14ac:dyDescent="0.2"/>
    <row r="520" s="40" customFormat="1" x14ac:dyDescent="0.2"/>
    <row r="521" s="40" customFormat="1" x14ac:dyDescent="0.2"/>
    <row r="522" s="40" customFormat="1" x14ac:dyDescent="0.2"/>
    <row r="523" s="40" customFormat="1" x14ac:dyDescent="0.2"/>
    <row r="524" s="40" customFormat="1" x14ac:dyDescent="0.2"/>
    <row r="525" s="40" customFormat="1" x14ac:dyDescent="0.2"/>
    <row r="526" s="40" customFormat="1" x14ac:dyDescent="0.2"/>
    <row r="527" s="40" customFormat="1" x14ac:dyDescent="0.2"/>
    <row r="528" s="40" customFormat="1" x14ac:dyDescent="0.2"/>
    <row r="529" s="40" customFormat="1" x14ac:dyDescent="0.2"/>
    <row r="530" s="40" customFormat="1" x14ac:dyDescent="0.2"/>
    <row r="531" s="40" customFormat="1" x14ac:dyDescent="0.2"/>
    <row r="532" s="40" customFormat="1" x14ac:dyDescent="0.2"/>
    <row r="533" s="40" customFormat="1" x14ac:dyDescent="0.2"/>
    <row r="534" s="40" customFormat="1" x14ac:dyDescent="0.2"/>
    <row r="535" s="40" customFormat="1" x14ac:dyDescent="0.2"/>
    <row r="536" s="40" customFormat="1" x14ac:dyDescent="0.2"/>
    <row r="537" s="40" customFormat="1" x14ac:dyDescent="0.2"/>
    <row r="538" s="40" customFormat="1" x14ac:dyDescent="0.2"/>
    <row r="539" s="40" customFormat="1" x14ac:dyDescent="0.2"/>
    <row r="540" s="40" customFormat="1" x14ac:dyDescent="0.2"/>
    <row r="541" s="40" customFormat="1" x14ac:dyDescent="0.2"/>
    <row r="542" s="40" customFormat="1" x14ac:dyDescent="0.2"/>
    <row r="543" s="40" customFormat="1" x14ac:dyDescent="0.2"/>
    <row r="544" s="40" customFormat="1" x14ac:dyDescent="0.2"/>
    <row r="545" s="40" customFormat="1" x14ac:dyDescent="0.2"/>
    <row r="546" s="40" customFormat="1" x14ac:dyDescent="0.2"/>
    <row r="547" s="40" customFormat="1" x14ac:dyDescent="0.2"/>
    <row r="548" s="40" customFormat="1" x14ac:dyDescent="0.2"/>
    <row r="549" s="40" customFormat="1" x14ac:dyDescent="0.2"/>
    <row r="550" s="40" customFormat="1" x14ac:dyDescent="0.2"/>
    <row r="551" s="40" customFormat="1" x14ac:dyDescent="0.2"/>
    <row r="552" s="40" customFormat="1" x14ac:dyDescent="0.2"/>
    <row r="553" s="40" customFormat="1" x14ac:dyDescent="0.2"/>
    <row r="554" s="40" customFormat="1" x14ac:dyDescent="0.2"/>
    <row r="555" s="40" customFormat="1" x14ac:dyDescent="0.2"/>
    <row r="556" s="40" customFormat="1" x14ac:dyDescent="0.2"/>
    <row r="557" s="40" customFormat="1" x14ac:dyDescent="0.2"/>
    <row r="558" s="40" customFormat="1" x14ac:dyDescent="0.2"/>
    <row r="559" s="40" customFormat="1" x14ac:dyDescent="0.2"/>
    <row r="560" s="40" customFormat="1" x14ac:dyDescent="0.2"/>
    <row r="561" s="40" customFormat="1" x14ac:dyDescent="0.2"/>
    <row r="562" s="40" customFormat="1" x14ac:dyDescent="0.2"/>
    <row r="563" s="40" customFormat="1" x14ac:dyDescent="0.2"/>
    <row r="564" s="40" customFormat="1" x14ac:dyDescent="0.2"/>
    <row r="565" s="40" customFormat="1" x14ac:dyDescent="0.2"/>
    <row r="566" s="40" customFormat="1" x14ac:dyDescent="0.2"/>
    <row r="567" s="40" customFormat="1" x14ac:dyDescent="0.2"/>
    <row r="568" s="40" customFormat="1" x14ac:dyDescent="0.2"/>
    <row r="569" s="40" customFormat="1" x14ac:dyDescent="0.2"/>
    <row r="570" s="40" customFormat="1" x14ac:dyDescent="0.2"/>
    <row r="571" s="40" customFormat="1" x14ac:dyDescent="0.2"/>
    <row r="572" s="40" customFormat="1" x14ac:dyDescent="0.2"/>
    <row r="573" s="40" customFormat="1" x14ac:dyDescent="0.2"/>
    <row r="574" s="40" customFormat="1" x14ac:dyDescent="0.2"/>
    <row r="575" s="40" customFormat="1" x14ac:dyDescent="0.2"/>
    <row r="576" s="40" customFormat="1" x14ac:dyDescent="0.2"/>
    <row r="577" s="40" customFormat="1" x14ac:dyDescent="0.2"/>
    <row r="578" s="40" customFormat="1" x14ac:dyDescent="0.2"/>
    <row r="579" s="40" customFormat="1" x14ac:dyDescent="0.2"/>
    <row r="580" s="40" customFormat="1" x14ac:dyDescent="0.2"/>
    <row r="581" s="40" customFormat="1" x14ac:dyDescent="0.2"/>
    <row r="582" s="40" customFormat="1" x14ac:dyDescent="0.2"/>
    <row r="583" s="40" customFormat="1" x14ac:dyDescent="0.2"/>
    <row r="584" s="40" customFormat="1" x14ac:dyDescent="0.2"/>
    <row r="585" s="40" customFormat="1" x14ac:dyDescent="0.2"/>
    <row r="586" s="40" customFormat="1" x14ac:dyDescent="0.2"/>
    <row r="587" s="40" customFormat="1" x14ac:dyDescent="0.2"/>
    <row r="588" s="40" customFormat="1" x14ac:dyDescent="0.2"/>
    <row r="589" s="40" customFormat="1" x14ac:dyDescent="0.2"/>
    <row r="590" s="40" customFormat="1" x14ac:dyDescent="0.2"/>
    <row r="591" s="40" customFormat="1" x14ac:dyDescent="0.2"/>
    <row r="592" s="40" customFormat="1" x14ac:dyDescent="0.2"/>
    <row r="593" s="40" customFormat="1" x14ac:dyDescent="0.2"/>
    <row r="594" s="40" customFormat="1" x14ac:dyDescent="0.2"/>
    <row r="595" s="40" customFormat="1" x14ac:dyDescent="0.2"/>
    <row r="596" s="40" customFormat="1" x14ac:dyDescent="0.2"/>
    <row r="597" s="40" customFormat="1" x14ac:dyDescent="0.2"/>
    <row r="598" s="40" customFormat="1" x14ac:dyDescent="0.2"/>
    <row r="599" s="40" customFormat="1" x14ac:dyDescent="0.2"/>
    <row r="600" s="40" customFormat="1" x14ac:dyDescent="0.2"/>
    <row r="601" s="40" customFormat="1" x14ac:dyDescent="0.2"/>
    <row r="602" s="40" customFormat="1" x14ac:dyDescent="0.2"/>
    <row r="603" s="40" customFormat="1" x14ac:dyDescent="0.2"/>
    <row r="604" s="40" customFormat="1" x14ac:dyDescent="0.2"/>
    <row r="605" s="40" customFormat="1" x14ac:dyDescent="0.2"/>
    <row r="606" s="40" customFormat="1" x14ac:dyDescent="0.2"/>
    <row r="607" s="40" customFormat="1" x14ac:dyDescent="0.2"/>
    <row r="608" s="40" customFormat="1" x14ac:dyDescent="0.2"/>
    <row r="609" s="40" customFormat="1" x14ac:dyDescent="0.2"/>
    <row r="610" s="40" customFormat="1" x14ac:dyDescent="0.2"/>
    <row r="611" s="40" customFormat="1" x14ac:dyDescent="0.2"/>
    <row r="612" s="40" customFormat="1" x14ac:dyDescent="0.2"/>
    <row r="613" s="40" customFormat="1" x14ac:dyDescent="0.2"/>
    <row r="614" s="40" customFormat="1" x14ac:dyDescent="0.2"/>
    <row r="615" s="40" customFormat="1" x14ac:dyDescent="0.2"/>
    <row r="616" s="40" customFormat="1" x14ac:dyDescent="0.2"/>
    <row r="617" s="40" customFormat="1" x14ac:dyDescent="0.2"/>
    <row r="618" s="40" customFormat="1" x14ac:dyDescent="0.2"/>
    <row r="619" s="40" customFormat="1" x14ac:dyDescent="0.2"/>
    <row r="620" s="40" customFormat="1" x14ac:dyDescent="0.2"/>
    <row r="621" s="40" customFormat="1" x14ac:dyDescent="0.2"/>
    <row r="622" s="40" customFormat="1" x14ac:dyDescent="0.2"/>
    <row r="623" s="40" customFormat="1" x14ac:dyDescent="0.2"/>
    <row r="624" s="40" customFormat="1" x14ac:dyDescent="0.2"/>
    <row r="625" s="40" customFormat="1" x14ac:dyDescent="0.2"/>
    <row r="626" s="40" customFormat="1" x14ac:dyDescent="0.2"/>
    <row r="627" s="40" customFormat="1" x14ac:dyDescent="0.2"/>
    <row r="628" s="40" customFormat="1" x14ac:dyDescent="0.2"/>
    <row r="629" s="40" customFormat="1" x14ac:dyDescent="0.2"/>
    <row r="630" s="40" customFormat="1" x14ac:dyDescent="0.2"/>
    <row r="631" s="40" customFormat="1" x14ac:dyDescent="0.2"/>
    <row r="632" s="40" customFormat="1" x14ac:dyDescent="0.2"/>
    <row r="633" s="40" customFormat="1" x14ac:dyDescent="0.2"/>
    <row r="634" s="40" customFormat="1" x14ac:dyDescent="0.2"/>
    <row r="635" s="40" customFormat="1" x14ac:dyDescent="0.2"/>
    <row r="636" s="40" customFormat="1" x14ac:dyDescent="0.2"/>
    <row r="637" s="40" customFormat="1" x14ac:dyDescent="0.2"/>
    <row r="638" s="40" customFormat="1" x14ac:dyDescent="0.2"/>
    <row r="639" s="40" customFormat="1" x14ac:dyDescent="0.2"/>
    <row r="640" s="40" customFormat="1" x14ac:dyDescent="0.2"/>
    <row r="641" s="40" customFormat="1" x14ac:dyDescent="0.2"/>
    <row r="642" s="40" customFormat="1" x14ac:dyDescent="0.2"/>
    <row r="643" s="40" customFormat="1" x14ac:dyDescent="0.2"/>
    <row r="644" s="40" customFormat="1" x14ac:dyDescent="0.2"/>
    <row r="645" s="40" customFormat="1" x14ac:dyDescent="0.2"/>
    <row r="646" s="40" customFormat="1" x14ac:dyDescent="0.2"/>
    <row r="647" s="40" customFormat="1" x14ac:dyDescent="0.2"/>
    <row r="648" s="40" customFormat="1" x14ac:dyDescent="0.2"/>
    <row r="649" s="40" customFormat="1" x14ac:dyDescent="0.2"/>
    <row r="650" s="40" customFormat="1" x14ac:dyDescent="0.2"/>
    <row r="651" s="40" customFormat="1" x14ac:dyDescent="0.2"/>
    <row r="652" s="40" customFormat="1" x14ac:dyDescent="0.2"/>
    <row r="653" s="40" customFormat="1" x14ac:dyDescent="0.2"/>
    <row r="654" s="40" customFormat="1" x14ac:dyDescent="0.2"/>
    <row r="655" s="40" customFormat="1" x14ac:dyDescent="0.2"/>
    <row r="656" s="40" customFormat="1" x14ac:dyDescent="0.2"/>
    <row r="657" s="40" customFormat="1" x14ac:dyDescent="0.2"/>
    <row r="658" s="40" customFormat="1" x14ac:dyDescent="0.2"/>
    <row r="659" s="40" customFormat="1" x14ac:dyDescent="0.2"/>
    <row r="660" s="40" customFormat="1" x14ac:dyDescent="0.2"/>
    <row r="661" s="40" customFormat="1" x14ac:dyDescent="0.2"/>
    <row r="662" s="40" customFormat="1" x14ac:dyDescent="0.2"/>
    <row r="663" s="40" customFormat="1" x14ac:dyDescent="0.2"/>
    <row r="664" s="40" customFormat="1" x14ac:dyDescent="0.2"/>
    <row r="665" s="40" customFormat="1" x14ac:dyDescent="0.2"/>
    <row r="666" s="40" customFormat="1" x14ac:dyDescent="0.2"/>
    <row r="667" s="40" customFormat="1" x14ac:dyDescent="0.2"/>
    <row r="668" s="40" customFormat="1" x14ac:dyDescent="0.2"/>
    <row r="669" s="40" customFormat="1" x14ac:dyDescent="0.2"/>
    <row r="670" s="40" customFormat="1" x14ac:dyDescent="0.2"/>
    <row r="671" s="40" customFormat="1" x14ac:dyDescent="0.2"/>
    <row r="672" s="40" customFormat="1" x14ac:dyDescent="0.2"/>
    <row r="673" s="40" customFormat="1" x14ac:dyDescent="0.2"/>
    <row r="674" s="40" customFormat="1" x14ac:dyDescent="0.2"/>
    <row r="675" s="40" customFormat="1" x14ac:dyDescent="0.2"/>
    <row r="676" s="40" customFormat="1" x14ac:dyDescent="0.2"/>
    <row r="677" s="40" customFormat="1" x14ac:dyDescent="0.2"/>
    <row r="678" s="40" customFormat="1" x14ac:dyDescent="0.2"/>
    <row r="679" s="40" customFormat="1" x14ac:dyDescent="0.2"/>
    <row r="680" s="40" customFormat="1" x14ac:dyDescent="0.2"/>
    <row r="681" s="40" customFormat="1" x14ac:dyDescent="0.2"/>
    <row r="682" s="40" customFormat="1" x14ac:dyDescent="0.2"/>
    <row r="683" s="40" customFormat="1" x14ac:dyDescent="0.2"/>
    <row r="684" s="40" customFormat="1" x14ac:dyDescent="0.2"/>
    <row r="685" s="40" customFormat="1" x14ac:dyDescent="0.2"/>
    <row r="686" s="40" customFormat="1" x14ac:dyDescent="0.2"/>
    <row r="687" s="40" customFormat="1" x14ac:dyDescent="0.2"/>
    <row r="688" s="40" customFormat="1" x14ac:dyDescent="0.2"/>
    <row r="689" s="40" customFormat="1" x14ac:dyDescent="0.2"/>
    <row r="690" s="40" customFormat="1" x14ac:dyDescent="0.2"/>
    <row r="691" s="40" customFormat="1" x14ac:dyDescent="0.2"/>
    <row r="692" s="40" customFormat="1" x14ac:dyDescent="0.2"/>
    <row r="693" s="40" customFormat="1" x14ac:dyDescent="0.2"/>
    <row r="694" s="40" customFormat="1" x14ac:dyDescent="0.2"/>
    <row r="695" s="40" customFormat="1" x14ac:dyDescent="0.2"/>
    <row r="696" s="40" customFormat="1" x14ac:dyDescent="0.2"/>
    <row r="697" s="40" customFormat="1" x14ac:dyDescent="0.2"/>
    <row r="698" s="40" customFormat="1" x14ac:dyDescent="0.2"/>
    <row r="699" s="40" customFormat="1" x14ac:dyDescent="0.2"/>
    <row r="700" s="40" customFormat="1" x14ac:dyDescent="0.2"/>
    <row r="701" s="40" customFormat="1" x14ac:dyDescent="0.2"/>
    <row r="702" s="40" customFormat="1" x14ac:dyDescent="0.2"/>
    <row r="703" s="40" customFormat="1" x14ac:dyDescent="0.2"/>
    <row r="704" s="40" customFormat="1" x14ac:dyDescent="0.2"/>
    <row r="705" s="40" customFormat="1" x14ac:dyDescent="0.2"/>
    <row r="706" s="40" customFormat="1" x14ac:dyDescent="0.2"/>
    <row r="707" s="40" customFormat="1" x14ac:dyDescent="0.2"/>
    <row r="708" s="40" customFormat="1" x14ac:dyDescent="0.2"/>
    <row r="709" s="40" customFormat="1" x14ac:dyDescent="0.2"/>
    <row r="710" s="40" customFormat="1" x14ac:dyDescent="0.2"/>
    <row r="711" s="40" customFormat="1" x14ac:dyDescent="0.2"/>
    <row r="712" s="40" customFormat="1" x14ac:dyDescent="0.2"/>
    <row r="713" s="40" customFormat="1" x14ac:dyDescent="0.2"/>
    <row r="714" s="40" customFormat="1" x14ac:dyDescent="0.2"/>
    <row r="715" s="40" customFormat="1" x14ac:dyDescent="0.2"/>
    <row r="716" s="40" customFormat="1" x14ac:dyDescent="0.2"/>
    <row r="717" s="40" customFormat="1" x14ac:dyDescent="0.2"/>
    <row r="718" s="40" customFormat="1" x14ac:dyDescent="0.2"/>
    <row r="719" s="40" customFormat="1" x14ac:dyDescent="0.2"/>
    <row r="720" s="40" customFormat="1" x14ac:dyDescent="0.2"/>
    <row r="721" s="40" customFormat="1" x14ac:dyDescent="0.2"/>
    <row r="722" s="40" customFormat="1" x14ac:dyDescent="0.2"/>
    <row r="723" s="40" customFormat="1" x14ac:dyDescent="0.2"/>
    <row r="724" s="40" customFormat="1" x14ac:dyDescent="0.2"/>
    <row r="725" s="40" customFormat="1" x14ac:dyDescent="0.2"/>
    <row r="726" s="40" customFormat="1" x14ac:dyDescent="0.2"/>
    <row r="727" s="40" customFormat="1" x14ac:dyDescent="0.2"/>
    <row r="728" s="40" customFormat="1" x14ac:dyDescent="0.2"/>
    <row r="729" s="40" customFormat="1" x14ac:dyDescent="0.2"/>
    <row r="730" s="40" customFormat="1" x14ac:dyDescent="0.2"/>
    <row r="731" s="40" customFormat="1" x14ac:dyDescent="0.2"/>
    <row r="732" s="40" customFormat="1" x14ac:dyDescent="0.2"/>
    <row r="733" s="40" customFormat="1" x14ac:dyDescent="0.2"/>
    <row r="734" s="40" customFormat="1" x14ac:dyDescent="0.2"/>
    <row r="735" s="40" customFormat="1" x14ac:dyDescent="0.2"/>
    <row r="736" s="40" customFormat="1" x14ac:dyDescent="0.2"/>
    <row r="737" s="40" customFormat="1" x14ac:dyDescent="0.2"/>
    <row r="738" s="40" customFormat="1" x14ac:dyDescent="0.2"/>
    <row r="739" s="40" customFormat="1" x14ac:dyDescent="0.2"/>
    <row r="740" s="40" customFormat="1" x14ac:dyDescent="0.2"/>
    <row r="741" s="40" customFormat="1" x14ac:dyDescent="0.2"/>
    <row r="742" s="40" customFormat="1" x14ac:dyDescent="0.2"/>
    <row r="743" s="40" customFormat="1" x14ac:dyDescent="0.2"/>
    <row r="744" s="40" customFormat="1" x14ac:dyDescent="0.2"/>
    <row r="745" s="40" customFormat="1" x14ac:dyDescent="0.2"/>
    <row r="746" s="40" customFormat="1" x14ac:dyDescent="0.2"/>
    <row r="747" s="40" customFormat="1" x14ac:dyDescent="0.2"/>
    <row r="748" s="40" customFormat="1" x14ac:dyDescent="0.2"/>
    <row r="749" s="40" customFormat="1" x14ac:dyDescent="0.2"/>
    <row r="750" s="40" customFormat="1" x14ac:dyDescent="0.2"/>
    <row r="751" s="40" customFormat="1" x14ac:dyDescent="0.2"/>
    <row r="752" s="40" customFormat="1" x14ac:dyDescent="0.2"/>
    <row r="753" s="40" customFormat="1" x14ac:dyDescent="0.2"/>
    <row r="754" s="40" customFormat="1" x14ac:dyDescent="0.2"/>
    <row r="755" s="40" customFormat="1" x14ac:dyDescent="0.2"/>
    <row r="756" s="40" customFormat="1" x14ac:dyDescent="0.2"/>
    <row r="757" s="40" customFormat="1" x14ac:dyDescent="0.2"/>
    <row r="758" s="40" customFormat="1" x14ac:dyDescent="0.2"/>
    <row r="759" s="40" customFormat="1" x14ac:dyDescent="0.2"/>
    <row r="760" s="40" customFormat="1" x14ac:dyDescent="0.2"/>
    <row r="761" s="40" customFormat="1" x14ac:dyDescent="0.2"/>
    <row r="762" s="40" customFormat="1" x14ac:dyDescent="0.2"/>
    <row r="763" s="40" customFormat="1" x14ac:dyDescent="0.2"/>
    <row r="764" s="40" customFormat="1" x14ac:dyDescent="0.2"/>
    <row r="765" s="40" customFormat="1" x14ac:dyDescent="0.2"/>
    <row r="766" s="40" customFormat="1" x14ac:dyDescent="0.2"/>
    <row r="767" s="40" customFormat="1" x14ac:dyDescent="0.2"/>
    <row r="768" s="40" customFormat="1" x14ac:dyDescent="0.2"/>
    <row r="769" s="40" customFormat="1" x14ac:dyDescent="0.2"/>
    <row r="770" s="40" customFormat="1" x14ac:dyDescent="0.2"/>
    <row r="771" s="40" customFormat="1" x14ac:dyDescent="0.2"/>
    <row r="772" s="40" customFormat="1" x14ac:dyDescent="0.2"/>
    <row r="773" s="40" customFormat="1" x14ac:dyDescent="0.2"/>
    <row r="774" s="40" customFormat="1" x14ac:dyDescent="0.2"/>
    <row r="775" s="40" customFormat="1" x14ac:dyDescent="0.2"/>
    <row r="776" s="40" customFormat="1" x14ac:dyDescent="0.2"/>
    <row r="777" s="40" customFormat="1" x14ac:dyDescent="0.2"/>
    <row r="778" s="40" customFormat="1" x14ac:dyDescent="0.2"/>
    <row r="779" s="40" customFormat="1" x14ac:dyDescent="0.2"/>
    <row r="780" s="40" customFormat="1" x14ac:dyDescent="0.2"/>
    <row r="781" s="40" customFormat="1" x14ac:dyDescent="0.2"/>
    <row r="782" s="40" customFormat="1" x14ac:dyDescent="0.2"/>
    <row r="783" s="40" customFormat="1" x14ac:dyDescent="0.2"/>
    <row r="784" s="40" customFormat="1" x14ac:dyDescent="0.2"/>
    <row r="785" s="40" customFormat="1" x14ac:dyDescent="0.2"/>
    <row r="786" s="40" customFormat="1" x14ac:dyDescent="0.2"/>
    <row r="787" s="40" customFormat="1" x14ac:dyDescent="0.2"/>
    <row r="788" s="40" customFormat="1" x14ac:dyDescent="0.2"/>
    <row r="789" s="40" customFormat="1" x14ac:dyDescent="0.2"/>
    <row r="790" s="40" customFormat="1" x14ac:dyDescent="0.2"/>
    <row r="791" s="40" customFormat="1" x14ac:dyDescent="0.2"/>
    <row r="792" s="40" customFormat="1" x14ac:dyDescent="0.2"/>
    <row r="793" s="40" customFormat="1" x14ac:dyDescent="0.2"/>
    <row r="794" s="40" customFormat="1" x14ac:dyDescent="0.2"/>
    <row r="795" s="40" customFormat="1" x14ac:dyDescent="0.2"/>
    <row r="796" s="40" customFormat="1" x14ac:dyDescent="0.2"/>
    <row r="797" s="40" customFormat="1" x14ac:dyDescent="0.2"/>
    <row r="798" s="40" customFormat="1" x14ac:dyDescent="0.2"/>
    <row r="799" s="40" customFormat="1" x14ac:dyDescent="0.2"/>
    <row r="800" s="40" customFormat="1" x14ac:dyDescent="0.2"/>
    <row r="801" s="40" customFormat="1" x14ac:dyDescent="0.2"/>
    <row r="802" s="40" customFormat="1" x14ac:dyDescent="0.2"/>
    <row r="803" s="40" customFormat="1" x14ac:dyDescent="0.2"/>
    <row r="804" s="40" customFormat="1" x14ac:dyDescent="0.2"/>
    <row r="805" s="40" customFormat="1" x14ac:dyDescent="0.2"/>
    <row r="806" s="40" customFormat="1" x14ac:dyDescent="0.2"/>
    <row r="807" s="40" customFormat="1" x14ac:dyDescent="0.2"/>
    <row r="808" s="40" customFormat="1" x14ac:dyDescent="0.2"/>
    <row r="809" s="40" customFormat="1" x14ac:dyDescent="0.2"/>
    <row r="810" s="40" customFormat="1" x14ac:dyDescent="0.2"/>
    <row r="811" s="40" customFormat="1" x14ac:dyDescent="0.2"/>
    <row r="812" s="40" customFormat="1" x14ac:dyDescent="0.2"/>
    <row r="813" s="40" customFormat="1" x14ac:dyDescent="0.2"/>
    <row r="814" s="40" customFormat="1" x14ac:dyDescent="0.2"/>
    <row r="815" s="40" customFormat="1" x14ac:dyDescent="0.2"/>
    <row r="816" s="40" customFormat="1" x14ac:dyDescent="0.2"/>
    <row r="817" s="40" customFormat="1" x14ac:dyDescent="0.2"/>
    <row r="818" s="40" customFormat="1" x14ac:dyDescent="0.2"/>
    <row r="819" s="40" customFormat="1" x14ac:dyDescent="0.2"/>
    <row r="820" s="40" customFormat="1" x14ac:dyDescent="0.2"/>
    <row r="821" s="40" customFormat="1" x14ac:dyDescent="0.2"/>
    <row r="822" s="40" customFormat="1" x14ac:dyDescent="0.2"/>
    <row r="823" s="40" customFormat="1" x14ac:dyDescent="0.2"/>
    <row r="824" s="40" customFormat="1" x14ac:dyDescent="0.2"/>
    <row r="825" s="40" customFormat="1" x14ac:dyDescent="0.2"/>
    <row r="826" s="40" customFormat="1" x14ac:dyDescent="0.2"/>
    <row r="827" s="40" customFormat="1" x14ac:dyDescent="0.2"/>
    <row r="828" s="40" customFormat="1" x14ac:dyDescent="0.2"/>
    <row r="829" s="40" customFormat="1" x14ac:dyDescent="0.2"/>
    <row r="830" s="40" customFormat="1" x14ac:dyDescent="0.2"/>
    <row r="831" s="40" customFormat="1" x14ac:dyDescent="0.2"/>
    <row r="832" s="40" customFormat="1" x14ac:dyDescent="0.2"/>
    <row r="833" s="40" customFormat="1" x14ac:dyDescent="0.2"/>
    <row r="834" s="40" customFormat="1" x14ac:dyDescent="0.2"/>
    <row r="835" s="40" customFormat="1" x14ac:dyDescent="0.2"/>
    <row r="836" s="40" customFormat="1" x14ac:dyDescent="0.2"/>
    <row r="837" s="40" customFormat="1" x14ac:dyDescent="0.2"/>
    <row r="838" s="40" customFormat="1" x14ac:dyDescent="0.2"/>
    <row r="839" s="40" customFormat="1" x14ac:dyDescent="0.2"/>
    <row r="840" s="40" customFormat="1" x14ac:dyDescent="0.2"/>
    <row r="841" s="40" customFormat="1" x14ac:dyDescent="0.2"/>
    <row r="842" s="40" customFormat="1" x14ac:dyDescent="0.2"/>
    <row r="843" s="40" customFormat="1" x14ac:dyDescent="0.2"/>
    <row r="844" s="40" customFormat="1" x14ac:dyDescent="0.2"/>
    <row r="845" s="40" customFormat="1" x14ac:dyDescent="0.2"/>
    <row r="846" s="40" customFormat="1" x14ac:dyDescent="0.2"/>
    <row r="847" s="40" customFormat="1" x14ac:dyDescent="0.2"/>
    <row r="848" s="40" customFormat="1" x14ac:dyDescent="0.2"/>
    <row r="849" s="40" customFormat="1" x14ac:dyDescent="0.2"/>
    <row r="850" s="40" customFormat="1" x14ac:dyDescent="0.2"/>
    <row r="851" s="40" customFormat="1" x14ac:dyDescent="0.2"/>
    <row r="852" s="40" customFormat="1" x14ac:dyDescent="0.2"/>
    <row r="853" s="40" customFormat="1" x14ac:dyDescent="0.2"/>
    <row r="854" s="40" customFormat="1" x14ac:dyDescent="0.2"/>
    <row r="855" s="40" customFormat="1" x14ac:dyDescent="0.2"/>
    <row r="856" s="40" customFormat="1" x14ac:dyDescent="0.2"/>
    <row r="857" s="40" customFormat="1" x14ac:dyDescent="0.2"/>
    <row r="858" s="40" customFormat="1" x14ac:dyDescent="0.2"/>
    <row r="859" s="40" customFormat="1" x14ac:dyDescent="0.2"/>
    <row r="860" s="40" customFormat="1" x14ac:dyDescent="0.2"/>
    <row r="861" s="40" customFormat="1" x14ac:dyDescent="0.2"/>
    <row r="862" s="40" customFormat="1" x14ac:dyDescent="0.2"/>
    <row r="863" s="40" customFormat="1" x14ac:dyDescent="0.2"/>
    <row r="864" s="40" customFormat="1" x14ac:dyDescent="0.2"/>
    <row r="865" s="40" customFormat="1" x14ac:dyDescent="0.2"/>
    <row r="866" s="40" customFormat="1" x14ac:dyDescent="0.2"/>
    <row r="867" s="40" customFormat="1" x14ac:dyDescent="0.2"/>
    <row r="868" s="40" customFormat="1" x14ac:dyDescent="0.2"/>
    <row r="869" s="40" customFormat="1" x14ac:dyDescent="0.2"/>
    <row r="870" s="40" customFormat="1" x14ac:dyDescent="0.2"/>
    <row r="871" s="40" customFormat="1" x14ac:dyDescent="0.2"/>
    <row r="872" s="40" customFormat="1" x14ac:dyDescent="0.2"/>
    <row r="873" s="40" customFormat="1" x14ac:dyDescent="0.2"/>
    <row r="874" s="40" customFormat="1" x14ac:dyDescent="0.2"/>
    <row r="875" s="40" customFormat="1" x14ac:dyDescent="0.2"/>
    <row r="876" s="40" customFormat="1" x14ac:dyDescent="0.2"/>
    <row r="877" s="40" customFormat="1" x14ac:dyDescent="0.2"/>
    <row r="878" s="40" customFormat="1" x14ac:dyDescent="0.2"/>
    <row r="879" s="40" customFormat="1" x14ac:dyDescent="0.2"/>
    <row r="880" s="40" customFormat="1" x14ac:dyDescent="0.2"/>
    <row r="881" s="40" customFormat="1" x14ac:dyDescent="0.2"/>
    <row r="882" s="40" customFormat="1" x14ac:dyDescent="0.2"/>
    <row r="883" s="40" customFormat="1" x14ac:dyDescent="0.2"/>
    <row r="884" s="40" customFormat="1" x14ac:dyDescent="0.2"/>
    <row r="885" s="40" customFormat="1" x14ac:dyDescent="0.2"/>
    <row r="886" s="40" customFormat="1" x14ac:dyDescent="0.2"/>
    <row r="887" s="40" customFormat="1" x14ac:dyDescent="0.2"/>
    <row r="888" s="40" customFormat="1" x14ac:dyDescent="0.2"/>
    <row r="889" s="40" customFormat="1" x14ac:dyDescent="0.2"/>
    <row r="890" s="40" customFormat="1" x14ac:dyDescent="0.2"/>
    <row r="891" s="40" customFormat="1" x14ac:dyDescent="0.2"/>
    <row r="892" s="40" customFormat="1" x14ac:dyDescent="0.2"/>
    <row r="893" s="40" customFormat="1" x14ac:dyDescent="0.2"/>
    <row r="894" s="40" customFormat="1" x14ac:dyDescent="0.2"/>
    <row r="895" s="40" customFormat="1" x14ac:dyDescent="0.2"/>
    <row r="896" s="40" customFormat="1" x14ac:dyDescent="0.2"/>
    <row r="897" s="40" customFormat="1" x14ac:dyDescent="0.2"/>
    <row r="898" s="40" customFormat="1" x14ac:dyDescent="0.2"/>
    <row r="899" s="40" customFormat="1" x14ac:dyDescent="0.2"/>
    <row r="900" s="40" customFormat="1" x14ac:dyDescent="0.2"/>
    <row r="901" s="40" customFormat="1" x14ac:dyDescent="0.2"/>
    <row r="902" s="40" customFormat="1" x14ac:dyDescent="0.2"/>
    <row r="903" s="40" customFormat="1" x14ac:dyDescent="0.2"/>
    <row r="904" s="40" customFormat="1" x14ac:dyDescent="0.2"/>
    <row r="905" s="40" customFormat="1" x14ac:dyDescent="0.2"/>
    <row r="906" s="40" customFormat="1" x14ac:dyDescent="0.2"/>
    <row r="907" s="40" customFormat="1" x14ac:dyDescent="0.2"/>
    <row r="908" s="40" customFormat="1" x14ac:dyDescent="0.2"/>
    <row r="909" s="40" customFormat="1" x14ac:dyDescent="0.2"/>
    <row r="910" s="40" customFormat="1" x14ac:dyDescent="0.2"/>
    <row r="911" s="40" customFormat="1" x14ac:dyDescent="0.2"/>
    <row r="912" s="40" customFormat="1" x14ac:dyDescent="0.2"/>
    <row r="913" s="40" customFormat="1" x14ac:dyDescent="0.2"/>
    <row r="914" s="40" customFormat="1" x14ac:dyDescent="0.2"/>
    <row r="915" s="40" customFormat="1" x14ac:dyDescent="0.2"/>
    <row r="916" s="40" customFormat="1" x14ac:dyDescent="0.2"/>
    <row r="917" s="40" customFormat="1" x14ac:dyDescent="0.2"/>
    <row r="918" s="40" customFormat="1" x14ac:dyDescent="0.2"/>
    <row r="919" s="40" customFormat="1" x14ac:dyDescent="0.2"/>
    <row r="920" s="40" customFormat="1" x14ac:dyDescent="0.2"/>
    <row r="921" s="40" customFormat="1" x14ac:dyDescent="0.2"/>
    <row r="922" s="40" customFormat="1" x14ac:dyDescent="0.2"/>
    <row r="923" s="40" customFormat="1" x14ac:dyDescent="0.2"/>
    <row r="924" s="40" customFormat="1" x14ac:dyDescent="0.2"/>
    <row r="925" s="40" customFormat="1" x14ac:dyDescent="0.2"/>
    <row r="926" s="40" customFormat="1" x14ac:dyDescent="0.2"/>
    <row r="927" s="40" customFormat="1" x14ac:dyDescent="0.2"/>
    <row r="928" s="40" customFormat="1" x14ac:dyDescent="0.2"/>
    <row r="929" s="40" customFormat="1" x14ac:dyDescent="0.2"/>
    <row r="930" s="40" customFormat="1" x14ac:dyDescent="0.2"/>
    <row r="931" s="40" customFormat="1" x14ac:dyDescent="0.2"/>
    <row r="932" s="40" customFormat="1" x14ac:dyDescent="0.2"/>
    <row r="933" s="40" customFormat="1" x14ac:dyDescent="0.2"/>
    <row r="934" s="40" customFormat="1" x14ac:dyDescent="0.2"/>
    <row r="935" s="40" customFormat="1" x14ac:dyDescent="0.2"/>
    <row r="936" s="40" customFormat="1" x14ac:dyDescent="0.2"/>
    <row r="937" s="40" customFormat="1" x14ac:dyDescent="0.2"/>
    <row r="938" s="40" customFormat="1" x14ac:dyDescent="0.2"/>
    <row r="939" s="40" customFormat="1" x14ac:dyDescent="0.2"/>
    <row r="940" s="40" customFormat="1" x14ac:dyDescent="0.2"/>
    <row r="941" s="40" customFormat="1" x14ac:dyDescent="0.2"/>
    <row r="942" s="40" customFormat="1" x14ac:dyDescent="0.2"/>
    <row r="943" s="40" customFormat="1" x14ac:dyDescent="0.2"/>
    <row r="944" s="40" customFormat="1" x14ac:dyDescent="0.2"/>
    <row r="945" s="40" customFormat="1" x14ac:dyDescent="0.2"/>
    <row r="946" s="40" customFormat="1" x14ac:dyDescent="0.2"/>
    <row r="947" s="40" customFormat="1" x14ac:dyDescent="0.2"/>
    <row r="948" s="40" customFormat="1" x14ac:dyDescent="0.2"/>
    <row r="949" s="40" customFormat="1" x14ac:dyDescent="0.2"/>
    <row r="950" s="40" customFormat="1" x14ac:dyDescent="0.2"/>
    <row r="951" s="40" customFormat="1" x14ac:dyDescent="0.2"/>
    <row r="952" s="40" customFormat="1" x14ac:dyDescent="0.2"/>
    <row r="953" s="40" customFormat="1" x14ac:dyDescent="0.2"/>
    <row r="954" s="40" customFormat="1" x14ac:dyDescent="0.2"/>
    <row r="955" s="40" customFormat="1" x14ac:dyDescent="0.2"/>
    <row r="956" s="40" customFormat="1" x14ac:dyDescent="0.2"/>
    <row r="957" s="40" customFormat="1" x14ac:dyDescent="0.2"/>
    <row r="958" s="40" customFormat="1" x14ac:dyDescent="0.2"/>
    <row r="959" s="40" customFormat="1" x14ac:dyDescent="0.2"/>
    <row r="960" s="40" customFormat="1" x14ac:dyDescent="0.2"/>
    <row r="961" s="40" customFormat="1" x14ac:dyDescent="0.2"/>
    <row r="962" s="40" customFormat="1" x14ac:dyDescent="0.2"/>
    <row r="963" s="40" customFormat="1" x14ac:dyDescent="0.2"/>
    <row r="964" s="40" customFormat="1" x14ac:dyDescent="0.2"/>
    <row r="965" s="40" customFormat="1" x14ac:dyDescent="0.2"/>
    <row r="966" s="40" customFormat="1" x14ac:dyDescent="0.2"/>
    <row r="967" s="40" customFormat="1" x14ac:dyDescent="0.2"/>
    <row r="968" s="40" customFormat="1" x14ac:dyDescent="0.2"/>
    <row r="969" s="40" customFormat="1" x14ac:dyDescent="0.2"/>
    <row r="970" s="40" customFormat="1" x14ac:dyDescent="0.2"/>
    <row r="971" s="40" customFormat="1" x14ac:dyDescent="0.2"/>
    <row r="972" s="40" customFormat="1" x14ac:dyDescent="0.2"/>
    <row r="973" s="40" customFormat="1" x14ac:dyDescent="0.2"/>
    <row r="974" s="40" customFormat="1" x14ac:dyDescent="0.2"/>
    <row r="975" s="40" customFormat="1" x14ac:dyDescent="0.2"/>
    <row r="976" s="40" customFormat="1" x14ac:dyDescent="0.2"/>
    <row r="977" s="40" customFormat="1" x14ac:dyDescent="0.2"/>
    <row r="978" s="40" customFormat="1" x14ac:dyDescent="0.2"/>
    <row r="979" s="40" customFormat="1" x14ac:dyDescent="0.2"/>
    <row r="980" s="40" customFormat="1" x14ac:dyDescent="0.2"/>
    <row r="981" s="40" customFormat="1" x14ac:dyDescent="0.2"/>
    <row r="982" s="40" customFormat="1" x14ac:dyDescent="0.2"/>
    <row r="983" s="40" customFormat="1" x14ac:dyDescent="0.2"/>
    <row r="984" s="40" customFormat="1" x14ac:dyDescent="0.2"/>
    <row r="985" s="40" customFormat="1" x14ac:dyDescent="0.2"/>
    <row r="986" s="40" customFormat="1" x14ac:dyDescent="0.2"/>
    <row r="987" s="40" customFormat="1" x14ac:dyDescent="0.2"/>
    <row r="988" s="40" customFormat="1" x14ac:dyDescent="0.2"/>
    <row r="989" s="40" customFormat="1" x14ac:dyDescent="0.2"/>
    <row r="990" s="40" customFormat="1" x14ac:dyDescent="0.2"/>
    <row r="991" s="40" customFormat="1" x14ac:dyDescent="0.2"/>
    <row r="992" s="40" customFormat="1" x14ac:dyDescent="0.2"/>
    <row r="993" s="40" customFormat="1" x14ac:dyDescent="0.2"/>
    <row r="994" s="40" customFormat="1" x14ac:dyDescent="0.2"/>
    <row r="995" s="40" customFormat="1" x14ac:dyDescent="0.2"/>
    <row r="996" s="40" customFormat="1" x14ac:dyDescent="0.2"/>
    <row r="997" s="40" customFormat="1" x14ac:dyDescent="0.2"/>
    <row r="998" s="40" customFormat="1" x14ac:dyDescent="0.2"/>
    <row r="999" s="40" customFormat="1" x14ac:dyDescent="0.2"/>
    <row r="1000" s="40" customFormat="1" x14ac:dyDescent="0.2"/>
    <row r="1001" s="40" customFormat="1" x14ac:dyDescent="0.2"/>
    <row r="1002" s="40" customFormat="1" x14ac:dyDescent="0.2"/>
    <row r="1003" s="40" customFormat="1" x14ac:dyDescent="0.2"/>
    <row r="1004" s="40" customFormat="1" x14ac:dyDescent="0.2"/>
    <row r="1005" s="40" customFormat="1" x14ac:dyDescent="0.2"/>
    <row r="1006" s="40" customFormat="1" x14ac:dyDescent="0.2"/>
    <row r="1007" s="40" customFormat="1" x14ac:dyDescent="0.2"/>
    <row r="1008" s="40" customFormat="1" x14ac:dyDescent="0.2"/>
    <row r="1009" s="40" customFormat="1" x14ac:dyDescent="0.2"/>
    <row r="1010" s="40" customFormat="1" x14ac:dyDescent="0.2"/>
    <row r="1011" s="40" customFormat="1" x14ac:dyDescent="0.2"/>
    <row r="1012" s="40" customFormat="1" x14ac:dyDescent="0.2"/>
    <row r="1013" s="40" customFormat="1" x14ac:dyDescent="0.2"/>
    <row r="1014" s="40" customFormat="1" x14ac:dyDescent="0.2"/>
    <row r="1015" s="40" customFormat="1" x14ac:dyDescent="0.2"/>
    <row r="1016" s="40" customFormat="1" x14ac:dyDescent="0.2"/>
    <row r="1017" s="40" customFormat="1" x14ac:dyDescent="0.2"/>
    <row r="1018" s="40" customFormat="1" x14ac:dyDescent="0.2"/>
    <row r="1019" s="40" customFormat="1" x14ac:dyDescent="0.2"/>
    <row r="1020" s="40" customFormat="1" x14ac:dyDescent="0.2"/>
    <row r="1021" s="40" customFormat="1" x14ac:dyDescent="0.2"/>
    <row r="1022" s="40" customFormat="1" x14ac:dyDescent="0.2"/>
    <row r="1023" s="40" customFormat="1" x14ac:dyDescent="0.2"/>
    <row r="1024" s="40" customFormat="1" x14ac:dyDescent="0.2"/>
    <row r="1025" s="40" customFormat="1" x14ac:dyDescent="0.2"/>
    <row r="1026" s="40" customFormat="1" x14ac:dyDescent="0.2"/>
    <row r="1027" s="40" customFormat="1" x14ac:dyDescent="0.2"/>
    <row r="1028" s="40" customFormat="1" x14ac:dyDescent="0.2"/>
    <row r="1029" s="40" customFormat="1" x14ac:dyDescent="0.2"/>
    <row r="1030" s="40" customFormat="1" x14ac:dyDescent="0.2"/>
    <row r="1031" s="40" customFormat="1" x14ac:dyDescent="0.2"/>
    <row r="1032" s="40" customFormat="1" x14ac:dyDescent="0.2"/>
    <row r="1033" s="40" customFormat="1" x14ac:dyDescent="0.2"/>
    <row r="1034" s="40" customFormat="1" x14ac:dyDescent="0.2"/>
    <row r="1035" s="40" customFormat="1" x14ac:dyDescent="0.2"/>
    <row r="1036" s="40" customFormat="1" x14ac:dyDescent="0.2"/>
    <row r="1037" s="40" customFormat="1" x14ac:dyDescent="0.2"/>
    <row r="1038" s="40" customFormat="1" x14ac:dyDescent="0.2"/>
    <row r="1039" s="40" customFormat="1" x14ac:dyDescent="0.2"/>
    <row r="1040" s="40" customFormat="1" x14ac:dyDescent="0.2"/>
    <row r="1041" s="40" customFormat="1" x14ac:dyDescent="0.2"/>
    <row r="1042" s="40" customFormat="1" x14ac:dyDescent="0.2"/>
    <row r="1043" s="40" customFormat="1" x14ac:dyDescent="0.2"/>
    <row r="1044" s="40" customFormat="1" x14ac:dyDescent="0.2"/>
    <row r="1045" s="40" customFormat="1" x14ac:dyDescent="0.2"/>
    <row r="1046" s="40" customFormat="1" x14ac:dyDescent="0.2"/>
    <row r="1047" s="40" customFormat="1" x14ac:dyDescent="0.2"/>
    <row r="1048" s="40" customFormat="1" x14ac:dyDescent="0.2"/>
    <row r="1049" s="40" customFormat="1" x14ac:dyDescent="0.2"/>
    <row r="1050" s="40" customFormat="1" x14ac:dyDescent="0.2"/>
    <row r="1051" s="40" customFormat="1" x14ac:dyDescent="0.2"/>
    <row r="1052" s="40" customFormat="1" x14ac:dyDescent="0.2"/>
    <row r="1053" s="40" customFormat="1" x14ac:dyDescent="0.2"/>
    <row r="1054" s="40" customFormat="1" x14ac:dyDescent="0.2"/>
    <row r="1055" s="40" customFormat="1" x14ac:dyDescent="0.2"/>
    <row r="1056" s="40" customFormat="1" x14ac:dyDescent="0.2"/>
    <row r="1057" s="40" customFormat="1" x14ac:dyDescent="0.2"/>
    <row r="1058" s="40" customFormat="1" x14ac:dyDescent="0.2"/>
    <row r="1059" s="40" customFormat="1" x14ac:dyDescent="0.2"/>
    <row r="1060" s="40" customFormat="1" x14ac:dyDescent="0.2"/>
    <row r="1061" s="40" customFormat="1" x14ac:dyDescent="0.2"/>
    <row r="1062" s="40" customFormat="1" x14ac:dyDescent="0.2"/>
    <row r="1063" s="40" customFormat="1" x14ac:dyDescent="0.2"/>
    <row r="1064" s="40" customFormat="1" x14ac:dyDescent="0.2"/>
    <row r="1065" s="40" customFormat="1" x14ac:dyDescent="0.2"/>
    <row r="1066" s="40" customFormat="1" x14ac:dyDescent="0.2"/>
    <row r="1067" s="40" customFormat="1" x14ac:dyDescent="0.2"/>
    <row r="1068" s="40" customFormat="1" x14ac:dyDescent="0.2"/>
    <row r="1069" s="40" customFormat="1" x14ac:dyDescent="0.2"/>
    <row r="1070" s="40" customFormat="1" x14ac:dyDescent="0.2"/>
    <row r="1071" s="40" customFormat="1" x14ac:dyDescent="0.2"/>
    <row r="1072" s="40" customFormat="1" x14ac:dyDescent="0.2"/>
    <row r="1073" s="40" customFormat="1" x14ac:dyDescent="0.2"/>
    <row r="1074" s="40" customFormat="1" x14ac:dyDescent="0.2"/>
    <row r="1075" s="40" customFormat="1" x14ac:dyDescent="0.2"/>
    <row r="1076" s="40" customFormat="1" x14ac:dyDescent="0.2"/>
    <row r="1077" s="40" customFormat="1" x14ac:dyDescent="0.2"/>
    <row r="1078" s="40" customFormat="1" x14ac:dyDescent="0.2"/>
    <row r="1079" s="40" customFormat="1" x14ac:dyDescent="0.2"/>
    <row r="1080" s="40" customFormat="1" x14ac:dyDescent="0.2"/>
    <row r="1081" s="40" customFormat="1" x14ac:dyDescent="0.2"/>
    <row r="1082" s="40" customFormat="1" x14ac:dyDescent="0.2"/>
    <row r="1083" s="40" customFormat="1" x14ac:dyDescent="0.2"/>
    <row r="1084" s="40" customFormat="1" x14ac:dyDescent="0.2"/>
    <row r="1085" s="40" customFormat="1" x14ac:dyDescent="0.2"/>
    <row r="1086" s="40" customFormat="1" x14ac:dyDescent="0.2"/>
    <row r="1087" s="40" customFormat="1" x14ac:dyDescent="0.2"/>
    <row r="1088" s="40" customFormat="1" x14ac:dyDescent="0.2"/>
    <row r="1089" s="40" customFormat="1" x14ac:dyDescent="0.2"/>
    <row r="1090" s="40" customFormat="1" x14ac:dyDescent="0.2"/>
    <row r="1091" s="40" customFormat="1" x14ac:dyDescent="0.2"/>
    <row r="1092" s="40" customFormat="1" x14ac:dyDescent="0.2"/>
    <row r="1093" s="40" customFormat="1" x14ac:dyDescent="0.2"/>
    <row r="1094" s="40" customFormat="1" x14ac:dyDescent="0.2"/>
    <row r="1095" s="40" customFormat="1" x14ac:dyDescent="0.2"/>
    <row r="1096" s="40" customFormat="1" x14ac:dyDescent="0.2"/>
    <row r="1097" s="40" customFormat="1" x14ac:dyDescent="0.2"/>
    <row r="1098" s="40" customFormat="1" x14ac:dyDescent="0.2"/>
    <row r="1099" s="40" customFormat="1" x14ac:dyDescent="0.2"/>
    <row r="1100" s="40" customFormat="1" x14ac:dyDescent="0.2"/>
    <row r="1101" s="40" customFormat="1" x14ac:dyDescent="0.2"/>
    <row r="1102" s="40" customFormat="1" x14ac:dyDescent="0.2"/>
    <row r="1103" s="40" customFormat="1" x14ac:dyDescent="0.2"/>
    <row r="1104" s="40" customFormat="1" x14ac:dyDescent="0.2"/>
    <row r="1105" s="40" customFormat="1" x14ac:dyDescent="0.2"/>
    <row r="1106" s="40" customFormat="1" x14ac:dyDescent="0.2"/>
    <row r="1107" s="40" customFormat="1" x14ac:dyDescent="0.2"/>
    <row r="1108" s="40" customFormat="1" x14ac:dyDescent="0.2"/>
    <row r="1109" s="40" customFormat="1" x14ac:dyDescent="0.2"/>
    <row r="1110" s="40" customFormat="1" x14ac:dyDescent="0.2"/>
    <row r="1111" s="40" customFormat="1" x14ac:dyDescent="0.2"/>
    <row r="1112" s="40" customFormat="1" x14ac:dyDescent="0.2"/>
    <row r="1113" s="40" customFormat="1" x14ac:dyDescent="0.2"/>
    <row r="1114" s="40" customFormat="1" x14ac:dyDescent="0.2"/>
    <row r="1115" s="40" customFormat="1" x14ac:dyDescent="0.2"/>
    <row r="1116" s="40" customFormat="1" x14ac:dyDescent="0.2"/>
    <row r="1117" s="40" customFormat="1" x14ac:dyDescent="0.2"/>
    <row r="1118" s="40" customFormat="1" x14ac:dyDescent="0.2"/>
    <row r="1119" s="40" customFormat="1" x14ac:dyDescent="0.2"/>
    <row r="1120" s="40" customFormat="1" x14ac:dyDescent="0.2"/>
    <row r="1121" s="40" customFormat="1" x14ac:dyDescent="0.2"/>
    <row r="1122" s="40" customFormat="1" x14ac:dyDescent="0.2"/>
    <row r="1123" s="40" customFormat="1" x14ac:dyDescent="0.2"/>
    <row r="1124" s="40" customFormat="1" x14ac:dyDescent="0.2"/>
    <row r="1125" s="40" customFormat="1" x14ac:dyDescent="0.2"/>
    <row r="1126" s="40" customFormat="1" x14ac:dyDescent="0.2"/>
    <row r="1127" s="40" customFormat="1" x14ac:dyDescent="0.2"/>
    <row r="1128" s="40" customFormat="1" x14ac:dyDescent="0.2"/>
    <row r="1129" s="40" customFormat="1" x14ac:dyDescent="0.2"/>
    <row r="1130" s="40" customFormat="1" x14ac:dyDescent="0.2"/>
    <row r="1131" s="40" customFormat="1" x14ac:dyDescent="0.2"/>
    <row r="1132" s="40" customFormat="1" x14ac:dyDescent="0.2"/>
    <row r="1133" s="40" customFormat="1" x14ac:dyDescent="0.2"/>
    <row r="1134" s="40" customFormat="1" x14ac:dyDescent="0.2"/>
    <row r="1135" s="40" customFormat="1" x14ac:dyDescent="0.2"/>
    <row r="1136" s="40" customFormat="1" x14ac:dyDescent="0.2"/>
    <row r="1137" s="40" customFormat="1" x14ac:dyDescent="0.2"/>
    <row r="1138" s="40" customFormat="1" x14ac:dyDescent="0.2"/>
    <row r="1139" s="40" customFormat="1" x14ac:dyDescent="0.2"/>
    <row r="1140" s="40" customFormat="1" x14ac:dyDescent="0.2"/>
    <row r="1141" s="40" customFormat="1" x14ac:dyDescent="0.2"/>
    <row r="1142" s="40" customFormat="1" x14ac:dyDescent="0.2"/>
    <row r="1143" s="40" customFormat="1" x14ac:dyDescent="0.2"/>
    <row r="1144" s="40" customFormat="1" x14ac:dyDescent="0.2"/>
    <row r="1145" s="40" customFormat="1" x14ac:dyDescent="0.2"/>
    <row r="1146" s="40" customFormat="1" x14ac:dyDescent="0.2"/>
    <row r="1147" s="40" customFormat="1" x14ac:dyDescent="0.2"/>
    <row r="1148" s="40" customFormat="1" x14ac:dyDescent="0.2"/>
    <row r="1149" s="40" customFormat="1" x14ac:dyDescent="0.2"/>
    <row r="1150" s="40" customFormat="1" x14ac:dyDescent="0.2"/>
    <row r="1151" s="40" customFormat="1" x14ac:dyDescent="0.2"/>
    <row r="1152" s="40" customFormat="1" x14ac:dyDescent="0.2"/>
    <row r="1153" s="40" customFormat="1" x14ac:dyDescent="0.2"/>
    <row r="1154" s="40" customFormat="1" x14ac:dyDescent="0.2"/>
    <row r="1155" s="40" customFormat="1" x14ac:dyDescent="0.2"/>
    <row r="1156" s="40" customFormat="1" x14ac:dyDescent="0.2"/>
    <row r="1157" s="40" customFormat="1" x14ac:dyDescent="0.2"/>
    <row r="1158" s="40" customFormat="1" x14ac:dyDescent="0.2"/>
    <row r="1159" s="40" customFormat="1" x14ac:dyDescent="0.2"/>
    <row r="1160" s="40" customFormat="1" x14ac:dyDescent="0.2"/>
    <row r="1161" s="40" customFormat="1" x14ac:dyDescent="0.2"/>
    <row r="1162" s="40" customFormat="1" x14ac:dyDescent="0.2"/>
    <row r="1163" s="40" customFormat="1" x14ac:dyDescent="0.2"/>
    <row r="1164" s="40" customFormat="1" x14ac:dyDescent="0.2"/>
    <row r="1165" s="40" customFormat="1" x14ac:dyDescent="0.2"/>
    <row r="1166" s="40" customFormat="1" x14ac:dyDescent="0.2"/>
    <row r="1167" s="40" customFormat="1" x14ac:dyDescent="0.2"/>
    <row r="1168" s="40" customFormat="1" x14ac:dyDescent="0.2"/>
    <row r="1169" s="40" customFormat="1" x14ac:dyDescent="0.2"/>
    <row r="1170" s="40" customFormat="1" x14ac:dyDescent="0.2"/>
    <row r="1171" s="40" customFormat="1" x14ac:dyDescent="0.2"/>
    <row r="1172" s="40" customFormat="1" x14ac:dyDescent="0.2"/>
    <row r="1173" s="40" customFormat="1" x14ac:dyDescent="0.2"/>
    <row r="1174" s="40" customFormat="1" x14ac:dyDescent="0.2"/>
    <row r="1175" s="40" customFormat="1" x14ac:dyDescent="0.2"/>
    <row r="1176" s="40" customFormat="1" x14ac:dyDescent="0.2"/>
    <row r="1177" s="40" customFormat="1" x14ac:dyDescent="0.2"/>
    <row r="1178" s="40" customFormat="1" x14ac:dyDescent="0.2"/>
    <row r="1179" s="40" customFormat="1" x14ac:dyDescent="0.2"/>
    <row r="1180" s="40" customFormat="1" x14ac:dyDescent="0.2"/>
    <row r="1181" s="40" customFormat="1" x14ac:dyDescent="0.2"/>
    <row r="1182" s="40" customFormat="1" x14ac:dyDescent="0.2"/>
    <row r="1183" s="40" customFormat="1" x14ac:dyDescent="0.2"/>
    <row r="1184" s="40" customFormat="1" x14ac:dyDescent="0.2"/>
    <row r="1185" s="40" customFormat="1" x14ac:dyDescent="0.2"/>
    <row r="1186" s="40" customFormat="1" x14ac:dyDescent="0.2"/>
    <row r="1187" s="40" customFormat="1" x14ac:dyDescent="0.2"/>
    <row r="1188" s="40" customFormat="1" x14ac:dyDescent="0.2"/>
    <row r="1189" s="40" customFormat="1" x14ac:dyDescent="0.2"/>
    <row r="1190" s="40" customFormat="1" x14ac:dyDescent="0.2"/>
    <row r="1191" s="40" customFormat="1" x14ac:dyDescent="0.2"/>
    <row r="1192" s="40" customFormat="1" x14ac:dyDescent="0.2"/>
    <row r="1193" s="40" customFormat="1" x14ac:dyDescent="0.2"/>
    <row r="1194" s="40" customFormat="1" x14ac:dyDescent="0.2"/>
    <row r="1195" s="40" customFormat="1" x14ac:dyDescent="0.2"/>
    <row r="1196" s="40" customFormat="1" x14ac:dyDescent="0.2"/>
    <row r="1197" s="40" customFormat="1" x14ac:dyDescent="0.2"/>
    <row r="1198" s="40" customFormat="1" x14ac:dyDescent="0.2"/>
    <row r="1199" s="40" customFormat="1" x14ac:dyDescent="0.2"/>
    <row r="1200" s="40" customFormat="1" x14ac:dyDescent="0.2"/>
    <row r="1201" s="40" customFormat="1" x14ac:dyDescent="0.2"/>
    <row r="1202" s="40" customFormat="1" x14ac:dyDescent="0.2"/>
    <row r="1203" s="40" customFormat="1" x14ac:dyDescent="0.2"/>
    <row r="1204" s="40" customFormat="1" x14ac:dyDescent="0.2"/>
    <row r="1205" s="40" customFormat="1" x14ac:dyDescent="0.2"/>
    <row r="1206" s="40" customFormat="1" x14ac:dyDescent="0.2"/>
    <row r="1207" s="40" customFormat="1" x14ac:dyDescent="0.2"/>
    <row r="1208" s="40" customFormat="1" x14ac:dyDescent="0.2"/>
    <row r="1209" s="40" customFormat="1" x14ac:dyDescent="0.2"/>
    <row r="1210" s="40" customFormat="1" x14ac:dyDescent="0.2"/>
    <row r="1211" s="40" customFormat="1" x14ac:dyDescent="0.2"/>
    <row r="1212" s="40" customFormat="1" x14ac:dyDescent="0.2"/>
    <row r="1213" s="40" customFormat="1" x14ac:dyDescent="0.2"/>
    <row r="1214" s="40" customFormat="1" x14ac:dyDescent="0.2"/>
    <row r="1215" s="40" customFormat="1" x14ac:dyDescent="0.2"/>
    <row r="1216" s="40" customFormat="1" x14ac:dyDescent="0.2"/>
    <row r="1217" s="40" customFormat="1" x14ac:dyDescent="0.2"/>
    <row r="1218" s="40" customFormat="1" x14ac:dyDescent="0.2"/>
    <row r="1219" s="40" customFormat="1" x14ac:dyDescent="0.2"/>
    <row r="1220" s="40" customFormat="1" x14ac:dyDescent="0.2"/>
    <row r="1221" s="40" customFormat="1" x14ac:dyDescent="0.2"/>
    <row r="1222" s="40" customFormat="1" x14ac:dyDescent="0.2"/>
    <row r="1223" s="40" customFormat="1" x14ac:dyDescent="0.2"/>
    <row r="1224" s="40" customFormat="1" x14ac:dyDescent="0.2"/>
    <row r="1225" s="40" customFormat="1" x14ac:dyDescent="0.2"/>
    <row r="1226" s="40" customFormat="1" x14ac:dyDescent="0.2"/>
    <row r="1227" s="40" customFormat="1" x14ac:dyDescent="0.2"/>
    <row r="1228" s="40" customFormat="1" x14ac:dyDescent="0.2"/>
    <row r="1229" s="40" customFormat="1" x14ac:dyDescent="0.2"/>
    <row r="1230" s="40" customFormat="1" x14ac:dyDescent="0.2"/>
    <row r="1231" s="40" customFormat="1" x14ac:dyDescent="0.2"/>
    <row r="1232" s="40" customFormat="1" x14ac:dyDescent="0.2"/>
    <row r="1233" s="40" customFormat="1" x14ac:dyDescent="0.2"/>
    <row r="1234" s="40" customFormat="1" x14ac:dyDescent="0.2"/>
    <row r="1235" s="40" customFormat="1" x14ac:dyDescent="0.2"/>
    <row r="1236" s="40" customFormat="1" x14ac:dyDescent="0.2"/>
    <row r="1237" s="40" customFormat="1" x14ac:dyDescent="0.2"/>
    <row r="1238" s="40" customFormat="1" x14ac:dyDescent="0.2"/>
    <row r="1239" s="40" customFormat="1" x14ac:dyDescent="0.2"/>
    <row r="1240" s="40" customFormat="1" x14ac:dyDescent="0.2"/>
    <row r="1241" s="40" customFormat="1" x14ac:dyDescent="0.2"/>
    <row r="1242" s="40" customFormat="1" x14ac:dyDescent="0.2"/>
    <row r="1243" s="40" customFormat="1" x14ac:dyDescent="0.2"/>
    <row r="1244" s="40" customFormat="1" x14ac:dyDescent="0.2"/>
    <row r="1245" s="40" customFormat="1" x14ac:dyDescent="0.2"/>
    <row r="1246" s="40" customFormat="1" x14ac:dyDescent="0.2"/>
    <row r="1247" s="40" customFormat="1" x14ac:dyDescent="0.2"/>
    <row r="1248" s="40" customFormat="1" x14ac:dyDescent="0.2"/>
    <row r="1249" s="40" customFormat="1" x14ac:dyDescent="0.2"/>
    <row r="1250" s="40" customFormat="1" x14ac:dyDescent="0.2"/>
    <row r="1251" s="40" customFormat="1" x14ac:dyDescent="0.2"/>
    <row r="1252" s="40" customFormat="1" x14ac:dyDescent="0.2"/>
    <row r="1253" s="40" customFormat="1" x14ac:dyDescent="0.2"/>
    <row r="1254" s="40" customFormat="1" x14ac:dyDescent="0.2"/>
    <row r="1255" s="40" customFormat="1" x14ac:dyDescent="0.2"/>
    <row r="1256" s="40" customFormat="1" x14ac:dyDescent="0.2"/>
    <row r="1257" s="40" customFormat="1" x14ac:dyDescent="0.2"/>
    <row r="1258" s="40" customFormat="1" x14ac:dyDescent="0.2"/>
    <row r="1259" s="40" customFormat="1" x14ac:dyDescent="0.2"/>
    <row r="1260" s="40" customFormat="1" x14ac:dyDescent="0.2"/>
    <row r="1261" s="40" customFormat="1" x14ac:dyDescent="0.2"/>
    <row r="1262" s="40" customFormat="1" x14ac:dyDescent="0.2"/>
    <row r="1263" s="40" customFormat="1" x14ac:dyDescent="0.2"/>
    <row r="1264" s="40" customFormat="1" x14ac:dyDescent="0.2"/>
    <row r="1265" s="40" customFormat="1" x14ac:dyDescent="0.2"/>
    <row r="1266" s="40" customFormat="1" x14ac:dyDescent="0.2"/>
    <row r="1267" s="40" customFormat="1" x14ac:dyDescent="0.2"/>
    <row r="1268" s="40" customFormat="1" x14ac:dyDescent="0.2"/>
    <row r="1269" s="40" customFormat="1" x14ac:dyDescent="0.2"/>
    <row r="1270" s="40" customFormat="1" x14ac:dyDescent="0.2"/>
    <row r="1271" s="40" customFormat="1" x14ac:dyDescent="0.2"/>
    <row r="1272" s="40" customFormat="1" x14ac:dyDescent="0.2"/>
    <row r="1273" s="40" customFormat="1" x14ac:dyDescent="0.2"/>
    <row r="1274" s="40" customFormat="1" x14ac:dyDescent="0.2"/>
    <row r="1275" s="40" customFormat="1" x14ac:dyDescent="0.2"/>
    <row r="1276" s="40" customFormat="1" x14ac:dyDescent="0.2"/>
    <row r="1277" s="40" customFormat="1" x14ac:dyDescent="0.2"/>
    <row r="1278" s="40" customFormat="1" x14ac:dyDescent="0.2"/>
    <row r="1279" s="40" customFormat="1" x14ac:dyDescent="0.2"/>
    <row r="1280" s="40" customFormat="1" x14ac:dyDescent="0.2"/>
    <row r="1281" s="40" customFormat="1" x14ac:dyDescent="0.2"/>
    <row r="1282" s="40" customFormat="1" x14ac:dyDescent="0.2"/>
    <row r="1283" s="40" customFormat="1" x14ac:dyDescent="0.2"/>
    <row r="1284" s="40" customFormat="1" x14ac:dyDescent="0.2"/>
    <row r="1285" s="40" customFormat="1" x14ac:dyDescent="0.2"/>
    <row r="1286" s="40" customFormat="1" x14ac:dyDescent="0.2"/>
    <row r="1287" s="40" customFormat="1" x14ac:dyDescent="0.2"/>
    <row r="1288" s="40" customFormat="1" x14ac:dyDescent="0.2"/>
    <row r="1289" s="40" customFormat="1" x14ac:dyDescent="0.2"/>
    <row r="1290" s="40" customFormat="1" x14ac:dyDescent="0.2"/>
    <row r="1291" s="40" customFormat="1" x14ac:dyDescent="0.2"/>
    <row r="1292" s="40" customFormat="1" x14ac:dyDescent="0.2"/>
    <row r="1293" s="40" customFormat="1" x14ac:dyDescent="0.2"/>
    <row r="1294" s="40" customFormat="1" x14ac:dyDescent="0.2"/>
    <row r="1295" s="40" customFormat="1" x14ac:dyDescent="0.2"/>
    <row r="1296" s="40" customFormat="1" x14ac:dyDescent="0.2"/>
    <row r="1297" s="40" customFormat="1" x14ac:dyDescent="0.2"/>
    <row r="1298" s="40" customFormat="1" x14ac:dyDescent="0.2"/>
    <row r="1299" s="40" customFormat="1" x14ac:dyDescent="0.2"/>
    <row r="1300" s="40" customFormat="1" x14ac:dyDescent="0.2"/>
    <row r="1301" s="40" customFormat="1" x14ac:dyDescent="0.2"/>
    <row r="1302" s="40" customFormat="1" x14ac:dyDescent="0.2"/>
    <row r="1303" s="40" customFormat="1" x14ac:dyDescent="0.2"/>
    <row r="1304" s="40" customFormat="1" x14ac:dyDescent="0.2"/>
    <row r="1305" s="40" customFormat="1" x14ac:dyDescent="0.2"/>
    <row r="1306" s="40" customFormat="1" x14ac:dyDescent="0.2"/>
    <row r="1307" s="40" customFormat="1" x14ac:dyDescent="0.2"/>
    <row r="1308" s="40" customFormat="1" x14ac:dyDescent="0.2"/>
    <row r="1309" s="40" customFormat="1" x14ac:dyDescent="0.2"/>
    <row r="1310" s="40" customFormat="1" x14ac:dyDescent="0.2"/>
    <row r="1311" s="40" customFormat="1" x14ac:dyDescent="0.2"/>
    <row r="1312" s="40" customFormat="1" x14ac:dyDescent="0.2"/>
    <row r="1313" s="40" customFormat="1" x14ac:dyDescent="0.2"/>
    <row r="1314" s="40" customFormat="1" x14ac:dyDescent="0.2"/>
    <row r="1315" s="40" customFormat="1" x14ac:dyDescent="0.2"/>
    <row r="1316" s="40" customFormat="1" x14ac:dyDescent="0.2"/>
    <row r="1317" s="40" customFormat="1" x14ac:dyDescent="0.2"/>
    <row r="1318" s="40" customFormat="1" x14ac:dyDescent="0.2"/>
    <row r="1319" s="40" customFormat="1" x14ac:dyDescent="0.2"/>
    <row r="1320" s="40" customFormat="1" x14ac:dyDescent="0.2"/>
    <row r="1321" s="40" customFormat="1" x14ac:dyDescent="0.2"/>
    <row r="1322" s="40" customFormat="1" x14ac:dyDescent="0.2"/>
    <row r="1323" s="40" customFormat="1" x14ac:dyDescent="0.2"/>
    <row r="1324" s="40" customFormat="1" x14ac:dyDescent="0.2"/>
    <row r="1325" s="40" customFormat="1" x14ac:dyDescent="0.2"/>
    <row r="1326" s="40" customFormat="1" x14ac:dyDescent="0.2"/>
    <row r="1327" s="40" customFormat="1" x14ac:dyDescent="0.2"/>
    <row r="1328" s="40" customFormat="1" x14ac:dyDescent="0.2"/>
    <row r="1329" s="40" customFormat="1" x14ac:dyDescent="0.2"/>
    <row r="1330" s="40" customFormat="1" x14ac:dyDescent="0.2"/>
    <row r="1331" s="40" customFormat="1" x14ac:dyDescent="0.2"/>
    <row r="1332" s="40" customFormat="1" x14ac:dyDescent="0.2"/>
    <row r="1333" s="40" customFormat="1" x14ac:dyDescent="0.2"/>
    <row r="1334" s="40" customFormat="1" x14ac:dyDescent="0.2"/>
    <row r="1335" s="40" customFormat="1" x14ac:dyDescent="0.2"/>
    <row r="1336" s="40" customFormat="1" x14ac:dyDescent="0.2"/>
    <row r="1337" s="40" customFormat="1" x14ac:dyDescent="0.2"/>
    <row r="1338" s="40" customFormat="1" x14ac:dyDescent="0.2"/>
    <row r="1339" s="40" customFormat="1" x14ac:dyDescent="0.2"/>
    <row r="1340" s="40" customFormat="1" x14ac:dyDescent="0.2"/>
    <row r="1341" s="40" customFormat="1" x14ac:dyDescent="0.2"/>
    <row r="1342" s="40" customFormat="1" x14ac:dyDescent="0.2"/>
    <row r="1343" s="40" customFormat="1" x14ac:dyDescent="0.2"/>
    <row r="1344" s="40" customFormat="1" x14ac:dyDescent="0.2"/>
    <row r="1345" s="40" customFormat="1" x14ac:dyDescent="0.2"/>
    <row r="1346" s="40" customFormat="1" x14ac:dyDescent="0.2"/>
    <row r="1347" s="40" customFormat="1" x14ac:dyDescent="0.2"/>
    <row r="1348" s="40" customFormat="1" x14ac:dyDescent="0.2"/>
    <row r="1349" s="40" customFormat="1" x14ac:dyDescent="0.2"/>
    <row r="1350" s="40" customFormat="1" x14ac:dyDescent="0.2"/>
    <row r="1351" s="40" customFormat="1" x14ac:dyDescent="0.2"/>
    <row r="1352" s="40" customFormat="1" x14ac:dyDescent="0.2"/>
    <row r="1353" s="40" customFormat="1" x14ac:dyDescent="0.2"/>
    <row r="1354" s="40" customFormat="1" x14ac:dyDescent="0.2"/>
    <row r="1355" s="40" customFormat="1" x14ac:dyDescent="0.2"/>
    <row r="1356" s="40" customFormat="1" x14ac:dyDescent="0.2"/>
    <row r="1357" s="40" customFormat="1" x14ac:dyDescent="0.2"/>
    <row r="1358" s="40" customFormat="1" x14ac:dyDescent="0.2"/>
    <row r="1359" s="40" customFormat="1" x14ac:dyDescent="0.2"/>
    <row r="1360" s="40" customFormat="1" x14ac:dyDescent="0.2"/>
    <row r="1361" s="40" customFormat="1" x14ac:dyDescent="0.2"/>
    <row r="1362" s="40" customFormat="1" x14ac:dyDescent="0.2"/>
    <row r="1363" s="40" customFormat="1" x14ac:dyDescent="0.2"/>
    <row r="1364" s="40" customFormat="1" x14ac:dyDescent="0.2"/>
    <row r="1365" s="40" customFormat="1" x14ac:dyDescent="0.2"/>
    <row r="1366" s="40" customFormat="1" x14ac:dyDescent="0.2"/>
    <row r="1367" s="40" customFormat="1" x14ac:dyDescent="0.2"/>
    <row r="1368" s="40" customFormat="1" x14ac:dyDescent="0.2"/>
    <row r="1369" s="40" customFormat="1" x14ac:dyDescent="0.2"/>
    <row r="1370" s="40" customFormat="1" x14ac:dyDescent="0.2"/>
    <row r="1371" s="40" customFormat="1" x14ac:dyDescent="0.2"/>
    <row r="1372" s="40" customFormat="1" x14ac:dyDescent="0.2"/>
    <row r="1373" s="40" customFormat="1" x14ac:dyDescent="0.2"/>
    <row r="1374" s="40" customFormat="1" x14ac:dyDescent="0.2"/>
    <row r="1375" s="40" customFormat="1" x14ac:dyDescent="0.2"/>
    <row r="1376" s="40" customFormat="1" x14ac:dyDescent="0.2"/>
    <row r="1377" s="40" customFormat="1" x14ac:dyDescent="0.2"/>
    <row r="1378" s="40" customFormat="1" x14ac:dyDescent="0.2"/>
    <row r="1379" s="40" customFormat="1" x14ac:dyDescent="0.2"/>
    <row r="1380" s="40" customFormat="1" x14ac:dyDescent="0.2"/>
    <row r="1381" s="40" customFormat="1" x14ac:dyDescent="0.2"/>
    <row r="1382" s="40" customFormat="1" x14ac:dyDescent="0.2"/>
    <row r="1383" s="40" customFormat="1" x14ac:dyDescent="0.2"/>
    <row r="1384" s="40" customFormat="1" x14ac:dyDescent="0.2"/>
    <row r="1385" s="40" customFormat="1" x14ac:dyDescent="0.2"/>
    <row r="1386" s="40" customFormat="1" x14ac:dyDescent="0.2"/>
    <row r="1387" s="40" customFormat="1" x14ac:dyDescent="0.2"/>
    <row r="1388" s="40" customFormat="1" x14ac:dyDescent="0.2"/>
    <row r="1389" s="40" customFormat="1" x14ac:dyDescent="0.2"/>
    <row r="1390" s="40" customFormat="1" x14ac:dyDescent="0.2"/>
    <row r="1391" s="40" customFormat="1" x14ac:dyDescent="0.2"/>
    <row r="1392" s="40" customFormat="1" x14ac:dyDescent="0.2"/>
    <row r="1393" s="40" customFormat="1" x14ac:dyDescent="0.2"/>
    <row r="1394" s="40" customFormat="1" x14ac:dyDescent="0.2"/>
    <row r="1395" s="40" customFormat="1" x14ac:dyDescent="0.2"/>
    <row r="1396" s="40" customFormat="1" x14ac:dyDescent="0.2"/>
    <row r="1397" s="40" customFormat="1" x14ac:dyDescent="0.2"/>
    <row r="1398" s="40" customFormat="1" x14ac:dyDescent="0.2"/>
    <row r="1399" s="40" customFormat="1" x14ac:dyDescent="0.2"/>
    <row r="1400" s="40" customFormat="1" x14ac:dyDescent="0.2"/>
    <row r="1401" s="40" customFormat="1" x14ac:dyDescent="0.2"/>
    <row r="1402" s="40" customFormat="1" x14ac:dyDescent="0.2"/>
    <row r="1403" s="40" customFormat="1" x14ac:dyDescent="0.2"/>
    <row r="1404" s="40" customFormat="1" x14ac:dyDescent="0.2"/>
    <row r="1405" s="40" customFormat="1" x14ac:dyDescent="0.2"/>
    <row r="1406" s="40" customFormat="1" x14ac:dyDescent="0.2"/>
    <row r="1407" s="40" customFormat="1" x14ac:dyDescent="0.2"/>
    <row r="1408" s="40" customFormat="1" x14ac:dyDescent="0.2"/>
    <row r="1409" s="40" customFormat="1" x14ac:dyDescent="0.2"/>
    <row r="1410" s="40" customFormat="1" x14ac:dyDescent="0.2"/>
    <row r="1411" s="40" customFormat="1" x14ac:dyDescent="0.2"/>
    <row r="1412" s="40" customFormat="1" x14ac:dyDescent="0.2"/>
    <row r="1413" s="40" customFormat="1" x14ac:dyDescent="0.2"/>
    <row r="1414" s="40" customFormat="1" x14ac:dyDescent="0.2"/>
    <row r="1415" s="40" customFormat="1" x14ac:dyDescent="0.2"/>
    <row r="1416" s="40" customFormat="1" x14ac:dyDescent="0.2"/>
    <row r="1417" s="40" customFormat="1" x14ac:dyDescent="0.2"/>
    <row r="1418" s="40" customFormat="1" x14ac:dyDescent="0.2"/>
    <row r="1419" s="40" customFormat="1" x14ac:dyDescent="0.2"/>
    <row r="1420" s="40" customFormat="1" x14ac:dyDescent="0.2"/>
    <row r="1421" s="40" customFormat="1" x14ac:dyDescent="0.2"/>
    <row r="1422" s="40" customFormat="1" x14ac:dyDescent="0.2"/>
    <row r="1423" s="40" customFormat="1" x14ac:dyDescent="0.2"/>
    <row r="1424" s="40" customFormat="1" x14ac:dyDescent="0.2"/>
    <row r="1425" s="40" customFormat="1" x14ac:dyDescent="0.2"/>
    <row r="1426" s="40" customFormat="1" x14ac:dyDescent="0.2"/>
    <row r="1427" s="40" customFormat="1" x14ac:dyDescent="0.2"/>
    <row r="1428" s="40" customFormat="1" x14ac:dyDescent="0.2"/>
    <row r="1429" s="40" customFormat="1" x14ac:dyDescent="0.2"/>
    <row r="1430" s="40" customFormat="1" x14ac:dyDescent="0.2"/>
    <row r="1431" s="40" customFormat="1" x14ac:dyDescent="0.2"/>
    <row r="1432" s="40" customFormat="1" x14ac:dyDescent="0.2"/>
    <row r="1433" s="40" customFormat="1" x14ac:dyDescent="0.2"/>
    <row r="1434" s="40" customFormat="1" x14ac:dyDescent="0.2"/>
    <row r="1435" s="40" customFormat="1" x14ac:dyDescent="0.2"/>
    <row r="1436" s="40" customFormat="1" x14ac:dyDescent="0.2"/>
    <row r="1437" s="40" customFormat="1" x14ac:dyDescent="0.2"/>
    <row r="1438" s="40" customFormat="1" x14ac:dyDescent="0.2"/>
    <row r="1439" s="40" customFormat="1" x14ac:dyDescent="0.2"/>
    <row r="1440" s="40" customFormat="1" x14ac:dyDescent="0.2"/>
    <row r="1441" s="40" customFormat="1" x14ac:dyDescent="0.2"/>
    <row r="1442" s="40" customFormat="1" x14ac:dyDescent="0.2"/>
    <row r="1443" s="40" customFormat="1" x14ac:dyDescent="0.2"/>
    <row r="1444" s="40" customFormat="1" x14ac:dyDescent="0.2"/>
    <row r="1445" s="40" customFormat="1" x14ac:dyDescent="0.2"/>
    <row r="1446" s="40" customFormat="1" x14ac:dyDescent="0.2"/>
    <row r="1447" s="40" customFormat="1" x14ac:dyDescent="0.2"/>
    <row r="1448" s="40" customFormat="1" x14ac:dyDescent="0.2"/>
    <row r="1449" s="40" customFormat="1" x14ac:dyDescent="0.2"/>
    <row r="1450" s="40" customFormat="1" x14ac:dyDescent="0.2"/>
    <row r="1451" s="40" customFormat="1" x14ac:dyDescent="0.2"/>
    <row r="1452" s="40" customFormat="1" x14ac:dyDescent="0.2"/>
    <row r="1453" s="40" customFormat="1" x14ac:dyDescent="0.2"/>
    <row r="1454" s="40" customFormat="1" x14ac:dyDescent="0.2"/>
    <row r="1455" s="40" customFormat="1" x14ac:dyDescent="0.2"/>
    <row r="1456" s="40" customFormat="1" x14ac:dyDescent="0.2"/>
    <row r="1457" s="40" customFormat="1" x14ac:dyDescent="0.2"/>
    <row r="1458" s="40" customFormat="1" x14ac:dyDescent="0.2"/>
    <row r="1459" s="40" customFormat="1" x14ac:dyDescent="0.2"/>
    <row r="1460" s="40" customFormat="1" x14ac:dyDescent="0.2"/>
    <row r="1461" s="40" customFormat="1" x14ac:dyDescent="0.2"/>
    <row r="1462" s="40" customFormat="1" x14ac:dyDescent="0.2"/>
    <row r="1463" s="40" customFormat="1" x14ac:dyDescent="0.2"/>
    <row r="1464" s="40" customFormat="1" x14ac:dyDescent="0.2"/>
    <row r="1465" s="40" customFormat="1" x14ac:dyDescent="0.2"/>
    <row r="1466" s="40" customFormat="1" x14ac:dyDescent="0.2"/>
    <row r="1467" s="40" customFormat="1" x14ac:dyDescent="0.2"/>
    <row r="1468" s="40" customFormat="1" x14ac:dyDescent="0.2"/>
    <row r="1469" s="40" customFormat="1" x14ac:dyDescent="0.2"/>
    <row r="1470" s="40" customFormat="1" x14ac:dyDescent="0.2"/>
    <row r="1471" s="40" customFormat="1" x14ac:dyDescent="0.2"/>
    <row r="1472" s="40" customFormat="1" x14ac:dyDescent="0.2"/>
    <row r="1473" s="40" customFormat="1" x14ac:dyDescent="0.2"/>
    <row r="1474" s="40" customFormat="1" x14ac:dyDescent="0.2"/>
    <row r="1475" s="40" customFormat="1" x14ac:dyDescent="0.2"/>
    <row r="1476" s="40" customFormat="1" x14ac:dyDescent="0.2"/>
    <row r="1477" s="40" customFormat="1" x14ac:dyDescent="0.2"/>
    <row r="1478" s="40" customFormat="1" x14ac:dyDescent="0.2"/>
    <row r="1479" s="40" customFormat="1" x14ac:dyDescent="0.2"/>
    <row r="1480" s="40" customFormat="1" x14ac:dyDescent="0.2"/>
    <row r="1481" s="40" customFormat="1" x14ac:dyDescent="0.2"/>
    <row r="1482" s="40" customFormat="1" x14ac:dyDescent="0.2"/>
    <row r="1483" s="40" customFormat="1" x14ac:dyDescent="0.2"/>
    <row r="1484" s="40" customFormat="1" x14ac:dyDescent="0.2"/>
    <row r="1485" s="40" customFormat="1" x14ac:dyDescent="0.2"/>
    <row r="1486" s="40" customFormat="1" x14ac:dyDescent="0.2"/>
    <row r="1487" s="40" customFormat="1" x14ac:dyDescent="0.2"/>
    <row r="1488" s="40" customFormat="1" x14ac:dyDescent="0.2"/>
    <row r="1489" s="40" customFormat="1" x14ac:dyDescent="0.2"/>
    <row r="1490" s="40" customFormat="1" x14ac:dyDescent="0.2"/>
    <row r="1491" s="40" customFormat="1" x14ac:dyDescent="0.2"/>
    <row r="1492" s="40" customFormat="1" x14ac:dyDescent="0.2"/>
    <row r="1493" s="40" customFormat="1" x14ac:dyDescent="0.2"/>
    <row r="1494" s="40" customFormat="1" x14ac:dyDescent="0.2"/>
    <row r="1495" s="40" customFormat="1" x14ac:dyDescent="0.2"/>
    <row r="1496" s="40" customFormat="1" x14ac:dyDescent="0.2"/>
    <row r="1497" s="40" customFormat="1" x14ac:dyDescent="0.2"/>
    <row r="1498" s="40" customFormat="1" x14ac:dyDescent="0.2"/>
    <row r="1499" s="40" customFormat="1" x14ac:dyDescent="0.2"/>
    <row r="1500" s="40" customFormat="1" x14ac:dyDescent="0.2"/>
    <row r="1501" s="40" customFormat="1" x14ac:dyDescent="0.2"/>
    <row r="1502" s="40" customFormat="1" x14ac:dyDescent="0.2"/>
    <row r="1503" s="40" customFormat="1" x14ac:dyDescent="0.2"/>
    <row r="1504" s="40" customFormat="1" x14ac:dyDescent="0.2"/>
    <row r="1505" s="40" customFormat="1" x14ac:dyDescent="0.2"/>
    <row r="1506" s="40" customFormat="1" x14ac:dyDescent="0.2"/>
    <row r="1507" s="40" customFormat="1" x14ac:dyDescent="0.2"/>
    <row r="1508" s="40" customFormat="1" x14ac:dyDescent="0.2"/>
    <row r="1509" s="40" customFormat="1" x14ac:dyDescent="0.2"/>
    <row r="1510" s="40" customFormat="1" x14ac:dyDescent="0.2"/>
    <row r="1511" s="40" customFormat="1" x14ac:dyDescent="0.2"/>
    <row r="1512" s="40" customFormat="1" x14ac:dyDescent="0.2"/>
    <row r="1513" s="40" customFormat="1" x14ac:dyDescent="0.2"/>
    <row r="1514" s="40" customFormat="1" x14ac:dyDescent="0.2"/>
    <row r="1515" s="40" customFormat="1" x14ac:dyDescent="0.2"/>
    <row r="1516" s="40" customFormat="1" x14ac:dyDescent="0.2"/>
    <row r="1517" s="40" customFormat="1" x14ac:dyDescent="0.2"/>
    <row r="1518" s="40" customFormat="1" x14ac:dyDescent="0.2"/>
    <row r="1519" s="40" customFormat="1" x14ac:dyDescent="0.2"/>
    <row r="1520" s="40" customFormat="1" x14ac:dyDescent="0.2"/>
    <row r="1521" s="40" customFormat="1" x14ac:dyDescent="0.2"/>
    <row r="1522" s="40" customFormat="1" x14ac:dyDescent="0.2"/>
    <row r="1523" s="40" customFormat="1" x14ac:dyDescent="0.2"/>
    <row r="1524" s="40" customFormat="1" x14ac:dyDescent="0.2"/>
    <row r="1525" s="40" customFormat="1" x14ac:dyDescent="0.2"/>
    <row r="1526" s="40" customFormat="1" x14ac:dyDescent="0.2"/>
    <row r="1527" s="40" customFormat="1" x14ac:dyDescent="0.2"/>
    <row r="1528" s="40" customFormat="1" x14ac:dyDescent="0.2"/>
    <row r="1529" s="40" customFormat="1" x14ac:dyDescent="0.2"/>
    <row r="1530" s="40" customFormat="1" x14ac:dyDescent="0.2"/>
    <row r="1531" s="40" customFormat="1" x14ac:dyDescent="0.2"/>
    <row r="1532" s="40" customFormat="1" x14ac:dyDescent="0.2"/>
    <row r="1533" s="40" customFormat="1" x14ac:dyDescent="0.2"/>
    <row r="1534" s="40" customFormat="1" x14ac:dyDescent="0.2"/>
    <row r="1535" s="40" customFormat="1" x14ac:dyDescent="0.2"/>
    <row r="1536" s="40" customFormat="1" x14ac:dyDescent="0.2"/>
    <row r="1537" s="40" customFormat="1" x14ac:dyDescent="0.2"/>
    <row r="1538" s="40" customFormat="1" x14ac:dyDescent="0.2"/>
    <row r="1539" s="40" customFormat="1" x14ac:dyDescent="0.2"/>
    <row r="1540" s="40" customFormat="1" x14ac:dyDescent="0.2"/>
    <row r="1541" s="40" customFormat="1" x14ac:dyDescent="0.2"/>
    <row r="1542" s="40" customFormat="1" x14ac:dyDescent="0.2"/>
    <row r="1543" s="40" customFormat="1" x14ac:dyDescent="0.2"/>
    <row r="1544" s="40" customFormat="1" x14ac:dyDescent="0.2"/>
    <row r="1545" s="40" customFormat="1" x14ac:dyDescent="0.2"/>
    <row r="1546" s="40" customFormat="1" x14ac:dyDescent="0.2"/>
    <row r="1547" s="40" customFormat="1" x14ac:dyDescent="0.2"/>
    <row r="1548" s="40" customFormat="1" x14ac:dyDescent="0.2"/>
    <row r="1549" s="40" customFormat="1" x14ac:dyDescent="0.2"/>
    <row r="1550" s="40" customFormat="1" x14ac:dyDescent="0.2"/>
    <row r="1551" s="40" customFormat="1" x14ac:dyDescent="0.2"/>
    <row r="1552" s="40" customFormat="1" x14ac:dyDescent="0.2"/>
    <row r="1553" s="40" customFormat="1" x14ac:dyDescent="0.2"/>
    <row r="1554" s="40" customFormat="1" x14ac:dyDescent="0.2"/>
    <row r="1555" s="40" customFormat="1" x14ac:dyDescent="0.2"/>
    <row r="1556" s="40" customFormat="1" x14ac:dyDescent="0.2"/>
    <row r="1557" s="40" customFormat="1" x14ac:dyDescent="0.2"/>
    <row r="1558" s="40" customFormat="1" x14ac:dyDescent="0.2"/>
    <row r="1559" s="40" customFormat="1" x14ac:dyDescent="0.2"/>
    <row r="1560" s="40" customFormat="1" x14ac:dyDescent="0.2"/>
    <row r="1561" s="40" customFormat="1" x14ac:dyDescent="0.2"/>
    <row r="1562" s="40" customFormat="1" x14ac:dyDescent="0.2"/>
    <row r="1563" s="40" customFormat="1" x14ac:dyDescent="0.2"/>
    <row r="1564" s="40" customFormat="1" x14ac:dyDescent="0.2"/>
    <row r="1565" s="40" customFormat="1" x14ac:dyDescent="0.2"/>
    <row r="1566" s="40" customFormat="1" x14ac:dyDescent="0.2"/>
    <row r="1567" s="40" customFormat="1" x14ac:dyDescent="0.2"/>
    <row r="1568" s="40" customFormat="1" x14ac:dyDescent="0.2"/>
    <row r="1569" s="40" customFormat="1" x14ac:dyDescent="0.2"/>
    <row r="1570" s="40" customFormat="1" x14ac:dyDescent="0.2"/>
    <row r="1571" s="40" customFormat="1" x14ac:dyDescent="0.2"/>
    <row r="1572" s="40" customFormat="1" x14ac:dyDescent="0.2"/>
    <row r="1573" s="40" customFormat="1" x14ac:dyDescent="0.2"/>
    <row r="1574" s="40" customFormat="1" x14ac:dyDescent="0.2"/>
    <row r="1575" s="40" customFormat="1" x14ac:dyDescent="0.2"/>
    <row r="1576" s="40" customFormat="1" x14ac:dyDescent="0.2"/>
    <row r="1577" s="40" customFormat="1" x14ac:dyDescent="0.2"/>
    <row r="1578" s="40" customFormat="1" x14ac:dyDescent="0.2"/>
    <row r="1579" s="40" customFormat="1" x14ac:dyDescent="0.2"/>
    <row r="1580" s="40" customFormat="1" x14ac:dyDescent="0.2"/>
    <row r="1581" s="40" customFormat="1" x14ac:dyDescent="0.2"/>
    <row r="1582" s="40" customFormat="1" x14ac:dyDescent="0.2"/>
    <row r="1583" s="40" customFormat="1" x14ac:dyDescent="0.2"/>
    <row r="1584" s="40" customFormat="1" x14ac:dyDescent="0.2"/>
    <row r="1585" s="40" customFormat="1" x14ac:dyDescent="0.2"/>
    <row r="1586" s="40" customFormat="1" x14ac:dyDescent="0.2"/>
    <row r="1587" s="40" customFormat="1" x14ac:dyDescent="0.2"/>
    <row r="1588" s="40" customFormat="1" x14ac:dyDescent="0.2"/>
    <row r="1589" s="40" customFormat="1" x14ac:dyDescent="0.2"/>
    <row r="1590" s="40" customFormat="1" x14ac:dyDescent="0.2"/>
    <row r="1591" s="40" customFormat="1" x14ac:dyDescent="0.2"/>
    <row r="1592" s="40" customFormat="1" x14ac:dyDescent="0.2"/>
    <row r="1593" s="40" customFormat="1" x14ac:dyDescent="0.2"/>
    <row r="1594" s="40" customFormat="1" x14ac:dyDescent="0.2"/>
    <row r="1595" s="40" customFormat="1" x14ac:dyDescent="0.2"/>
    <row r="1596" s="40" customFormat="1" x14ac:dyDescent="0.2"/>
    <row r="1597" s="40" customFormat="1" x14ac:dyDescent="0.2"/>
    <row r="1598" s="40" customFormat="1" x14ac:dyDescent="0.2"/>
    <row r="1599" s="40" customFormat="1" x14ac:dyDescent="0.2"/>
    <row r="1600" s="40" customFormat="1" x14ac:dyDescent="0.2"/>
    <row r="1601" s="40" customFormat="1" x14ac:dyDescent="0.2"/>
    <row r="1602" s="40" customFormat="1" x14ac:dyDescent="0.2"/>
    <row r="1603" s="40" customFormat="1" x14ac:dyDescent="0.2"/>
    <row r="1604" s="40" customFormat="1" x14ac:dyDescent="0.2"/>
    <row r="1605" s="40" customFormat="1" x14ac:dyDescent="0.2"/>
    <row r="1606" s="40" customFormat="1" x14ac:dyDescent="0.2"/>
    <row r="1607" s="40" customFormat="1" x14ac:dyDescent="0.2"/>
    <row r="1608" s="40" customFormat="1" x14ac:dyDescent="0.2"/>
    <row r="1609" s="40" customFormat="1" x14ac:dyDescent="0.2"/>
    <row r="1610" s="40" customFormat="1" x14ac:dyDescent="0.2"/>
    <row r="1611" s="40" customFormat="1" x14ac:dyDescent="0.2"/>
    <row r="1612" s="40" customFormat="1" x14ac:dyDescent="0.2"/>
    <row r="1613" s="40" customFormat="1" x14ac:dyDescent="0.2"/>
    <row r="1614" s="40" customFormat="1" x14ac:dyDescent="0.2"/>
    <row r="1615" s="40" customFormat="1" x14ac:dyDescent="0.2"/>
    <row r="1616" s="40" customFormat="1" x14ac:dyDescent="0.2"/>
    <row r="1617" s="40" customFormat="1" x14ac:dyDescent="0.2"/>
    <row r="1618" s="40" customFormat="1" x14ac:dyDescent="0.2"/>
    <row r="1619" s="40" customFormat="1" x14ac:dyDescent="0.2"/>
    <row r="1620" s="40" customFormat="1" x14ac:dyDescent="0.2"/>
    <row r="1621" s="40" customFormat="1" x14ac:dyDescent="0.2"/>
    <row r="1622" s="40" customFormat="1" x14ac:dyDescent="0.2"/>
    <row r="1623" s="40" customFormat="1" x14ac:dyDescent="0.2"/>
    <row r="1624" s="40" customFormat="1" x14ac:dyDescent="0.2"/>
    <row r="1625" s="40" customFormat="1" x14ac:dyDescent="0.2"/>
    <row r="1626" s="40" customFormat="1" x14ac:dyDescent="0.2"/>
    <row r="1627" s="40" customFormat="1" x14ac:dyDescent="0.2"/>
    <row r="1628" s="40" customFormat="1" x14ac:dyDescent="0.2"/>
    <row r="1629" s="40" customFormat="1" x14ac:dyDescent="0.2"/>
    <row r="1630" s="40" customFormat="1" x14ac:dyDescent="0.2"/>
    <row r="1631" s="40" customFormat="1" x14ac:dyDescent="0.2"/>
    <row r="1632" s="40" customFormat="1" x14ac:dyDescent="0.2"/>
    <row r="1633" s="40" customFormat="1" x14ac:dyDescent="0.2"/>
    <row r="1634" s="40" customFormat="1" x14ac:dyDescent="0.2"/>
    <row r="1635" s="40" customFormat="1" x14ac:dyDescent="0.2"/>
    <row r="1636" s="40" customFormat="1" x14ac:dyDescent="0.2"/>
    <row r="1637" s="40" customFormat="1" x14ac:dyDescent="0.2"/>
    <row r="1638" s="40" customFormat="1" x14ac:dyDescent="0.2"/>
    <row r="1639" s="40" customFormat="1" x14ac:dyDescent="0.2"/>
    <row r="1640" s="40" customFormat="1" x14ac:dyDescent="0.2"/>
    <row r="1641" s="40" customFormat="1" x14ac:dyDescent="0.2"/>
    <row r="1642" s="40" customFormat="1" x14ac:dyDescent="0.2"/>
    <row r="1643" s="40" customFormat="1" x14ac:dyDescent="0.2"/>
    <row r="1644" s="40" customFormat="1" x14ac:dyDescent="0.2"/>
    <row r="1645" s="40" customFormat="1" x14ac:dyDescent="0.2"/>
    <row r="1646" s="40" customFormat="1" x14ac:dyDescent="0.2"/>
    <row r="1647" s="40" customFormat="1" x14ac:dyDescent="0.2"/>
    <row r="1648" s="40" customFormat="1" x14ac:dyDescent="0.2"/>
    <row r="1649" s="40" customFormat="1" x14ac:dyDescent="0.2"/>
    <row r="1650" s="40" customFormat="1" x14ac:dyDescent="0.2"/>
    <row r="1651" s="40" customFormat="1" x14ac:dyDescent="0.2"/>
    <row r="1652" s="40" customFormat="1" x14ac:dyDescent="0.2"/>
    <row r="1653" s="40" customFormat="1" x14ac:dyDescent="0.2"/>
    <row r="1654" s="40" customFormat="1" x14ac:dyDescent="0.2"/>
    <row r="1655" s="40" customFormat="1" x14ac:dyDescent="0.2"/>
    <row r="1656" s="40" customFormat="1" x14ac:dyDescent="0.2"/>
    <row r="1657" s="40" customFormat="1" x14ac:dyDescent="0.2"/>
    <row r="1658" s="40" customFormat="1" x14ac:dyDescent="0.2"/>
    <row r="1659" s="40" customFormat="1" x14ac:dyDescent="0.2"/>
    <row r="1660" s="40" customFormat="1" x14ac:dyDescent="0.2"/>
    <row r="1661" s="40" customFormat="1" x14ac:dyDescent="0.2"/>
    <row r="1662" s="40" customFormat="1" x14ac:dyDescent="0.2"/>
    <row r="1663" s="40" customFormat="1" x14ac:dyDescent="0.2"/>
    <row r="1664" s="40" customFormat="1" x14ac:dyDescent="0.2"/>
    <row r="1665" s="40" customFormat="1" x14ac:dyDescent="0.2"/>
    <row r="1666" s="40" customFormat="1" x14ac:dyDescent="0.2"/>
    <row r="1667" s="40" customFormat="1" x14ac:dyDescent="0.2"/>
    <row r="1668" s="40" customFormat="1" x14ac:dyDescent="0.2"/>
    <row r="1669" s="40" customFormat="1" x14ac:dyDescent="0.2"/>
    <row r="1670" s="40" customFormat="1" x14ac:dyDescent="0.2"/>
    <row r="1671" s="40" customFormat="1" x14ac:dyDescent="0.2"/>
    <row r="1672" s="40" customFormat="1" x14ac:dyDescent="0.2"/>
    <row r="1673" s="40" customFormat="1" x14ac:dyDescent="0.2"/>
    <row r="1674" s="40" customFormat="1" x14ac:dyDescent="0.2"/>
    <row r="1675" s="40" customFormat="1" x14ac:dyDescent="0.2"/>
    <row r="1676" s="40" customFormat="1" x14ac:dyDescent="0.2"/>
    <row r="1677" s="40" customFormat="1" x14ac:dyDescent="0.2"/>
    <row r="1678" s="40" customFormat="1" x14ac:dyDescent="0.2"/>
    <row r="1679" s="40" customFormat="1" x14ac:dyDescent="0.2"/>
    <row r="1680" s="40" customFormat="1" x14ac:dyDescent="0.2"/>
    <row r="1681" s="40" customFormat="1" x14ac:dyDescent="0.2"/>
    <row r="1682" s="40" customFormat="1" x14ac:dyDescent="0.2"/>
    <row r="1683" s="40" customFormat="1" x14ac:dyDescent="0.2"/>
    <row r="1684" s="40" customFormat="1" x14ac:dyDescent="0.2"/>
    <row r="1685" s="40" customFormat="1" x14ac:dyDescent="0.2"/>
    <row r="1686" s="40" customFormat="1" x14ac:dyDescent="0.2"/>
    <row r="1687" s="40" customFormat="1" x14ac:dyDescent="0.2"/>
    <row r="1688" s="40" customFormat="1" x14ac:dyDescent="0.2"/>
    <row r="1689" s="40" customFormat="1" x14ac:dyDescent="0.2"/>
    <row r="1690" s="40" customFormat="1" x14ac:dyDescent="0.2"/>
    <row r="1691" s="40" customFormat="1" x14ac:dyDescent="0.2"/>
    <row r="1692" s="40" customFormat="1" x14ac:dyDescent="0.2"/>
    <row r="1693" s="40" customFormat="1" x14ac:dyDescent="0.2"/>
    <row r="1694" s="40" customFormat="1" x14ac:dyDescent="0.2"/>
    <row r="1695" s="40" customFormat="1" x14ac:dyDescent="0.2"/>
    <row r="1696" s="40" customFormat="1" x14ac:dyDescent="0.2"/>
    <row r="1697" s="40" customFormat="1" x14ac:dyDescent="0.2"/>
    <row r="1698" s="40" customFormat="1" x14ac:dyDescent="0.2"/>
    <row r="1699" s="40" customFormat="1" x14ac:dyDescent="0.2"/>
    <row r="1700" s="40" customFormat="1" x14ac:dyDescent="0.2"/>
    <row r="1701" s="40" customFormat="1" x14ac:dyDescent="0.2"/>
    <row r="1702" s="40" customFormat="1" x14ac:dyDescent="0.2"/>
    <row r="1703" s="40" customFormat="1" x14ac:dyDescent="0.2"/>
    <row r="1704" s="40" customFormat="1" x14ac:dyDescent="0.2"/>
    <row r="1705" s="40" customFormat="1" x14ac:dyDescent="0.2"/>
    <row r="1706" s="40" customFormat="1" x14ac:dyDescent="0.2"/>
    <row r="1707" s="40" customFormat="1" x14ac:dyDescent="0.2"/>
    <row r="1708" s="40" customFormat="1" x14ac:dyDescent="0.2"/>
    <row r="1709" s="40" customFormat="1" x14ac:dyDescent="0.2"/>
    <row r="1710" s="40" customFormat="1" x14ac:dyDescent="0.2"/>
    <row r="1711" s="40" customFormat="1" x14ac:dyDescent="0.2"/>
    <row r="1712" s="40" customFormat="1" x14ac:dyDescent="0.2"/>
    <row r="1713" s="40" customFormat="1" x14ac:dyDescent="0.2"/>
    <row r="1714" s="40" customFormat="1" x14ac:dyDescent="0.2"/>
    <row r="1715" s="40" customFormat="1" x14ac:dyDescent="0.2"/>
    <row r="1716" s="40" customFormat="1" x14ac:dyDescent="0.2"/>
    <row r="1717" s="40" customFormat="1" x14ac:dyDescent="0.2"/>
    <row r="1718" s="40" customFormat="1" x14ac:dyDescent="0.2"/>
    <row r="1719" s="40" customFormat="1" x14ac:dyDescent="0.2"/>
    <row r="1720" s="40" customFormat="1" x14ac:dyDescent="0.2"/>
    <row r="1721" s="40" customFormat="1" x14ac:dyDescent="0.2"/>
    <row r="1722" s="40" customFormat="1" x14ac:dyDescent="0.2"/>
    <row r="1723" s="40" customFormat="1" x14ac:dyDescent="0.2"/>
    <row r="1724" s="40" customFormat="1" x14ac:dyDescent="0.2"/>
    <row r="1725" s="40" customFormat="1" x14ac:dyDescent="0.2"/>
    <row r="1726" s="40" customFormat="1" x14ac:dyDescent="0.2"/>
    <row r="1727" s="40" customFormat="1" x14ac:dyDescent="0.2"/>
    <row r="1728" s="40" customFormat="1" x14ac:dyDescent="0.2"/>
    <row r="1729" s="40" customFormat="1" x14ac:dyDescent="0.2"/>
    <row r="1730" s="40" customFormat="1" x14ac:dyDescent="0.2"/>
    <row r="1731" s="40" customFormat="1" x14ac:dyDescent="0.2"/>
    <row r="1732" s="40" customFormat="1" x14ac:dyDescent="0.2"/>
    <row r="1733" s="40" customFormat="1" x14ac:dyDescent="0.2"/>
    <row r="1734" s="40" customFormat="1" x14ac:dyDescent="0.2"/>
    <row r="1735" s="40" customFormat="1" x14ac:dyDescent="0.2"/>
    <row r="1736" s="40" customFormat="1" x14ac:dyDescent="0.2"/>
    <row r="1737" s="40" customFormat="1" x14ac:dyDescent="0.2"/>
    <row r="1738" s="40" customFormat="1" x14ac:dyDescent="0.2"/>
    <row r="1739" s="40" customFormat="1" x14ac:dyDescent="0.2"/>
    <row r="1740" s="40" customFormat="1" x14ac:dyDescent="0.2"/>
    <row r="1741" s="40" customFormat="1" x14ac:dyDescent="0.2"/>
    <row r="1742" s="40" customFormat="1" x14ac:dyDescent="0.2"/>
    <row r="1743" s="40" customFormat="1" x14ac:dyDescent="0.2"/>
    <row r="1744" s="40" customFormat="1" x14ac:dyDescent="0.2"/>
    <row r="1745" s="40" customFormat="1" x14ac:dyDescent="0.2"/>
    <row r="1746" s="40" customFormat="1" x14ac:dyDescent="0.2"/>
    <row r="1747" s="40" customFormat="1" x14ac:dyDescent="0.2"/>
    <row r="1748" s="40" customFormat="1" x14ac:dyDescent="0.2"/>
    <row r="1749" s="40" customFormat="1" x14ac:dyDescent="0.2"/>
    <row r="1750" s="40" customFormat="1" x14ac:dyDescent="0.2"/>
    <row r="1751" s="40" customFormat="1" x14ac:dyDescent="0.2"/>
    <row r="1752" s="40" customFormat="1" x14ac:dyDescent="0.2"/>
    <row r="1753" s="40" customFormat="1" x14ac:dyDescent="0.2"/>
    <row r="1754" s="40" customFormat="1" x14ac:dyDescent="0.2"/>
    <row r="1755" s="40" customFormat="1" x14ac:dyDescent="0.2"/>
    <row r="1756" s="40" customFormat="1" x14ac:dyDescent="0.2"/>
    <row r="1757" s="40" customFormat="1" x14ac:dyDescent="0.2"/>
    <row r="1758" s="40" customFormat="1" x14ac:dyDescent="0.2"/>
    <row r="1759" s="40" customFormat="1" x14ac:dyDescent="0.2"/>
    <row r="1760" s="40" customFormat="1" x14ac:dyDescent="0.2"/>
    <row r="1761" s="40" customFormat="1" x14ac:dyDescent="0.2"/>
    <row r="1762" s="40" customFormat="1" x14ac:dyDescent="0.2"/>
    <row r="1763" s="40" customFormat="1" x14ac:dyDescent="0.2"/>
    <row r="1764" s="40" customFormat="1" x14ac:dyDescent="0.2"/>
    <row r="1765" s="40" customFormat="1" x14ac:dyDescent="0.2"/>
    <row r="1766" s="40" customFormat="1" x14ac:dyDescent="0.2"/>
    <row r="1767" s="40" customFormat="1" x14ac:dyDescent="0.2"/>
    <row r="1768" s="40" customFormat="1" x14ac:dyDescent="0.2"/>
    <row r="1769" s="40" customFormat="1" x14ac:dyDescent="0.2"/>
    <row r="1770" s="40" customFormat="1" x14ac:dyDescent="0.2"/>
    <row r="1771" s="40" customFormat="1" x14ac:dyDescent="0.2"/>
    <row r="1772" s="40" customFormat="1" x14ac:dyDescent="0.2"/>
    <row r="1773" s="40" customFormat="1" x14ac:dyDescent="0.2"/>
    <row r="1774" s="40" customFormat="1" x14ac:dyDescent="0.2"/>
    <row r="1775" s="40" customFormat="1" x14ac:dyDescent="0.2"/>
    <row r="1776" s="40" customFormat="1" x14ac:dyDescent="0.2"/>
    <row r="1777" s="40" customFormat="1" x14ac:dyDescent="0.2"/>
    <row r="1778" s="40" customFormat="1" x14ac:dyDescent="0.2"/>
    <row r="1779" s="40" customFormat="1" x14ac:dyDescent="0.2"/>
    <row r="1780" s="40" customFormat="1" x14ac:dyDescent="0.2"/>
    <row r="1781" s="40" customFormat="1" x14ac:dyDescent="0.2"/>
    <row r="1782" s="40" customFormat="1" x14ac:dyDescent="0.2"/>
    <row r="1783" s="40" customFormat="1" x14ac:dyDescent="0.2"/>
    <row r="1784" s="40" customFormat="1" x14ac:dyDescent="0.2"/>
    <row r="1785" s="40" customFormat="1" x14ac:dyDescent="0.2"/>
    <row r="1786" s="40" customFormat="1" x14ac:dyDescent="0.2"/>
    <row r="1787" s="40" customFormat="1" x14ac:dyDescent="0.2"/>
    <row r="1788" s="40" customFormat="1" x14ac:dyDescent="0.2"/>
    <row r="1789" s="40" customFormat="1" x14ac:dyDescent="0.2"/>
    <row r="1790" s="40" customFormat="1" x14ac:dyDescent="0.2"/>
    <row r="1791" s="40" customFormat="1" x14ac:dyDescent="0.2"/>
    <row r="1792" s="40" customFormat="1" x14ac:dyDescent="0.2"/>
    <row r="1793" s="40" customFormat="1" x14ac:dyDescent="0.2"/>
    <row r="1794" s="40" customFormat="1" x14ac:dyDescent="0.2"/>
    <row r="1795" s="40" customFormat="1" x14ac:dyDescent="0.2"/>
    <row r="1796" s="40" customFormat="1" x14ac:dyDescent="0.2"/>
    <row r="1797" s="40" customFormat="1" x14ac:dyDescent="0.2"/>
    <row r="1798" s="40" customFormat="1" x14ac:dyDescent="0.2"/>
    <row r="1799" s="40" customFormat="1" x14ac:dyDescent="0.2"/>
    <row r="1800" s="40" customFormat="1" x14ac:dyDescent="0.2"/>
    <row r="1801" s="40" customFormat="1" x14ac:dyDescent="0.2"/>
    <row r="1802" s="40" customFormat="1" x14ac:dyDescent="0.2"/>
    <row r="1803" s="40" customFormat="1" x14ac:dyDescent="0.2"/>
    <row r="1804" s="40" customFormat="1" x14ac:dyDescent="0.2"/>
    <row r="1805" s="40" customFormat="1" x14ac:dyDescent="0.2"/>
    <row r="1806" s="40" customFormat="1" x14ac:dyDescent="0.2"/>
    <row r="1807" s="40" customFormat="1" x14ac:dyDescent="0.2"/>
    <row r="1808" s="40" customFormat="1" x14ac:dyDescent="0.2"/>
    <row r="1809" s="40" customFormat="1" x14ac:dyDescent="0.2"/>
    <row r="1810" s="40" customFormat="1" x14ac:dyDescent="0.2"/>
    <row r="1811" s="40" customFormat="1" x14ac:dyDescent="0.2"/>
    <row r="1812" s="40" customFormat="1" x14ac:dyDescent="0.2"/>
    <row r="1813" s="40" customFormat="1" x14ac:dyDescent="0.2"/>
    <row r="1814" s="40" customFormat="1" x14ac:dyDescent="0.2"/>
    <row r="1815" s="40" customFormat="1" x14ac:dyDescent="0.2"/>
    <row r="1816" s="40" customFormat="1" x14ac:dyDescent="0.2"/>
    <row r="1817" s="40" customFormat="1" x14ac:dyDescent="0.2"/>
    <row r="1818" s="40" customFormat="1" x14ac:dyDescent="0.2"/>
    <row r="1819" s="40" customFormat="1" x14ac:dyDescent="0.2"/>
    <row r="1820" s="40" customFormat="1" x14ac:dyDescent="0.2"/>
    <row r="1821" s="40" customFormat="1" x14ac:dyDescent="0.2"/>
    <row r="1822" s="40" customFormat="1" x14ac:dyDescent="0.2"/>
    <row r="1823" s="40" customFormat="1" x14ac:dyDescent="0.2"/>
    <row r="1824" s="40" customFormat="1" x14ac:dyDescent="0.2"/>
    <row r="1825" s="40" customFormat="1" x14ac:dyDescent="0.2"/>
    <row r="1826" s="40" customFormat="1" x14ac:dyDescent="0.2"/>
    <row r="1827" s="40" customFormat="1" x14ac:dyDescent="0.2"/>
    <row r="1828" s="40" customFormat="1" x14ac:dyDescent="0.2"/>
    <row r="1829" s="40" customFormat="1" x14ac:dyDescent="0.2"/>
    <row r="1830" s="40" customFormat="1" x14ac:dyDescent="0.2"/>
    <row r="1831" s="40" customFormat="1" x14ac:dyDescent="0.2"/>
    <row r="1832" s="40" customFormat="1" x14ac:dyDescent="0.2"/>
    <row r="1833" s="40" customFormat="1" x14ac:dyDescent="0.2"/>
    <row r="1834" s="40" customFormat="1" x14ac:dyDescent="0.2"/>
    <row r="1835" s="40" customFormat="1" x14ac:dyDescent="0.2"/>
    <row r="1836" s="40" customFormat="1" x14ac:dyDescent="0.2"/>
    <row r="1837" s="40" customFormat="1" x14ac:dyDescent="0.2"/>
    <row r="1838" s="40" customFormat="1" x14ac:dyDescent="0.2"/>
    <row r="1839" s="40" customFormat="1" x14ac:dyDescent="0.2"/>
    <row r="1840" s="40" customFormat="1" x14ac:dyDescent="0.2"/>
    <row r="1841" s="40" customFormat="1" x14ac:dyDescent="0.2"/>
    <row r="1842" s="40" customFormat="1" x14ac:dyDescent="0.2"/>
    <row r="1843" s="40" customFormat="1" x14ac:dyDescent="0.2"/>
    <row r="1844" s="40" customFormat="1" x14ac:dyDescent="0.2"/>
    <row r="1845" s="40" customFormat="1" x14ac:dyDescent="0.2"/>
    <row r="1846" s="40" customFormat="1" x14ac:dyDescent="0.2"/>
    <row r="1847" s="40" customFormat="1" x14ac:dyDescent="0.2"/>
    <row r="1848" s="40" customFormat="1" x14ac:dyDescent="0.2"/>
    <row r="1849" s="40" customFormat="1" x14ac:dyDescent="0.2"/>
    <row r="1850" s="40" customFormat="1" x14ac:dyDescent="0.2"/>
    <row r="1851" s="40" customFormat="1" x14ac:dyDescent="0.2"/>
    <row r="1852" s="40" customFormat="1" x14ac:dyDescent="0.2"/>
    <row r="1853" s="40" customFormat="1" x14ac:dyDescent="0.2"/>
    <row r="1854" s="40" customFormat="1" x14ac:dyDescent="0.2"/>
    <row r="1855" s="40" customFormat="1" x14ac:dyDescent="0.2"/>
    <row r="1856" s="40" customFormat="1" x14ac:dyDescent="0.2"/>
    <row r="1857" s="40" customFormat="1" x14ac:dyDescent="0.2"/>
    <row r="1858" s="40" customFormat="1" x14ac:dyDescent="0.2"/>
    <row r="1859" s="40" customFormat="1" x14ac:dyDescent="0.2"/>
    <row r="1860" s="40" customFormat="1" x14ac:dyDescent="0.2"/>
    <row r="1861" s="40" customFormat="1" x14ac:dyDescent="0.2"/>
    <row r="1862" s="40" customFormat="1" x14ac:dyDescent="0.2"/>
    <row r="1863" s="40" customFormat="1" x14ac:dyDescent="0.2"/>
    <row r="1864" s="40" customFormat="1" x14ac:dyDescent="0.2"/>
    <row r="1865" s="40" customFormat="1" x14ac:dyDescent="0.2"/>
    <row r="1866" s="40" customFormat="1" x14ac:dyDescent="0.2"/>
    <row r="1867" s="40" customFormat="1" x14ac:dyDescent="0.2"/>
    <row r="1868" s="40" customFormat="1" x14ac:dyDescent="0.2"/>
    <row r="1869" s="40" customFormat="1" x14ac:dyDescent="0.2"/>
    <row r="1870" s="40" customFormat="1" x14ac:dyDescent="0.2"/>
    <row r="1871" s="40" customFormat="1" x14ac:dyDescent="0.2"/>
    <row r="1872" s="40" customFormat="1" x14ac:dyDescent="0.2"/>
    <row r="1873" s="40" customFormat="1" x14ac:dyDescent="0.2"/>
    <row r="1874" s="40" customFormat="1" x14ac:dyDescent="0.2"/>
    <row r="1875" s="40" customFormat="1" x14ac:dyDescent="0.2"/>
    <row r="1876" s="40" customFormat="1" x14ac:dyDescent="0.2"/>
    <row r="1877" s="40" customFormat="1" x14ac:dyDescent="0.2"/>
    <row r="1878" s="40" customFormat="1" x14ac:dyDescent="0.2"/>
    <row r="1879" s="40" customFormat="1" x14ac:dyDescent="0.2"/>
    <row r="1880" s="40" customFormat="1" x14ac:dyDescent="0.2"/>
    <row r="1881" s="40" customFormat="1" x14ac:dyDescent="0.2"/>
    <row r="1882" s="40" customFormat="1" x14ac:dyDescent="0.2"/>
    <row r="1883" s="40" customFormat="1" x14ac:dyDescent="0.2"/>
    <row r="1884" s="40" customFormat="1" x14ac:dyDescent="0.2"/>
    <row r="1885" s="40" customFormat="1" x14ac:dyDescent="0.2"/>
    <row r="1886" s="40" customFormat="1" x14ac:dyDescent="0.2"/>
    <row r="1887" s="40" customFormat="1" x14ac:dyDescent="0.2"/>
    <row r="1888" s="40" customFormat="1" x14ac:dyDescent="0.2"/>
    <row r="1889" s="40" customFormat="1" x14ac:dyDescent="0.2"/>
    <row r="1890" s="40" customFormat="1" x14ac:dyDescent="0.2"/>
    <row r="1891" s="40" customFormat="1" x14ac:dyDescent="0.2"/>
    <row r="1892" s="40" customFormat="1" x14ac:dyDescent="0.2"/>
    <row r="1893" s="40" customFormat="1" x14ac:dyDescent="0.2"/>
    <row r="1894" s="40" customFormat="1" x14ac:dyDescent="0.2"/>
    <row r="1895" s="40" customFormat="1" x14ac:dyDescent="0.2"/>
    <row r="1896" s="40" customFormat="1" x14ac:dyDescent="0.2"/>
    <row r="1897" s="40" customFormat="1" x14ac:dyDescent="0.2"/>
    <row r="1898" s="40" customFormat="1" x14ac:dyDescent="0.2"/>
    <row r="1899" s="40" customFormat="1" x14ac:dyDescent="0.2"/>
    <row r="1900" s="40" customFormat="1" x14ac:dyDescent="0.2"/>
    <row r="1901" s="40" customFormat="1" x14ac:dyDescent="0.2"/>
    <row r="1902" s="40" customFormat="1" x14ac:dyDescent="0.2"/>
    <row r="1903" s="40" customFormat="1" x14ac:dyDescent="0.2"/>
    <row r="1904" s="40" customFormat="1" x14ac:dyDescent="0.2"/>
    <row r="1905" s="40" customFormat="1" x14ac:dyDescent="0.2"/>
    <row r="1906" s="40" customFormat="1" x14ac:dyDescent="0.2"/>
    <row r="1907" s="40" customFormat="1" x14ac:dyDescent="0.2"/>
    <row r="1908" s="40" customFormat="1" x14ac:dyDescent="0.2"/>
    <row r="1909" s="40" customFormat="1" x14ac:dyDescent="0.2"/>
    <row r="1910" s="40" customFormat="1" x14ac:dyDescent="0.2"/>
    <row r="1911" s="40" customFormat="1" x14ac:dyDescent="0.2"/>
    <row r="1912" s="40" customFormat="1" x14ac:dyDescent="0.2"/>
    <row r="1913" s="40" customFormat="1" x14ac:dyDescent="0.2"/>
    <row r="1914" s="40" customFormat="1" x14ac:dyDescent="0.2"/>
    <row r="1915" s="40" customFormat="1" x14ac:dyDescent="0.2"/>
    <row r="1916" s="40" customFormat="1" x14ac:dyDescent="0.2"/>
    <row r="1917" s="40" customFormat="1" x14ac:dyDescent="0.2"/>
    <row r="1918" s="40" customFormat="1" x14ac:dyDescent="0.2"/>
    <row r="1919" s="40" customFormat="1" x14ac:dyDescent="0.2"/>
    <row r="1920" s="40" customFormat="1" x14ac:dyDescent="0.2"/>
    <row r="1921" s="40" customFormat="1" x14ac:dyDescent="0.2"/>
    <row r="1922" s="40" customFormat="1" x14ac:dyDescent="0.2"/>
    <row r="1923" s="40" customFormat="1" x14ac:dyDescent="0.2"/>
    <row r="1924" s="40" customFormat="1" x14ac:dyDescent="0.2"/>
    <row r="1925" s="40" customFormat="1" x14ac:dyDescent="0.2"/>
    <row r="1926" s="40" customFormat="1" x14ac:dyDescent="0.2"/>
    <row r="1927" s="40" customFormat="1" x14ac:dyDescent="0.2"/>
    <row r="1928" s="40" customFormat="1" x14ac:dyDescent="0.2"/>
    <row r="1929" s="40" customFormat="1" x14ac:dyDescent="0.2"/>
    <row r="1930" s="40" customFormat="1" x14ac:dyDescent="0.2"/>
    <row r="1931" s="40" customFormat="1" x14ac:dyDescent="0.2"/>
    <row r="1932" s="40" customFormat="1" x14ac:dyDescent="0.2"/>
    <row r="1933" s="40" customFormat="1" x14ac:dyDescent="0.2"/>
    <row r="1934" s="40" customFormat="1" x14ac:dyDescent="0.2"/>
    <row r="1935" s="40" customFormat="1" x14ac:dyDescent="0.2"/>
    <row r="1936" s="40" customFormat="1" x14ac:dyDescent="0.2"/>
    <row r="1937" s="40" customFormat="1" x14ac:dyDescent="0.2"/>
    <row r="1938" s="40" customFormat="1" x14ac:dyDescent="0.2"/>
    <row r="1939" s="40" customFormat="1" x14ac:dyDescent="0.2"/>
    <row r="1940" s="40" customFormat="1" x14ac:dyDescent="0.2"/>
    <row r="1941" s="40" customFormat="1" x14ac:dyDescent="0.2"/>
    <row r="1942" s="40" customFormat="1" x14ac:dyDescent="0.2"/>
    <row r="1943" s="40" customFormat="1" x14ac:dyDescent="0.2"/>
    <row r="1944" s="40" customFormat="1" x14ac:dyDescent="0.2"/>
    <row r="1945" s="40" customFormat="1" x14ac:dyDescent="0.2"/>
    <row r="1946" s="40" customFormat="1" x14ac:dyDescent="0.2"/>
    <row r="1947" s="40" customFormat="1" x14ac:dyDescent="0.2"/>
    <row r="1948" s="40" customFormat="1" x14ac:dyDescent="0.2"/>
    <row r="1949" s="40" customFormat="1" x14ac:dyDescent="0.2"/>
    <row r="1950" s="40" customFormat="1" x14ac:dyDescent="0.2"/>
    <row r="1951" s="40" customFormat="1" x14ac:dyDescent="0.2"/>
    <row r="1952" s="40" customFormat="1" x14ac:dyDescent="0.2"/>
    <row r="1953" s="40" customFormat="1" x14ac:dyDescent="0.2"/>
    <row r="1954" s="40" customFormat="1" x14ac:dyDescent="0.2"/>
    <row r="1955" s="40" customFormat="1" x14ac:dyDescent="0.2"/>
    <row r="1956" s="40" customFormat="1" x14ac:dyDescent="0.2"/>
    <row r="1957" s="40" customFormat="1" x14ac:dyDescent="0.2"/>
    <row r="1958" s="40" customFormat="1" x14ac:dyDescent="0.2"/>
    <row r="1959" s="40" customFormat="1" x14ac:dyDescent="0.2"/>
    <row r="1960" s="40" customFormat="1" x14ac:dyDescent="0.2"/>
    <row r="1961" s="40" customFormat="1" x14ac:dyDescent="0.2"/>
    <row r="1962" s="40" customFormat="1" x14ac:dyDescent="0.2"/>
    <row r="1963" s="40" customFormat="1" x14ac:dyDescent="0.2"/>
    <row r="1964" s="40" customFormat="1" x14ac:dyDescent="0.2"/>
    <row r="1965" s="40" customFormat="1" x14ac:dyDescent="0.2"/>
    <row r="1966" s="40" customFormat="1" x14ac:dyDescent="0.2"/>
    <row r="1967" s="40" customFormat="1" x14ac:dyDescent="0.2"/>
    <row r="1968" s="40" customFormat="1" x14ac:dyDescent="0.2"/>
    <row r="1969" s="40" customFormat="1" x14ac:dyDescent="0.2"/>
    <row r="1970" s="40" customFormat="1" x14ac:dyDescent="0.2"/>
    <row r="1971" s="40" customFormat="1" x14ac:dyDescent="0.2"/>
    <row r="1972" s="40" customFormat="1" x14ac:dyDescent="0.2"/>
    <row r="1973" s="40" customFormat="1" x14ac:dyDescent="0.2"/>
    <row r="1974" s="40" customFormat="1" x14ac:dyDescent="0.2"/>
    <row r="1975" s="40" customFormat="1" x14ac:dyDescent="0.2"/>
    <row r="1976" s="40" customFormat="1" x14ac:dyDescent="0.2"/>
    <row r="1977" s="40" customFormat="1" x14ac:dyDescent="0.2"/>
    <row r="1978" s="40" customFormat="1" x14ac:dyDescent="0.2"/>
    <row r="1979" s="40" customFormat="1" x14ac:dyDescent="0.2"/>
    <row r="1980" s="40" customFormat="1" x14ac:dyDescent="0.2"/>
    <row r="1981" s="40" customFormat="1" x14ac:dyDescent="0.2"/>
    <row r="1982" s="40" customFormat="1" x14ac:dyDescent="0.2"/>
    <row r="1983" s="40" customFormat="1" x14ac:dyDescent="0.2"/>
    <row r="1984" s="40" customFormat="1" x14ac:dyDescent="0.2"/>
    <row r="1985" s="40" customFormat="1" x14ac:dyDescent="0.2"/>
    <row r="1986" s="40" customFormat="1" x14ac:dyDescent="0.2"/>
    <row r="1987" s="40" customFormat="1" x14ac:dyDescent="0.2"/>
    <row r="1988" s="40" customFormat="1" x14ac:dyDescent="0.2"/>
    <row r="1989" s="40" customFormat="1" x14ac:dyDescent="0.2"/>
    <row r="1990" s="40" customFormat="1" x14ac:dyDescent="0.2"/>
    <row r="1991" s="40" customFormat="1" x14ac:dyDescent="0.2"/>
    <row r="1992" s="40" customFormat="1" x14ac:dyDescent="0.2"/>
    <row r="1993" s="40" customFormat="1" x14ac:dyDescent="0.2"/>
    <row r="1994" s="40" customFormat="1" x14ac:dyDescent="0.2"/>
    <row r="1995" s="40" customFormat="1" x14ac:dyDescent="0.2"/>
    <row r="1996" s="40" customFormat="1" x14ac:dyDescent="0.2"/>
    <row r="1997" s="40" customFormat="1" x14ac:dyDescent="0.2"/>
    <row r="1998" s="40" customFormat="1" x14ac:dyDescent="0.2"/>
    <row r="1999" s="40" customFormat="1" x14ac:dyDescent="0.2"/>
    <row r="2000" s="40" customFormat="1" x14ac:dyDescent="0.2"/>
    <row r="2001" s="40" customFormat="1" x14ac:dyDescent="0.2"/>
    <row r="2002" s="40" customFormat="1" x14ac:dyDescent="0.2"/>
    <row r="2003" s="40" customFormat="1" x14ac:dyDescent="0.2"/>
    <row r="2004" s="40" customFormat="1" x14ac:dyDescent="0.2"/>
    <row r="2005" s="40" customFormat="1" x14ac:dyDescent="0.2"/>
    <row r="2006" s="40" customFormat="1" x14ac:dyDescent="0.2"/>
    <row r="2007" s="40" customFormat="1" x14ac:dyDescent="0.2"/>
    <row r="2008" s="40" customFormat="1" x14ac:dyDescent="0.2"/>
    <row r="2009" s="40" customFormat="1" x14ac:dyDescent="0.2"/>
    <row r="2010" s="40" customFormat="1" x14ac:dyDescent="0.2"/>
    <row r="2011" s="40" customFormat="1" x14ac:dyDescent="0.2"/>
    <row r="2012" s="40" customFormat="1" x14ac:dyDescent="0.2"/>
    <row r="2013" s="40" customFormat="1" x14ac:dyDescent="0.2"/>
    <row r="2014" s="40" customFormat="1" x14ac:dyDescent="0.2"/>
    <row r="2015" s="40" customFormat="1" x14ac:dyDescent="0.2"/>
    <row r="2016" s="40" customFormat="1" x14ac:dyDescent="0.2"/>
    <row r="2017" s="40" customFormat="1" x14ac:dyDescent="0.2"/>
    <row r="2018" s="40" customFormat="1" x14ac:dyDescent="0.2"/>
    <row r="2019" s="40" customFormat="1" x14ac:dyDescent="0.2"/>
    <row r="2020" s="40" customFormat="1" x14ac:dyDescent="0.2"/>
    <row r="2021" s="40" customFormat="1" x14ac:dyDescent="0.2"/>
    <row r="2022" s="40" customFormat="1" x14ac:dyDescent="0.2"/>
    <row r="2023" s="40" customFormat="1" x14ac:dyDescent="0.2"/>
    <row r="2024" s="40" customFormat="1" x14ac:dyDescent="0.2"/>
    <row r="2025" s="40" customFormat="1" x14ac:dyDescent="0.2"/>
    <row r="2026" s="40" customFormat="1" x14ac:dyDescent="0.2"/>
    <row r="2027" s="40" customFormat="1" x14ac:dyDescent="0.2"/>
    <row r="2028" s="40" customFormat="1" x14ac:dyDescent="0.2"/>
    <row r="2029" s="40" customFormat="1" x14ac:dyDescent="0.2"/>
    <row r="2030" s="40" customFormat="1" x14ac:dyDescent="0.2"/>
    <row r="2031" s="40" customFormat="1" x14ac:dyDescent="0.2"/>
    <row r="2032" s="40" customFormat="1" x14ac:dyDescent="0.2"/>
    <row r="2033" s="40" customFormat="1" x14ac:dyDescent="0.2"/>
    <row r="2034" s="40" customFormat="1" x14ac:dyDescent="0.2"/>
    <row r="2035" s="40" customFormat="1" x14ac:dyDescent="0.2"/>
    <row r="2036" s="40" customFormat="1" x14ac:dyDescent="0.2"/>
    <row r="2037" s="40" customFormat="1" x14ac:dyDescent="0.2"/>
    <row r="2038" s="40" customFormat="1" x14ac:dyDescent="0.2"/>
    <row r="2039" s="40" customFormat="1" x14ac:dyDescent="0.2"/>
    <row r="2040" s="40" customFormat="1" x14ac:dyDescent="0.2"/>
    <row r="2041" s="40" customFormat="1" x14ac:dyDescent="0.2"/>
    <row r="2042" s="40" customFormat="1" x14ac:dyDescent="0.2"/>
    <row r="2043" s="40" customFormat="1" x14ac:dyDescent="0.2"/>
    <row r="2044" s="40" customFormat="1" x14ac:dyDescent="0.2"/>
    <row r="2045" s="40" customFormat="1" x14ac:dyDescent="0.2"/>
    <row r="2046" s="40" customFormat="1" x14ac:dyDescent="0.2"/>
    <row r="2047" s="40" customFormat="1" x14ac:dyDescent="0.2"/>
    <row r="2048" s="40" customFormat="1" x14ac:dyDescent="0.2"/>
    <row r="2049" s="40" customFormat="1" x14ac:dyDescent="0.2"/>
    <row r="2050" s="40" customFormat="1" x14ac:dyDescent="0.2"/>
    <row r="2051" s="40" customFormat="1" x14ac:dyDescent="0.2"/>
    <row r="2052" s="40" customFormat="1" x14ac:dyDescent="0.2"/>
    <row r="2053" s="40" customFormat="1" x14ac:dyDescent="0.2"/>
    <row r="2054" s="40" customFormat="1" x14ac:dyDescent="0.2"/>
    <row r="2055" s="40" customFormat="1" x14ac:dyDescent="0.2"/>
    <row r="2056" s="40" customFormat="1" x14ac:dyDescent="0.2"/>
    <row r="2057" s="40" customFormat="1" x14ac:dyDescent="0.2"/>
    <row r="2058" s="40" customFormat="1" x14ac:dyDescent="0.2"/>
    <row r="2059" s="40" customFormat="1" x14ac:dyDescent="0.2"/>
    <row r="2060" s="40" customFormat="1" x14ac:dyDescent="0.2"/>
    <row r="2061" s="40" customFormat="1" x14ac:dyDescent="0.2"/>
    <row r="2062" s="40" customFormat="1" x14ac:dyDescent="0.2"/>
    <row r="2063" s="40" customFormat="1" x14ac:dyDescent="0.2"/>
    <row r="2064" s="40" customFormat="1" x14ac:dyDescent="0.2"/>
    <row r="2065" s="40" customFormat="1" x14ac:dyDescent="0.2"/>
    <row r="2066" s="40" customFormat="1" x14ac:dyDescent="0.2"/>
    <row r="2067" s="40" customFormat="1" x14ac:dyDescent="0.2"/>
    <row r="2068" s="40" customFormat="1" x14ac:dyDescent="0.2"/>
    <row r="2069" s="40" customFormat="1" x14ac:dyDescent="0.2"/>
    <row r="2070" s="40" customFormat="1" x14ac:dyDescent="0.2"/>
    <row r="2071" s="40" customFormat="1" x14ac:dyDescent="0.2"/>
    <row r="2072" s="40" customFormat="1" x14ac:dyDescent="0.2"/>
    <row r="2073" s="40" customFormat="1" x14ac:dyDescent="0.2"/>
    <row r="2074" s="40" customFormat="1" x14ac:dyDescent="0.2"/>
    <row r="2075" s="40" customFormat="1" x14ac:dyDescent="0.2"/>
    <row r="2076" s="40" customFormat="1" x14ac:dyDescent="0.2"/>
    <row r="2077" s="40" customFormat="1" x14ac:dyDescent="0.2"/>
    <row r="2078" s="40" customFormat="1" x14ac:dyDescent="0.2"/>
    <row r="2079" s="40" customFormat="1" x14ac:dyDescent="0.2"/>
    <row r="2080" s="40" customFormat="1" x14ac:dyDescent="0.2"/>
    <row r="2081" s="40" customFormat="1" x14ac:dyDescent="0.2"/>
    <row r="2082" s="40" customFormat="1" x14ac:dyDescent="0.2"/>
    <row r="2083" s="40" customFormat="1" x14ac:dyDescent="0.2"/>
    <row r="2084" s="40" customFormat="1" x14ac:dyDescent="0.2"/>
    <row r="2085" s="40" customFormat="1" x14ac:dyDescent="0.2"/>
    <row r="2086" s="40" customFormat="1" x14ac:dyDescent="0.2"/>
    <row r="2087" s="40" customFormat="1" x14ac:dyDescent="0.2"/>
    <row r="2088" s="40" customFormat="1" x14ac:dyDescent="0.2"/>
    <row r="2089" s="40" customFormat="1" x14ac:dyDescent="0.2"/>
    <row r="2090" s="40" customFormat="1" x14ac:dyDescent="0.2"/>
    <row r="2091" s="40" customFormat="1" x14ac:dyDescent="0.2"/>
    <row r="2092" s="40" customFormat="1" x14ac:dyDescent="0.2"/>
    <row r="2093" s="40" customFormat="1" x14ac:dyDescent="0.2"/>
    <row r="2094" s="40" customFormat="1" x14ac:dyDescent="0.2"/>
    <row r="2095" s="40" customFormat="1" x14ac:dyDescent="0.2"/>
    <row r="2096" s="40" customFormat="1" x14ac:dyDescent="0.2"/>
    <row r="2097" s="40" customFormat="1" x14ac:dyDescent="0.2"/>
    <row r="2098" s="40" customFormat="1" x14ac:dyDescent="0.2"/>
    <row r="2099" s="40" customFormat="1" x14ac:dyDescent="0.2"/>
    <row r="2100" s="40" customFormat="1" x14ac:dyDescent="0.2"/>
    <row r="2101" s="40" customFormat="1" x14ac:dyDescent="0.2"/>
    <row r="2102" s="40" customFormat="1" x14ac:dyDescent="0.2"/>
    <row r="2103" s="40" customFormat="1" x14ac:dyDescent="0.2"/>
    <row r="2104" s="40" customFormat="1" x14ac:dyDescent="0.2"/>
    <row r="2105" s="40" customFormat="1" x14ac:dyDescent="0.2"/>
    <row r="2106" s="40" customFormat="1" x14ac:dyDescent="0.2"/>
    <row r="2107" s="40" customFormat="1" x14ac:dyDescent="0.2"/>
    <row r="2108" s="40" customFormat="1" x14ac:dyDescent="0.2"/>
    <row r="2109" s="40" customFormat="1" x14ac:dyDescent="0.2"/>
    <row r="2110" s="40" customFormat="1" x14ac:dyDescent="0.2"/>
    <row r="2111" s="40" customFormat="1" x14ac:dyDescent="0.2"/>
    <row r="2112" s="40" customFormat="1" x14ac:dyDescent="0.2"/>
    <row r="2113" s="40" customFormat="1" x14ac:dyDescent="0.2"/>
    <row r="2114" s="40" customFormat="1" x14ac:dyDescent="0.2"/>
    <row r="2115" s="40" customFormat="1" x14ac:dyDescent="0.2"/>
    <row r="2116" s="40" customFormat="1" x14ac:dyDescent="0.2"/>
    <row r="2117" s="40" customFormat="1" x14ac:dyDescent="0.2"/>
    <row r="2118" s="40" customFormat="1" x14ac:dyDescent="0.2"/>
    <row r="2119" s="40" customFormat="1" x14ac:dyDescent="0.2"/>
    <row r="2120" s="40" customFormat="1" x14ac:dyDescent="0.2"/>
    <row r="2121" s="40" customFormat="1" x14ac:dyDescent="0.2"/>
    <row r="2122" s="40" customFormat="1" x14ac:dyDescent="0.2"/>
    <row r="2123" s="40" customFormat="1" x14ac:dyDescent="0.2"/>
    <row r="2124" s="40" customFormat="1" x14ac:dyDescent="0.2"/>
    <row r="2125" s="40" customFormat="1" x14ac:dyDescent="0.2"/>
    <row r="2126" s="40" customFormat="1" x14ac:dyDescent="0.2"/>
    <row r="2127" s="40" customFormat="1" x14ac:dyDescent="0.2"/>
    <row r="2128" s="40" customFormat="1" x14ac:dyDescent="0.2"/>
    <row r="2129" s="40" customFormat="1" x14ac:dyDescent="0.2"/>
    <row r="2130" s="40" customFormat="1" x14ac:dyDescent="0.2"/>
    <row r="2131" s="40" customFormat="1" x14ac:dyDescent="0.2"/>
    <row r="2132" s="40" customFormat="1" x14ac:dyDescent="0.2"/>
    <row r="2133" s="40" customFormat="1" x14ac:dyDescent="0.2"/>
    <row r="2134" s="40" customFormat="1" x14ac:dyDescent="0.2"/>
    <row r="2135" s="40" customFormat="1" x14ac:dyDescent="0.2"/>
    <row r="2136" s="40" customFormat="1" x14ac:dyDescent="0.2"/>
    <row r="2137" s="40" customFormat="1" x14ac:dyDescent="0.2"/>
    <row r="2138" s="40" customFormat="1" x14ac:dyDescent="0.2"/>
    <row r="2139" s="40" customFormat="1" x14ac:dyDescent="0.2"/>
    <row r="2140" s="40" customFormat="1" x14ac:dyDescent="0.2"/>
    <row r="2141" s="40" customFormat="1" x14ac:dyDescent="0.2"/>
    <row r="2142" s="40" customFormat="1" x14ac:dyDescent="0.2"/>
    <row r="2143" s="40" customFormat="1" x14ac:dyDescent="0.2"/>
    <row r="2144" s="40" customFormat="1" x14ac:dyDescent="0.2"/>
    <row r="2145" s="40" customFormat="1" x14ac:dyDescent="0.2"/>
    <row r="2146" s="40" customFormat="1" x14ac:dyDescent="0.2"/>
    <row r="2147" s="40" customFormat="1" x14ac:dyDescent="0.2"/>
    <row r="2148" s="40" customFormat="1" x14ac:dyDescent="0.2"/>
    <row r="2149" s="40" customFormat="1" x14ac:dyDescent="0.2"/>
    <row r="2150" s="40" customFormat="1" x14ac:dyDescent="0.2"/>
    <row r="2151" s="40" customFormat="1" x14ac:dyDescent="0.2"/>
    <row r="2152" s="40" customFormat="1" x14ac:dyDescent="0.2"/>
    <row r="2153" s="40" customFormat="1" x14ac:dyDescent="0.2"/>
    <row r="2154" s="40" customFormat="1" x14ac:dyDescent="0.2"/>
    <row r="2155" s="40" customFormat="1" x14ac:dyDescent="0.2"/>
    <row r="2156" s="40" customFormat="1" x14ac:dyDescent="0.2"/>
    <row r="2157" s="40" customFormat="1" x14ac:dyDescent="0.2"/>
    <row r="2158" s="40" customFormat="1" x14ac:dyDescent="0.2"/>
    <row r="2159" s="40" customFormat="1" x14ac:dyDescent="0.2"/>
    <row r="2160" s="40" customFormat="1" x14ac:dyDescent="0.2"/>
    <row r="2161" s="40" customFormat="1" x14ac:dyDescent="0.2"/>
    <row r="2162" s="40" customFormat="1" x14ac:dyDescent="0.2"/>
    <row r="2163" s="40" customFormat="1" x14ac:dyDescent="0.2"/>
    <row r="2164" s="40" customFormat="1" x14ac:dyDescent="0.2"/>
    <row r="2165" s="40" customFormat="1" x14ac:dyDescent="0.2"/>
    <row r="2166" s="40" customFormat="1" x14ac:dyDescent="0.2"/>
    <row r="2167" s="40" customFormat="1" x14ac:dyDescent="0.2"/>
    <row r="2168" s="40" customFormat="1" x14ac:dyDescent="0.2"/>
    <row r="2169" s="40" customFormat="1" x14ac:dyDescent="0.2"/>
    <row r="2170" s="40" customFormat="1" x14ac:dyDescent="0.2"/>
    <row r="2171" s="40" customFormat="1" x14ac:dyDescent="0.2"/>
    <row r="2172" s="40" customFormat="1" x14ac:dyDescent="0.2"/>
    <row r="2173" s="40" customFormat="1" x14ac:dyDescent="0.2"/>
    <row r="2174" s="40" customFormat="1" x14ac:dyDescent="0.2"/>
    <row r="2175" s="40" customFormat="1" x14ac:dyDescent="0.2"/>
    <row r="2176" s="40" customFormat="1" x14ac:dyDescent="0.2"/>
    <row r="2177" s="40" customFormat="1" x14ac:dyDescent="0.2"/>
    <row r="2178" s="40" customFormat="1" x14ac:dyDescent="0.2"/>
    <row r="2179" s="40" customFormat="1" x14ac:dyDescent="0.2"/>
    <row r="2180" s="40" customFormat="1" x14ac:dyDescent="0.2"/>
    <row r="2181" s="40" customFormat="1" x14ac:dyDescent="0.2"/>
    <row r="2182" s="40" customFormat="1" x14ac:dyDescent="0.2"/>
    <row r="2183" s="40" customFormat="1" x14ac:dyDescent="0.2"/>
    <row r="2184" s="40" customFormat="1" x14ac:dyDescent="0.2"/>
    <row r="2185" s="40" customFormat="1" x14ac:dyDescent="0.2"/>
    <row r="2186" s="40" customFormat="1" x14ac:dyDescent="0.2"/>
    <row r="2187" s="40" customFormat="1" x14ac:dyDescent="0.2"/>
    <row r="2188" s="40" customFormat="1" x14ac:dyDescent="0.2"/>
    <row r="2189" s="40" customFormat="1" x14ac:dyDescent="0.2"/>
    <row r="2190" s="40" customFormat="1" x14ac:dyDescent="0.2"/>
    <row r="2191" s="40" customFormat="1" x14ac:dyDescent="0.2"/>
    <row r="2192" s="40" customFormat="1" x14ac:dyDescent="0.2"/>
    <row r="2193" s="40" customFormat="1" x14ac:dyDescent="0.2"/>
    <row r="2194" s="40" customFormat="1" x14ac:dyDescent="0.2"/>
    <row r="2195" s="40" customFormat="1" x14ac:dyDescent="0.2"/>
    <row r="2196" s="40" customFormat="1" x14ac:dyDescent="0.2"/>
    <row r="2197" s="40" customFormat="1" x14ac:dyDescent="0.2"/>
    <row r="2198" s="40" customFormat="1" x14ac:dyDescent="0.2"/>
    <row r="2199" s="40" customFormat="1" x14ac:dyDescent="0.2"/>
    <row r="2200" s="40" customFormat="1" x14ac:dyDescent="0.2"/>
    <row r="2201" s="40" customFormat="1" x14ac:dyDescent="0.2"/>
    <row r="2202" s="40" customFormat="1" x14ac:dyDescent="0.2"/>
    <row r="2203" s="40" customFormat="1" x14ac:dyDescent="0.2"/>
    <row r="2204" s="40" customFormat="1" x14ac:dyDescent="0.2"/>
    <row r="2205" s="40" customFormat="1" x14ac:dyDescent="0.2"/>
    <row r="2206" s="40" customFormat="1" x14ac:dyDescent="0.2"/>
    <row r="2207" s="40" customFormat="1" x14ac:dyDescent="0.2"/>
    <row r="2208" s="40" customFormat="1" x14ac:dyDescent="0.2"/>
    <row r="2209" s="40" customFormat="1" x14ac:dyDescent="0.2"/>
    <row r="2210" s="40" customFormat="1" x14ac:dyDescent="0.2"/>
    <row r="2211" s="40" customFormat="1" x14ac:dyDescent="0.2"/>
    <row r="2212" s="40" customFormat="1" x14ac:dyDescent="0.2"/>
    <row r="2213" s="40" customFormat="1" x14ac:dyDescent="0.2"/>
    <row r="2214" s="40" customFormat="1" x14ac:dyDescent="0.2"/>
    <row r="2215" s="40" customFormat="1" x14ac:dyDescent="0.2"/>
    <row r="2216" s="40" customFormat="1" x14ac:dyDescent="0.2"/>
    <row r="2217" s="40" customFormat="1" x14ac:dyDescent="0.2"/>
    <row r="2218" s="40" customFormat="1" x14ac:dyDescent="0.2"/>
    <row r="2219" s="40" customFormat="1" x14ac:dyDescent="0.2"/>
    <row r="2220" s="40" customFormat="1" x14ac:dyDescent="0.2"/>
    <row r="2221" s="40" customFormat="1" x14ac:dyDescent="0.2"/>
    <row r="2222" s="40" customFormat="1" x14ac:dyDescent="0.2"/>
    <row r="2223" s="40" customFormat="1" x14ac:dyDescent="0.2"/>
    <row r="2224" s="40" customFormat="1" x14ac:dyDescent="0.2"/>
    <row r="2225" s="40" customFormat="1" x14ac:dyDescent="0.2"/>
    <row r="2226" s="40" customFormat="1" x14ac:dyDescent="0.2"/>
    <row r="2227" s="40" customFormat="1" x14ac:dyDescent="0.2"/>
    <row r="2228" s="40" customFormat="1" x14ac:dyDescent="0.2"/>
    <row r="2229" s="40" customFormat="1" x14ac:dyDescent="0.2"/>
    <row r="2230" s="40" customFormat="1" x14ac:dyDescent="0.2"/>
    <row r="2231" s="40" customFormat="1" x14ac:dyDescent="0.2"/>
    <row r="2232" s="40" customFormat="1" x14ac:dyDescent="0.2"/>
    <row r="2233" s="40" customFormat="1" x14ac:dyDescent="0.2"/>
    <row r="2234" s="40" customFormat="1" x14ac:dyDescent="0.2"/>
    <row r="2235" s="40" customFormat="1" x14ac:dyDescent="0.2"/>
    <row r="2236" s="40" customFormat="1" x14ac:dyDescent="0.2"/>
    <row r="2237" s="40" customFormat="1" x14ac:dyDescent="0.2"/>
    <row r="2238" s="40" customFormat="1" x14ac:dyDescent="0.2"/>
    <row r="2239" s="40" customFormat="1" x14ac:dyDescent="0.2"/>
    <row r="2240" s="40" customFormat="1" x14ac:dyDescent="0.2"/>
    <row r="2241" s="40" customFormat="1" x14ac:dyDescent="0.2"/>
    <row r="2242" s="40" customFormat="1" x14ac:dyDescent="0.2"/>
    <row r="2243" s="40" customFormat="1" x14ac:dyDescent="0.2"/>
    <row r="2244" s="40" customFormat="1" x14ac:dyDescent="0.2"/>
    <row r="2245" s="40" customFormat="1" x14ac:dyDescent="0.2"/>
    <row r="2246" s="40" customFormat="1" x14ac:dyDescent="0.2"/>
    <row r="2247" s="40" customFormat="1" x14ac:dyDescent="0.2"/>
    <row r="2248" s="40" customFormat="1" x14ac:dyDescent="0.2"/>
    <row r="2249" s="40" customFormat="1" x14ac:dyDescent="0.2"/>
    <row r="2250" s="40" customFormat="1" x14ac:dyDescent="0.2"/>
    <row r="2251" s="40" customFormat="1" x14ac:dyDescent="0.2"/>
    <row r="2252" s="40" customFormat="1" x14ac:dyDescent="0.2"/>
    <row r="2253" s="40" customFormat="1" x14ac:dyDescent="0.2"/>
    <row r="2254" s="40" customFormat="1" x14ac:dyDescent="0.2"/>
    <row r="2255" s="40" customFormat="1" x14ac:dyDescent="0.2"/>
    <row r="2256" s="40" customFormat="1" x14ac:dyDescent="0.2"/>
    <row r="2257" s="40" customFormat="1" x14ac:dyDescent="0.2"/>
    <row r="2258" s="40" customFormat="1" x14ac:dyDescent="0.2"/>
    <row r="2259" s="40" customFormat="1" x14ac:dyDescent="0.2"/>
    <row r="2260" s="40" customFormat="1" x14ac:dyDescent="0.2"/>
    <row r="2261" s="40" customFormat="1" x14ac:dyDescent="0.2"/>
    <row r="2262" s="40" customFormat="1" x14ac:dyDescent="0.2"/>
    <row r="2263" s="40" customFormat="1" x14ac:dyDescent="0.2"/>
    <row r="2264" s="40" customFormat="1" x14ac:dyDescent="0.2"/>
    <row r="2265" s="40" customFormat="1" x14ac:dyDescent="0.2"/>
    <row r="2266" s="40" customFormat="1" x14ac:dyDescent="0.2"/>
    <row r="2267" s="40" customFormat="1" x14ac:dyDescent="0.2"/>
    <row r="2268" s="40" customFormat="1" x14ac:dyDescent="0.2"/>
    <row r="2269" s="40" customFormat="1" x14ac:dyDescent="0.2"/>
    <row r="2270" s="40" customFormat="1" x14ac:dyDescent="0.2"/>
    <row r="2271" s="40" customFormat="1" x14ac:dyDescent="0.2"/>
    <row r="2272" s="40" customFormat="1" x14ac:dyDescent="0.2"/>
    <row r="2273" s="40" customFormat="1" x14ac:dyDescent="0.2"/>
    <row r="2274" s="40" customFormat="1" x14ac:dyDescent="0.2"/>
    <row r="2275" s="40" customFormat="1" x14ac:dyDescent="0.2"/>
    <row r="2276" s="40" customFormat="1" x14ac:dyDescent="0.2"/>
    <row r="2277" s="40" customFormat="1" x14ac:dyDescent="0.2"/>
    <row r="2278" s="40" customFormat="1" x14ac:dyDescent="0.2"/>
    <row r="2279" s="40" customFormat="1" x14ac:dyDescent="0.2"/>
    <row r="2280" s="40" customFormat="1" x14ac:dyDescent="0.2"/>
    <row r="2281" s="40" customFormat="1" x14ac:dyDescent="0.2"/>
    <row r="2282" s="40" customFormat="1" x14ac:dyDescent="0.2"/>
    <row r="2283" s="40" customFormat="1" x14ac:dyDescent="0.2"/>
    <row r="2284" s="40" customFormat="1" x14ac:dyDescent="0.2"/>
    <row r="2285" s="40" customFormat="1" x14ac:dyDescent="0.2"/>
    <row r="2286" s="40" customFormat="1" x14ac:dyDescent="0.2"/>
    <row r="2287" s="40" customFormat="1" x14ac:dyDescent="0.2"/>
    <row r="2288" s="40" customFormat="1" x14ac:dyDescent="0.2"/>
    <row r="2289" s="40" customFormat="1" x14ac:dyDescent="0.2"/>
    <row r="2290" s="40" customFormat="1" x14ac:dyDescent="0.2"/>
    <row r="2291" s="40" customFormat="1" x14ac:dyDescent="0.2"/>
    <row r="2292" s="40" customFormat="1" x14ac:dyDescent="0.2"/>
    <row r="2293" s="40" customFormat="1" x14ac:dyDescent="0.2"/>
    <row r="2294" s="40" customFormat="1" x14ac:dyDescent="0.2"/>
    <row r="2295" s="40" customFormat="1" x14ac:dyDescent="0.2"/>
    <row r="2296" s="40" customFormat="1" x14ac:dyDescent="0.2"/>
    <row r="2297" s="40" customFormat="1" x14ac:dyDescent="0.2"/>
    <row r="2298" s="40" customFormat="1" x14ac:dyDescent="0.2"/>
    <row r="2299" s="40" customFormat="1" x14ac:dyDescent="0.2"/>
    <row r="2300" s="40" customFormat="1" x14ac:dyDescent="0.2"/>
    <row r="2301" s="40" customFormat="1" x14ac:dyDescent="0.2"/>
    <row r="2302" s="40" customFormat="1" x14ac:dyDescent="0.2"/>
    <row r="2303" s="40" customFormat="1" x14ac:dyDescent="0.2"/>
    <row r="2304" s="40" customFormat="1" x14ac:dyDescent="0.2"/>
    <row r="2305" s="40" customFormat="1" x14ac:dyDescent="0.2"/>
    <row r="2306" s="40" customFormat="1" x14ac:dyDescent="0.2"/>
    <row r="2307" s="40" customFormat="1" x14ac:dyDescent="0.2"/>
    <row r="2308" s="40" customFormat="1" x14ac:dyDescent="0.2"/>
    <row r="2309" s="40" customFormat="1" x14ac:dyDescent="0.2"/>
    <row r="2310" s="40" customFormat="1" x14ac:dyDescent="0.2"/>
    <row r="2311" s="40" customFormat="1" x14ac:dyDescent="0.2"/>
    <row r="2312" s="40" customFormat="1" x14ac:dyDescent="0.2"/>
    <row r="2313" s="40" customFormat="1" x14ac:dyDescent="0.2"/>
    <row r="2314" s="40" customFormat="1" x14ac:dyDescent="0.2"/>
    <row r="2315" s="40" customFormat="1" x14ac:dyDescent="0.2"/>
    <row r="2316" s="40" customFormat="1" x14ac:dyDescent="0.2"/>
    <row r="2317" s="40" customFormat="1" x14ac:dyDescent="0.2"/>
    <row r="2318" s="40" customFormat="1" x14ac:dyDescent="0.2"/>
    <row r="2319" s="40" customFormat="1" x14ac:dyDescent="0.2"/>
    <row r="2320" s="40" customFormat="1" x14ac:dyDescent="0.2"/>
    <row r="2321" s="40" customFormat="1" x14ac:dyDescent="0.2"/>
    <row r="2322" s="40" customFormat="1" x14ac:dyDescent="0.2"/>
    <row r="2323" s="40" customFormat="1" x14ac:dyDescent="0.2"/>
    <row r="2324" s="40" customFormat="1" x14ac:dyDescent="0.2"/>
    <row r="2325" s="40" customFormat="1" x14ac:dyDescent="0.2"/>
    <row r="2326" s="40" customFormat="1" x14ac:dyDescent="0.2"/>
    <row r="2327" s="40" customFormat="1" x14ac:dyDescent="0.2"/>
    <row r="2328" s="40" customFormat="1" x14ac:dyDescent="0.2"/>
    <row r="2329" s="40" customFormat="1" x14ac:dyDescent="0.2"/>
    <row r="2330" s="40" customFormat="1" x14ac:dyDescent="0.2"/>
    <row r="2331" s="40" customFormat="1" x14ac:dyDescent="0.2"/>
    <row r="2332" s="40" customFormat="1" x14ac:dyDescent="0.2"/>
    <row r="2333" s="40" customFormat="1" x14ac:dyDescent="0.2"/>
    <row r="2334" s="40" customFormat="1" x14ac:dyDescent="0.2"/>
    <row r="2335" s="40" customFormat="1" x14ac:dyDescent="0.2"/>
    <row r="2336" s="40" customFormat="1" x14ac:dyDescent="0.2"/>
    <row r="2337" s="40" customFormat="1" x14ac:dyDescent="0.2"/>
    <row r="2338" s="40" customFormat="1" x14ac:dyDescent="0.2"/>
    <row r="2339" s="40" customFormat="1" x14ac:dyDescent="0.2"/>
    <row r="2340" s="40" customFormat="1" x14ac:dyDescent="0.2"/>
    <row r="2341" s="40" customFormat="1" x14ac:dyDescent="0.2"/>
    <row r="2342" s="40" customFormat="1" x14ac:dyDescent="0.2"/>
    <row r="2343" s="40" customFormat="1" x14ac:dyDescent="0.2"/>
    <row r="2344" s="40" customFormat="1" x14ac:dyDescent="0.2"/>
    <row r="2345" s="40" customFormat="1" x14ac:dyDescent="0.2"/>
    <row r="2346" s="40" customFormat="1" x14ac:dyDescent="0.2"/>
    <row r="2347" s="40" customFormat="1" x14ac:dyDescent="0.2"/>
    <row r="2348" s="40" customFormat="1" x14ac:dyDescent="0.2"/>
    <row r="2349" s="40" customFormat="1" x14ac:dyDescent="0.2"/>
    <row r="2350" s="40" customFormat="1" x14ac:dyDescent="0.2"/>
    <row r="2351" s="40" customFormat="1" x14ac:dyDescent="0.2"/>
    <row r="2352" s="40" customFormat="1" x14ac:dyDescent="0.2"/>
    <row r="2353" s="40" customFormat="1" x14ac:dyDescent="0.2"/>
    <row r="2354" s="40" customFormat="1" x14ac:dyDescent="0.2"/>
    <row r="2355" s="40" customFormat="1" x14ac:dyDescent="0.2"/>
    <row r="2356" s="40" customFormat="1" x14ac:dyDescent="0.2"/>
    <row r="2357" s="40" customFormat="1" x14ac:dyDescent="0.2"/>
    <row r="2358" s="40" customFormat="1" x14ac:dyDescent="0.2"/>
    <row r="2359" s="40" customFormat="1" x14ac:dyDescent="0.2"/>
    <row r="2360" s="40" customFormat="1" x14ac:dyDescent="0.2"/>
    <row r="2361" s="40" customFormat="1" x14ac:dyDescent="0.2"/>
    <row r="2362" s="40" customFormat="1" x14ac:dyDescent="0.2"/>
    <row r="2363" s="40" customFormat="1" x14ac:dyDescent="0.2"/>
    <row r="2364" s="40" customFormat="1" x14ac:dyDescent="0.2"/>
    <row r="2365" s="40" customFormat="1" x14ac:dyDescent="0.2"/>
    <row r="2366" s="40" customFormat="1" x14ac:dyDescent="0.2"/>
    <row r="2367" s="40" customFormat="1" x14ac:dyDescent="0.2"/>
    <row r="2368" s="40" customFormat="1" x14ac:dyDescent="0.2"/>
    <row r="2369" s="40" customFormat="1" x14ac:dyDescent="0.2"/>
    <row r="2370" s="40" customFormat="1" x14ac:dyDescent="0.2"/>
    <row r="2371" s="40" customFormat="1" x14ac:dyDescent="0.2"/>
    <row r="2372" s="40" customFormat="1" x14ac:dyDescent="0.2"/>
    <row r="2373" s="40" customFormat="1" x14ac:dyDescent="0.2"/>
    <row r="2374" s="40" customFormat="1" x14ac:dyDescent="0.2"/>
    <row r="2375" s="40" customFormat="1" x14ac:dyDescent="0.2"/>
    <row r="2376" s="40" customFormat="1" x14ac:dyDescent="0.2"/>
    <row r="2377" s="40" customFormat="1" x14ac:dyDescent="0.2"/>
    <row r="2378" s="40" customFormat="1" x14ac:dyDescent="0.2"/>
    <row r="2379" s="40" customFormat="1" x14ac:dyDescent="0.2"/>
    <row r="2380" s="40" customFormat="1" x14ac:dyDescent="0.2"/>
    <row r="2381" s="40" customFormat="1" x14ac:dyDescent="0.2"/>
    <row r="2382" s="40" customFormat="1" x14ac:dyDescent="0.2"/>
    <row r="2383" s="40" customFormat="1" x14ac:dyDescent="0.2"/>
    <row r="2384" s="40" customFormat="1" x14ac:dyDescent="0.2"/>
    <row r="2385" s="40" customFormat="1" x14ac:dyDescent="0.2"/>
    <row r="2386" s="40" customFormat="1" x14ac:dyDescent="0.2"/>
    <row r="2387" s="40" customFormat="1" x14ac:dyDescent="0.2"/>
    <row r="2388" s="40" customFormat="1" x14ac:dyDescent="0.2"/>
    <row r="2389" s="40" customFormat="1" x14ac:dyDescent="0.2"/>
    <row r="2390" s="40" customFormat="1" x14ac:dyDescent="0.2"/>
    <row r="2391" s="40" customFormat="1" x14ac:dyDescent="0.2"/>
    <row r="2392" s="40" customFormat="1" x14ac:dyDescent="0.2"/>
    <row r="2393" s="40" customFormat="1" x14ac:dyDescent="0.2"/>
    <row r="2394" s="40" customFormat="1" x14ac:dyDescent="0.2"/>
    <row r="2395" s="40" customFormat="1" x14ac:dyDescent="0.2"/>
    <row r="2396" s="40" customFormat="1" x14ac:dyDescent="0.2"/>
    <row r="2397" s="40" customFormat="1" x14ac:dyDescent="0.2"/>
    <row r="2398" s="40" customFormat="1" x14ac:dyDescent="0.2"/>
    <row r="2399" s="40" customFormat="1" x14ac:dyDescent="0.2"/>
    <row r="2400" s="40" customFormat="1" x14ac:dyDescent="0.2"/>
    <row r="2401" s="40" customFormat="1" x14ac:dyDescent="0.2"/>
    <row r="2402" s="40" customFormat="1" x14ac:dyDescent="0.2"/>
    <row r="2403" s="40" customFormat="1" x14ac:dyDescent="0.2"/>
    <row r="2404" s="40" customFormat="1" x14ac:dyDescent="0.2"/>
    <row r="2405" s="40" customFormat="1" x14ac:dyDescent="0.2"/>
    <row r="2406" s="40" customFormat="1" x14ac:dyDescent="0.2"/>
    <row r="2407" s="40" customFormat="1" x14ac:dyDescent="0.2"/>
    <row r="2408" s="40" customFormat="1" x14ac:dyDescent="0.2"/>
    <row r="2409" s="40" customFormat="1" x14ac:dyDescent="0.2"/>
    <row r="2410" s="40" customFormat="1" x14ac:dyDescent="0.2"/>
    <row r="2411" s="40" customFormat="1" x14ac:dyDescent="0.2"/>
    <row r="2412" s="40" customFormat="1" x14ac:dyDescent="0.2"/>
    <row r="2413" s="40" customFormat="1" x14ac:dyDescent="0.2"/>
    <row r="2414" s="40" customFormat="1" x14ac:dyDescent="0.2"/>
    <row r="2415" s="40" customFormat="1" x14ac:dyDescent="0.2"/>
    <row r="2416" s="40" customFormat="1" x14ac:dyDescent="0.2"/>
    <row r="2417" s="40" customFormat="1" x14ac:dyDescent="0.2"/>
    <row r="2418" s="40" customFormat="1" x14ac:dyDescent="0.2"/>
    <row r="2419" s="40" customFormat="1" x14ac:dyDescent="0.2"/>
    <row r="2420" s="40" customFormat="1" x14ac:dyDescent="0.2"/>
    <row r="2421" s="40" customFormat="1" x14ac:dyDescent="0.2"/>
    <row r="2422" s="40" customFormat="1" x14ac:dyDescent="0.2"/>
    <row r="2423" s="40" customFormat="1" x14ac:dyDescent="0.2"/>
    <row r="2424" s="40" customFormat="1" x14ac:dyDescent="0.2"/>
    <row r="2425" s="40" customFormat="1" x14ac:dyDescent="0.2"/>
    <row r="2426" s="40" customFormat="1" x14ac:dyDescent="0.2"/>
    <row r="2427" s="40" customFormat="1" x14ac:dyDescent="0.2"/>
    <row r="2428" s="40" customFormat="1" x14ac:dyDescent="0.2"/>
    <row r="2429" s="40" customFormat="1" x14ac:dyDescent="0.2"/>
    <row r="2430" s="40" customFormat="1" x14ac:dyDescent="0.2"/>
    <row r="2431" s="40" customFormat="1" x14ac:dyDescent="0.2"/>
    <row r="2432" s="40" customFormat="1" x14ac:dyDescent="0.2"/>
    <row r="2433" s="40" customFormat="1" x14ac:dyDescent="0.2"/>
    <row r="2434" s="40" customFormat="1" x14ac:dyDescent="0.2"/>
    <row r="2435" s="40" customFormat="1" x14ac:dyDescent="0.2"/>
    <row r="2436" s="40" customFormat="1" x14ac:dyDescent="0.2"/>
    <row r="2437" s="40" customFormat="1" x14ac:dyDescent="0.2"/>
    <row r="2438" s="40" customFormat="1" x14ac:dyDescent="0.2"/>
    <row r="2439" s="40" customFormat="1" x14ac:dyDescent="0.2"/>
    <row r="2440" s="40" customFormat="1" x14ac:dyDescent="0.2"/>
    <row r="2441" s="40" customFormat="1" x14ac:dyDescent="0.2"/>
    <row r="2442" s="40" customFormat="1" x14ac:dyDescent="0.2"/>
    <row r="2443" s="40" customFormat="1" x14ac:dyDescent="0.2"/>
    <row r="2444" s="40" customFormat="1" x14ac:dyDescent="0.2"/>
    <row r="2445" s="40" customFormat="1" x14ac:dyDescent="0.2"/>
    <row r="2446" s="40" customFormat="1" x14ac:dyDescent="0.2"/>
    <row r="2447" s="40" customFormat="1" x14ac:dyDescent="0.2"/>
    <row r="2448" s="40" customFormat="1" x14ac:dyDescent="0.2"/>
    <row r="2449" s="40" customFormat="1" x14ac:dyDescent="0.2"/>
    <row r="2450" s="40" customFormat="1" x14ac:dyDescent="0.2"/>
    <row r="2451" s="40" customFormat="1" x14ac:dyDescent="0.2"/>
    <row r="2452" s="40" customFormat="1" x14ac:dyDescent="0.2"/>
    <row r="2453" s="40" customFormat="1" x14ac:dyDescent="0.2"/>
    <row r="2454" s="40" customFormat="1" x14ac:dyDescent="0.2"/>
    <row r="2455" s="40" customFormat="1" x14ac:dyDescent="0.2"/>
    <row r="2456" s="40" customFormat="1" x14ac:dyDescent="0.2"/>
    <row r="2457" s="40" customFormat="1" x14ac:dyDescent="0.2"/>
    <row r="2458" s="40" customFormat="1" x14ac:dyDescent="0.2"/>
    <row r="2459" s="40" customFormat="1" x14ac:dyDescent="0.2"/>
    <row r="2460" s="40" customFormat="1" x14ac:dyDescent="0.2"/>
    <row r="2461" s="40" customFormat="1" x14ac:dyDescent="0.2"/>
    <row r="2462" s="40" customFormat="1" x14ac:dyDescent="0.2"/>
    <row r="2463" s="40" customFormat="1" x14ac:dyDescent="0.2"/>
    <row r="2464" s="40" customFormat="1" x14ac:dyDescent="0.2"/>
    <row r="2465" s="40" customFormat="1" x14ac:dyDescent="0.2"/>
    <row r="2466" s="40" customFormat="1" x14ac:dyDescent="0.2"/>
    <row r="2467" s="40" customFormat="1" x14ac:dyDescent="0.2"/>
    <row r="2468" s="40" customFormat="1" x14ac:dyDescent="0.2"/>
    <row r="2469" s="40" customFormat="1" x14ac:dyDescent="0.2"/>
    <row r="2470" s="40" customFormat="1" x14ac:dyDescent="0.2"/>
    <row r="2471" s="40" customFormat="1" x14ac:dyDescent="0.2"/>
    <row r="2472" s="40" customFormat="1" x14ac:dyDescent="0.2"/>
    <row r="2473" s="40" customFormat="1" x14ac:dyDescent="0.2"/>
    <row r="2474" s="40" customFormat="1" x14ac:dyDescent="0.2"/>
    <row r="2475" s="40" customFormat="1" x14ac:dyDescent="0.2"/>
    <row r="2476" s="40" customFormat="1" x14ac:dyDescent="0.2"/>
    <row r="2477" s="40" customFormat="1" x14ac:dyDescent="0.2"/>
    <row r="2478" s="40" customFormat="1" x14ac:dyDescent="0.2"/>
    <row r="2479" s="40" customFormat="1" x14ac:dyDescent="0.2"/>
    <row r="2480" s="40" customFormat="1" x14ac:dyDescent="0.2"/>
    <row r="2481" s="40" customFormat="1" x14ac:dyDescent="0.2"/>
    <row r="2482" s="40" customFormat="1" x14ac:dyDescent="0.2"/>
    <row r="2483" s="40" customFormat="1" x14ac:dyDescent="0.2"/>
    <row r="2484" s="40" customFormat="1" x14ac:dyDescent="0.2"/>
    <row r="2485" s="40" customFormat="1" x14ac:dyDescent="0.2"/>
    <row r="2486" s="40" customFormat="1" x14ac:dyDescent="0.2"/>
    <row r="2487" s="40" customFormat="1" x14ac:dyDescent="0.2"/>
    <row r="2488" s="40" customFormat="1" x14ac:dyDescent="0.2"/>
    <row r="2489" s="40" customFormat="1" x14ac:dyDescent="0.2"/>
    <row r="2490" s="40" customFormat="1" x14ac:dyDescent="0.2"/>
    <row r="2491" s="40" customFormat="1" x14ac:dyDescent="0.2"/>
    <row r="2492" s="40" customFormat="1" x14ac:dyDescent="0.2"/>
    <row r="2493" s="40" customFormat="1" x14ac:dyDescent="0.2"/>
    <row r="2494" s="40" customFormat="1" x14ac:dyDescent="0.2"/>
    <row r="2495" s="40" customFormat="1" x14ac:dyDescent="0.2"/>
    <row r="2496" s="40" customFormat="1" x14ac:dyDescent="0.2"/>
    <row r="2497" s="40" customFormat="1" x14ac:dyDescent="0.2"/>
    <row r="2498" s="40" customFormat="1" x14ac:dyDescent="0.2"/>
    <row r="2499" s="40" customFormat="1" x14ac:dyDescent="0.2"/>
    <row r="2500" s="40" customFormat="1" x14ac:dyDescent="0.2"/>
    <row r="2501" s="40" customFormat="1" x14ac:dyDescent="0.2"/>
    <row r="2502" s="40" customFormat="1" x14ac:dyDescent="0.2"/>
    <row r="2503" s="40" customFormat="1" x14ac:dyDescent="0.2"/>
    <row r="2504" s="40" customFormat="1" x14ac:dyDescent="0.2"/>
    <row r="2505" s="40" customFormat="1" x14ac:dyDescent="0.2"/>
    <row r="2506" s="40" customFormat="1" x14ac:dyDescent="0.2"/>
    <row r="2507" s="40" customFormat="1" x14ac:dyDescent="0.2"/>
    <row r="2508" s="40" customFormat="1" x14ac:dyDescent="0.2"/>
    <row r="2509" s="40" customFormat="1" x14ac:dyDescent="0.2"/>
    <row r="2510" s="40" customFormat="1" x14ac:dyDescent="0.2"/>
    <row r="2511" s="40" customFormat="1" x14ac:dyDescent="0.2"/>
    <row r="2512" s="40" customFormat="1" x14ac:dyDescent="0.2"/>
    <row r="2513" s="40" customFormat="1" x14ac:dyDescent="0.2"/>
    <row r="2514" s="40" customFormat="1" x14ac:dyDescent="0.2"/>
    <row r="2515" s="40" customFormat="1" x14ac:dyDescent="0.2"/>
    <row r="2516" s="40" customFormat="1" x14ac:dyDescent="0.2"/>
    <row r="2517" s="40" customFormat="1" x14ac:dyDescent="0.2"/>
    <row r="2518" s="40" customFormat="1" x14ac:dyDescent="0.2"/>
    <row r="2519" s="40" customFormat="1" x14ac:dyDescent="0.2"/>
    <row r="2520" s="40" customFormat="1" x14ac:dyDescent="0.2"/>
    <row r="2521" s="40" customFormat="1" x14ac:dyDescent="0.2"/>
    <row r="2522" s="40" customFormat="1" x14ac:dyDescent="0.2"/>
    <row r="2523" s="40" customFormat="1" x14ac:dyDescent="0.2"/>
    <row r="2524" s="40" customFormat="1" x14ac:dyDescent="0.2"/>
    <row r="2525" s="40" customFormat="1" x14ac:dyDescent="0.2"/>
    <row r="2526" s="40" customFormat="1" x14ac:dyDescent="0.2"/>
    <row r="2527" s="40" customFormat="1" x14ac:dyDescent="0.2"/>
    <row r="2528" s="40" customFormat="1" x14ac:dyDescent="0.2"/>
    <row r="2529" s="40" customFormat="1" x14ac:dyDescent="0.2"/>
    <row r="2530" s="40" customFormat="1" x14ac:dyDescent="0.2"/>
    <row r="2531" s="40" customFormat="1" x14ac:dyDescent="0.2"/>
    <row r="2532" s="40" customFormat="1" x14ac:dyDescent="0.2"/>
    <row r="2533" s="40" customFormat="1" x14ac:dyDescent="0.2"/>
    <row r="2534" s="40" customFormat="1" x14ac:dyDescent="0.2"/>
    <row r="2535" s="40" customFormat="1" x14ac:dyDescent="0.2"/>
    <row r="2536" s="40" customFormat="1" x14ac:dyDescent="0.2"/>
    <row r="2537" s="40" customFormat="1" x14ac:dyDescent="0.2"/>
    <row r="2538" s="40" customFormat="1" x14ac:dyDescent="0.2"/>
    <row r="2539" s="40" customFormat="1" x14ac:dyDescent="0.2"/>
    <row r="2540" s="40" customFormat="1" x14ac:dyDescent="0.2"/>
    <row r="2541" s="40" customFormat="1" x14ac:dyDescent="0.2"/>
    <row r="2542" s="40" customFormat="1" x14ac:dyDescent="0.2"/>
    <row r="2543" s="40" customFormat="1" x14ac:dyDescent="0.2"/>
    <row r="2544" s="40" customFormat="1" x14ac:dyDescent="0.2"/>
    <row r="2545" s="40" customFormat="1" x14ac:dyDescent="0.2"/>
    <row r="2546" s="40" customFormat="1" x14ac:dyDescent="0.2"/>
    <row r="2547" s="40" customFormat="1" x14ac:dyDescent="0.2"/>
    <row r="2548" s="40" customFormat="1" x14ac:dyDescent="0.2"/>
    <row r="2549" s="40" customFormat="1" x14ac:dyDescent="0.2"/>
    <row r="2550" s="40" customFormat="1" x14ac:dyDescent="0.2"/>
    <row r="2551" s="40" customFormat="1" x14ac:dyDescent="0.2"/>
    <row r="2552" s="40" customFormat="1" x14ac:dyDescent="0.2"/>
    <row r="2553" s="40" customFormat="1" x14ac:dyDescent="0.2"/>
    <row r="2554" s="40" customFormat="1" x14ac:dyDescent="0.2"/>
    <row r="2555" s="40" customFormat="1" x14ac:dyDescent="0.2"/>
    <row r="2556" s="40" customFormat="1" x14ac:dyDescent="0.2"/>
    <row r="2557" s="40" customFormat="1" x14ac:dyDescent="0.2"/>
    <row r="2558" s="40" customFormat="1" x14ac:dyDescent="0.2"/>
    <row r="2559" s="40" customFormat="1" x14ac:dyDescent="0.2"/>
    <row r="2560" s="40" customFormat="1" x14ac:dyDescent="0.2"/>
    <row r="2561" s="40" customFormat="1" x14ac:dyDescent="0.2"/>
    <row r="2562" s="40" customFormat="1" x14ac:dyDescent="0.2"/>
    <row r="2563" s="40" customFormat="1" x14ac:dyDescent="0.2"/>
    <row r="2564" s="40" customFormat="1" x14ac:dyDescent="0.2"/>
    <row r="2565" s="40" customFormat="1" x14ac:dyDescent="0.2"/>
    <row r="2566" s="40" customFormat="1" x14ac:dyDescent="0.2"/>
    <row r="2567" s="40" customFormat="1" x14ac:dyDescent="0.2"/>
    <row r="2568" s="40" customFormat="1" x14ac:dyDescent="0.2"/>
    <row r="2569" s="40" customFormat="1" x14ac:dyDescent="0.2"/>
    <row r="2570" s="40" customFormat="1" x14ac:dyDescent="0.2"/>
    <row r="2571" s="40" customFormat="1" x14ac:dyDescent="0.2"/>
    <row r="2572" s="40" customFormat="1" x14ac:dyDescent="0.2"/>
    <row r="2573" s="40" customFormat="1" x14ac:dyDescent="0.2"/>
    <row r="2574" s="40" customFormat="1" x14ac:dyDescent="0.2"/>
    <row r="2575" s="40" customFormat="1" x14ac:dyDescent="0.2"/>
    <row r="2576" s="40" customFormat="1" x14ac:dyDescent="0.2"/>
    <row r="2577" s="40" customFormat="1" x14ac:dyDescent="0.2"/>
    <row r="2578" s="40" customFormat="1" x14ac:dyDescent="0.2"/>
    <row r="2579" s="40" customFormat="1" x14ac:dyDescent="0.2"/>
    <row r="2580" s="40" customFormat="1" x14ac:dyDescent="0.2"/>
    <row r="2581" s="40" customFormat="1" x14ac:dyDescent="0.2"/>
    <row r="2582" s="40" customFormat="1" x14ac:dyDescent="0.2"/>
    <row r="2583" s="40" customFormat="1" x14ac:dyDescent="0.2"/>
    <row r="2584" s="40" customFormat="1" x14ac:dyDescent="0.2"/>
    <row r="2585" s="40" customFormat="1" x14ac:dyDescent="0.2"/>
    <row r="2586" s="40" customFormat="1" x14ac:dyDescent="0.2"/>
    <row r="2587" s="40" customFormat="1" x14ac:dyDescent="0.2"/>
    <row r="2588" s="40" customFormat="1" x14ac:dyDescent="0.2"/>
    <row r="2589" s="40" customFormat="1" x14ac:dyDescent="0.2"/>
    <row r="2590" s="40" customFormat="1" x14ac:dyDescent="0.2"/>
    <row r="2591" s="40" customFormat="1" x14ac:dyDescent="0.2"/>
    <row r="2592" s="40" customFormat="1" x14ac:dyDescent="0.2"/>
    <row r="2593" s="40" customFormat="1" x14ac:dyDescent="0.2"/>
    <row r="2594" s="40" customFormat="1" x14ac:dyDescent="0.2"/>
    <row r="2595" s="40" customFormat="1" x14ac:dyDescent="0.2"/>
    <row r="2596" s="40" customFormat="1" x14ac:dyDescent="0.2"/>
    <row r="2597" s="40" customFormat="1" x14ac:dyDescent="0.2"/>
    <row r="2598" s="40" customFormat="1" x14ac:dyDescent="0.2"/>
    <row r="2599" s="40" customFormat="1" x14ac:dyDescent="0.2"/>
    <row r="2600" s="40" customFormat="1" x14ac:dyDescent="0.2"/>
    <row r="2601" s="40" customFormat="1" x14ac:dyDescent="0.2"/>
    <row r="2602" s="40" customFormat="1" x14ac:dyDescent="0.2"/>
    <row r="2603" s="40" customFormat="1" x14ac:dyDescent="0.2"/>
    <row r="2604" s="40" customFormat="1" x14ac:dyDescent="0.2"/>
    <row r="2605" s="40" customFormat="1" x14ac:dyDescent="0.2"/>
    <row r="2606" s="40" customFormat="1" x14ac:dyDescent="0.2"/>
    <row r="2607" s="40" customFormat="1" x14ac:dyDescent="0.2"/>
    <row r="2608" s="40" customFormat="1" x14ac:dyDescent="0.2"/>
    <row r="2609" s="40" customFormat="1" x14ac:dyDescent="0.2"/>
    <row r="2610" s="40" customFormat="1" x14ac:dyDescent="0.2"/>
    <row r="2611" s="40" customFormat="1" x14ac:dyDescent="0.2"/>
    <row r="2612" s="40" customFormat="1" x14ac:dyDescent="0.2"/>
    <row r="2613" s="40" customFormat="1" x14ac:dyDescent="0.2"/>
    <row r="2614" s="40" customFormat="1" x14ac:dyDescent="0.2"/>
    <row r="2615" s="40" customFormat="1" x14ac:dyDescent="0.2"/>
    <row r="2616" s="40" customFormat="1" x14ac:dyDescent="0.2"/>
    <row r="2617" s="40" customFormat="1" x14ac:dyDescent="0.2"/>
    <row r="2618" s="40" customFormat="1" x14ac:dyDescent="0.2"/>
    <row r="2619" s="40" customFormat="1" x14ac:dyDescent="0.2"/>
    <row r="2620" s="40" customFormat="1" x14ac:dyDescent="0.2"/>
    <row r="2621" s="40" customFormat="1" x14ac:dyDescent="0.2"/>
    <row r="2622" s="40" customFormat="1" x14ac:dyDescent="0.2"/>
    <row r="2623" s="40" customFormat="1" x14ac:dyDescent="0.2"/>
    <row r="2624" s="40" customFormat="1" x14ac:dyDescent="0.2"/>
    <row r="2625" s="40" customFormat="1" x14ac:dyDescent="0.2"/>
    <row r="2626" s="40" customFormat="1" x14ac:dyDescent="0.2"/>
    <row r="2627" s="40" customFormat="1" x14ac:dyDescent="0.2"/>
    <row r="2628" s="40" customFormat="1" x14ac:dyDescent="0.2"/>
    <row r="2629" s="40" customFormat="1" x14ac:dyDescent="0.2"/>
    <row r="2630" s="40" customFormat="1" x14ac:dyDescent="0.2"/>
    <row r="2631" s="40" customFormat="1" x14ac:dyDescent="0.2"/>
    <row r="2632" s="40" customFormat="1" x14ac:dyDescent="0.2"/>
    <row r="2633" s="40" customFormat="1" x14ac:dyDescent="0.2"/>
    <row r="2634" s="40" customFormat="1" x14ac:dyDescent="0.2"/>
    <row r="2635" s="40" customFormat="1" x14ac:dyDescent="0.2"/>
    <row r="2636" s="40" customFormat="1" x14ac:dyDescent="0.2"/>
    <row r="2637" s="40" customFormat="1" x14ac:dyDescent="0.2"/>
    <row r="2638" s="40" customFormat="1" x14ac:dyDescent="0.2"/>
    <row r="2639" s="40" customFormat="1" x14ac:dyDescent="0.2"/>
    <row r="2640" s="40" customFormat="1" x14ac:dyDescent="0.2"/>
    <row r="2641" s="40" customFormat="1" x14ac:dyDescent="0.2"/>
    <row r="2642" s="40" customFormat="1" x14ac:dyDescent="0.2"/>
    <row r="2643" s="40" customFormat="1" x14ac:dyDescent="0.2"/>
    <row r="2644" s="40" customFormat="1" x14ac:dyDescent="0.2"/>
    <row r="2645" s="40" customFormat="1" x14ac:dyDescent="0.2"/>
    <row r="2646" s="40" customFormat="1" x14ac:dyDescent="0.2"/>
    <row r="2647" s="40" customFormat="1" x14ac:dyDescent="0.2"/>
    <row r="2648" s="40" customFormat="1" x14ac:dyDescent="0.2"/>
    <row r="2649" s="40" customFormat="1" x14ac:dyDescent="0.2"/>
    <row r="2650" s="40" customFormat="1" x14ac:dyDescent="0.2"/>
    <row r="2651" s="40" customFormat="1" x14ac:dyDescent="0.2"/>
    <row r="2652" s="40" customFormat="1" x14ac:dyDescent="0.2"/>
    <row r="2653" s="40" customFormat="1" x14ac:dyDescent="0.2"/>
    <row r="2654" s="40" customFormat="1" x14ac:dyDescent="0.2"/>
    <row r="2655" s="40" customFormat="1" x14ac:dyDescent="0.2"/>
    <row r="2656" s="40" customFormat="1" x14ac:dyDescent="0.2"/>
    <row r="2657" s="40" customFormat="1" x14ac:dyDescent="0.2"/>
    <row r="2658" s="40" customFormat="1" x14ac:dyDescent="0.2"/>
    <row r="2659" s="40" customFormat="1" x14ac:dyDescent="0.2"/>
    <row r="2660" s="40" customFormat="1" x14ac:dyDescent="0.2"/>
    <row r="2661" s="40" customFormat="1" x14ac:dyDescent="0.2"/>
    <row r="2662" s="40" customFormat="1" x14ac:dyDescent="0.2"/>
    <row r="2663" s="40" customFormat="1" x14ac:dyDescent="0.2"/>
    <row r="2664" s="40" customFormat="1" x14ac:dyDescent="0.2"/>
    <row r="2665" s="40" customFormat="1" x14ac:dyDescent="0.2"/>
    <row r="2666" s="40" customFormat="1" x14ac:dyDescent="0.2"/>
    <row r="2667" s="40" customFormat="1" x14ac:dyDescent="0.2"/>
    <row r="2668" s="40" customFormat="1" x14ac:dyDescent="0.2"/>
    <row r="2669" s="40" customFormat="1" x14ac:dyDescent="0.2"/>
    <row r="2670" s="40" customFormat="1" x14ac:dyDescent="0.2"/>
    <row r="2671" s="40" customFormat="1" x14ac:dyDescent="0.2"/>
    <row r="2672" s="40" customFormat="1" x14ac:dyDescent="0.2"/>
    <row r="2673" s="40" customFormat="1" x14ac:dyDescent="0.2"/>
    <row r="2674" s="40" customFormat="1" x14ac:dyDescent="0.2"/>
    <row r="2675" s="40" customFormat="1" x14ac:dyDescent="0.2"/>
    <row r="2676" s="40" customFormat="1" x14ac:dyDescent="0.2"/>
    <row r="2677" s="40" customFormat="1" x14ac:dyDescent="0.2"/>
    <row r="2678" s="40" customFormat="1" x14ac:dyDescent="0.2"/>
    <row r="2679" s="40" customFormat="1" x14ac:dyDescent="0.2"/>
    <row r="2680" s="40" customFormat="1" x14ac:dyDescent="0.2"/>
    <row r="2681" s="40" customFormat="1" x14ac:dyDescent="0.2"/>
    <row r="2682" s="40" customFormat="1" x14ac:dyDescent="0.2"/>
    <row r="2683" s="40" customFormat="1" x14ac:dyDescent="0.2"/>
    <row r="2684" s="40" customFormat="1" x14ac:dyDescent="0.2"/>
    <row r="2685" s="40" customFormat="1" x14ac:dyDescent="0.2"/>
    <row r="2686" s="40" customFormat="1" x14ac:dyDescent="0.2"/>
    <row r="2687" s="40" customFormat="1" x14ac:dyDescent="0.2"/>
    <row r="2688" s="40" customFormat="1" x14ac:dyDescent="0.2"/>
    <row r="2689" s="40" customFormat="1" x14ac:dyDescent="0.2"/>
    <row r="2690" s="40" customFormat="1" x14ac:dyDescent="0.2"/>
    <row r="2691" s="40" customFormat="1" x14ac:dyDescent="0.2"/>
    <row r="2692" s="40" customFormat="1" x14ac:dyDescent="0.2"/>
    <row r="2693" s="40" customFormat="1" x14ac:dyDescent="0.2"/>
    <row r="2694" s="40" customFormat="1" x14ac:dyDescent="0.2"/>
    <row r="2695" s="40" customFormat="1" x14ac:dyDescent="0.2"/>
    <row r="2696" s="40" customFormat="1" x14ac:dyDescent="0.2"/>
    <row r="2697" s="40" customFormat="1" x14ac:dyDescent="0.2"/>
    <row r="2698" s="40" customFormat="1" x14ac:dyDescent="0.2"/>
    <row r="2699" s="40" customFormat="1" x14ac:dyDescent="0.2"/>
    <row r="2700" s="40" customFormat="1" x14ac:dyDescent="0.2"/>
    <row r="2701" s="40" customFormat="1" x14ac:dyDescent="0.2"/>
    <row r="2702" s="40" customFormat="1" x14ac:dyDescent="0.2"/>
    <row r="2703" s="40" customFormat="1" x14ac:dyDescent="0.2"/>
    <row r="2704" s="40" customFormat="1" x14ac:dyDescent="0.2"/>
    <row r="2705" s="40" customFormat="1" x14ac:dyDescent="0.2"/>
    <row r="2706" s="40" customFormat="1" x14ac:dyDescent="0.2"/>
    <row r="2707" s="40" customFormat="1" x14ac:dyDescent="0.2"/>
    <row r="2708" s="40" customFormat="1" x14ac:dyDescent="0.2"/>
    <row r="2709" s="40" customFormat="1" x14ac:dyDescent="0.2"/>
    <row r="2710" s="40" customFormat="1" x14ac:dyDescent="0.2"/>
    <row r="2711" s="40" customFormat="1" x14ac:dyDescent="0.2"/>
    <row r="2712" s="40" customFormat="1" x14ac:dyDescent="0.2"/>
    <row r="2713" s="40" customFormat="1" x14ac:dyDescent="0.2"/>
    <row r="2714" s="40" customFormat="1" x14ac:dyDescent="0.2"/>
    <row r="2715" s="40" customFormat="1" x14ac:dyDescent="0.2"/>
    <row r="2716" s="40" customFormat="1" x14ac:dyDescent="0.2"/>
    <row r="2717" s="40" customFormat="1" x14ac:dyDescent="0.2"/>
    <row r="2718" s="40" customFormat="1" x14ac:dyDescent="0.2"/>
    <row r="2719" s="40" customFormat="1" x14ac:dyDescent="0.2"/>
    <row r="2720" s="40" customFormat="1" x14ac:dyDescent="0.2"/>
    <row r="2721" s="40" customFormat="1" x14ac:dyDescent="0.2"/>
    <row r="2722" s="40" customFormat="1" x14ac:dyDescent="0.2"/>
    <row r="2723" s="40" customFormat="1" x14ac:dyDescent="0.2"/>
    <row r="2724" s="40" customFormat="1" x14ac:dyDescent="0.2"/>
    <row r="2725" s="40" customFormat="1" x14ac:dyDescent="0.2"/>
    <row r="2726" s="40" customFormat="1" x14ac:dyDescent="0.2"/>
    <row r="2727" s="40" customFormat="1" x14ac:dyDescent="0.2"/>
    <row r="2728" s="40" customFormat="1" x14ac:dyDescent="0.2"/>
    <row r="2729" s="40" customFormat="1" x14ac:dyDescent="0.2"/>
    <row r="2730" s="40" customFormat="1" x14ac:dyDescent="0.2"/>
    <row r="2731" s="40" customFormat="1" x14ac:dyDescent="0.2"/>
    <row r="2732" s="40" customFormat="1" x14ac:dyDescent="0.2"/>
    <row r="2733" s="40" customFormat="1" x14ac:dyDescent="0.2"/>
    <row r="2734" s="40" customFormat="1" x14ac:dyDescent="0.2"/>
    <row r="2735" s="40" customFormat="1" x14ac:dyDescent="0.2"/>
    <row r="2736" s="40" customFormat="1" x14ac:dyDescent="0.2"/>
    <row r="2737" s="40" customFormat="1" x14ac:dyDescent="0.2"/>
    <row r="2738" s="40" customFormat="1" x14ac:dyDescent="0.2"/>
    <row r="2739" s="40" customFormat="1" x14ac:dyDescent="0.2"/>
    <row r="2740" s="40" customFormat="1" x14ac:dyDescent="0.2"/>
    <row r="2741" s="40" customFormat="1" x14ac:dyDescent="0.2"/>
    <row r="2742" s="40" customFormat="1" x14ac:dyDescent="0.2"/>
    <row r="2743" s="40" customFormat="1" x14ac:dyDescent="0.2"/>
    <row r="2744" s="40" customFormat="1" x14ac:dyDescent="0.2"/>
    <row r="2745" s="40" customFormat="1" x14ac:dyDescent="0.2"/>
    <row r="2746" s="40" customFormat="1" x14ac:dyDescent="0.2"/>
    <row r="2747" s="40" customFormat="1" x14ac:dyDescent="0.2"/>
    <row r="2748" s="40" customFormat="1" x14ac:dyDescent="0.2"/>
    <row r="2749" s="40" customFormat="1" x14ac:dyDescent="0.2"/>
    <row r="2750" s="40" customFormat="1" x14ac:dyDescent="0.2"/>
    <row r="2751" s="40" customFormat="1" x14ac:dyDescent="0.2"/>
    <row r="2752" s="40" customFormat="1" x14ac:dyDescent="0.2"/>
    <row r="2753" s="40" customFormat="1" x14ac:dyDescent="0.2"/>
    <row r="2754" s="40" customFormat="1" x14ac:dyDescent="0.2"/>
    <row r="2755" s="40" customFormat="1" x14ac:dyDescent="0.2"/>
    <row r="2756" s="40" customFormat="1" x14ac:dyDescent="0.2"/>
    <row r="2757" s="40" customFormat="1" x14ac:dyDescent="0.2"/>
    <row r="2758" s="40" customFormat="1" x14ac:dyDescent="0.2"/>
    <row r="2759" s="40" customFormat="1" x14ac:dyDescent="0.2"/>
    <row r="2760" s="40" customFormat="1" x14ac:dyDescent="0.2"/>
    <row r="2761" s="40" customFormat="1" x14ac:dyDescent="0.2"/>
    <row r="2762" s="40" customFormat="1" x14ac:dyDescent="0.2"/>
    <row r="2763" s="40" customFormat="1" x14ac:dyDescent="0.2"/>
    <row r="2764" s="40" customFormat="1" x14ac:dyDescent="0.2"/>
    <row r="2765" s="40" customFormat="1" x14ac:dyDescent="0.2"/>
    <row r="2766" s="40" customFormat="1" x14ac:dyDescent="0.2"/>
    <row r="2767" s="40" customFormat="1" x14ac:dyDescent="0.2"/>
    <row r="2768" s="40" customFormat="1" x14ac:dyDescent="0.2"/>
    <row r="2769" s="40" customFormat="1" x14ac:dyDescent="0.2"/>
    <row r="2770" s="40" customFormat="1" x14ac:dyDescent="0.2"/>
    <row r="2771" s="40" customFormat="1" x14ac:dyDescent="0.2"/>
    <row r="2772" s="40" customFormat="1" x14ac:dyDescent="0.2"/>
    <row r="2773" s="40" customFormat="1" x14ac:dyDescent="0.2"/>
    <row r="2774" s="40" customFormat="1" x14ac:dyDescent="0.2"/>
    <row r="2775" s="40" customFormat="1" x14ac:dyDescent="0.2"/>
    <row r="2776" s="40" customFormat="1" x14ac:dyDescent="0.2"/>
    <row r="2777" s="40" customFormat="1" x14ac:dyDescent="0.2"/>
    <row r="2778" s="40" customFormat="1" x14ac:dyDescent="0.2"/>
    <row r="2779" s="40" customFormat="1" x14ac:dyDescent="0.2"/>
    <row r="2780" s="40" customFormat="1" x14ac:dyDescent="0.2"/>
    <row r="2781" s="40" customFormat="1" x14ac:dyDescent="0.2"/>
    <row r="2782" s="40" customFormat="1" x14ac:dyDescent="0.2"/>
    <row r="2783" s="40" customFormat="1" x14ac:dyDescent="0.2"/>
    <row r="2784" s="40" customFormat="1" x14ac:dyDescent="0.2"/>
    <row r="2785" s="40" customFormat="1" x14ac:dyDescent="0.2"/>
    <row r="2786" s="40" customFormat="1" x14ac:dyDescent="0.2"/>
    <row r="2787" s="40" customFormat="1" x14ac:dyDescent="0.2"/>
    <row r="2788" s="40" customFormat="1" x14ac:dyDescent="0.2"/>
    <row r="2789" s="40" customFormat="1" x14ac:dyDescent="0.2"/>
    <row r="2790" s="40" customFormat="1" x14ac:dyDescent="0.2"/>
    <row r="2791" s="40" customFormat="1" x14ac:dyDescent="0.2"/>
    <row r="2792" s="40" customFormat="1" x14ac:dyDescent="0.2"/>
    <row r="2793" s="40" customFormat="1" x14ac:dyDescent="0.2"/>
    <row r="2794" s="40" customFormat="1" x14ac:dyDescent="0.2"/>
    <row r="2795" s="40" customFormat="1" x14ac:dyDescent="0.2"/>
    <row r="2796" s="40" customFormat="1" x14ac:dyDescent="0.2"/>
    <row r="2797" s="40" customFormat="1" x14ac:dyDescent="0.2"/>
    <row r="2798" s="40" customFormat="1" x14ac:dyDescent="0.2"/>
    <row r="2799" s="40" customFormat="1" x14ac:dyDescent="0.2"/>
    <row r="2800" s="40" customFormat="1" x14ac:dyDescent="0.2"/>
    <row r="2801" s="40" customFormat="1" x14ac:dyDescent="0.2"/>
    <row r="2802" s="40" customFormat="1" x14ac:dyDescent="0.2"/>
    <row r="2803" s="40" customFormat="1" x14ac:dyDescent="0.2"/>
    <row r="2804" s="40" customFormat="1" x14ac:dyDescent="0.2"/>
    <row r="2805" s="40" customFormat="1" x14ac:dyDescent="0.2"/>
    <row r="2806" s="40" customFormat="1" x14ac:dyDescent="0.2"/>
    <row r="2807" s="40" customFormat="1" x14ac:dyDescent="0.2"/>
    <row r="2808" s="40" customFormat="1" x14ac:dyDescent="0.2"/>
    <row r="2809" s="40" customFormat="1" x14ac:dyDescent="0.2"/>
    <row r="2810" s="40" customFormat="1" x14ac:dyDescent="0.2"/>
    <row r="2811" s="40" customFormat="1" x14ac:dyDescent="0.2"/>
    <row r="2812" s="40" customFormat="1" x14ac:dyDescent="0.2"/>
    <row r="2813" s="40" customFormat="1" x14ac:dyDescent="0.2"/>
    <row r="2814" s="40" customFormat="1" x14ac:dyDescent="0.2"/>
    <row r="2815" s="40" customFormat="1" x14ac:dyDescent="0.2"/>
    <row r="2816" s="40" customFormat="1" x14ac:dyDescent="0.2"/>
    <row r="2817" s="40" customFormat="1" x14ac:dyDescent="0.2"/>
    <row r="2818" s="40" customFormat="1" x14ac:dyDescent="0.2"/>
    <row r="2819" s="40" customFormat="1" x14ac:dyDescent="0.2"/>
    <row r="2820" s="40" customFormat="1" x14ac:dyDescent="0.2"/>
    <row r="2821" s="40" customFormat="1" x14ac:dyDescent="0.2"/>
    <row r="2822" s="40" customFormat="1" x14ac:dyDescent="0.2"/>
    <row r="2823" s="40" customFormat="1" x14ac:dyDescent="0.2"/>
    <row r="2824" s="40" customFormat="1" x14ac:dyDescent="0.2"/>
    <row r="2825" s="40" customFormat="1" x14ac:dyDescent="0.2"/>
    <row r="2826" s="40" customFormat="1" x14ac:dyDescent="0.2"/>
    <row r="2827" s="40" customFormat="1" x14ac:dyDescent="0.2"/>
    <row r="2828" s="40" customFormat="1" x14ac:dyDescent="0.2"/>
    <row r="2829" s="40" customFormat="1" x14ac:dyDescent="0.2"/>
    <row r="2830" s="40" customFormat="1" x14ac:dyDescent="0.2"/>
    <row r="2831" s="40" customFormat="1" x14ac:dyDescent="0.2"/>
    <row r="2832" s="40" customFormat="1" x14ac:dyDescent="0.2"/>
    <row r="2833" s="40" customFormat="1" x14ac:dyDescent="0.2"/>
    <row r="2834" s="40" customFormat="1" x14ac:dyDescent="0.2"/>
    <row r="2835" s="40" customFormat="1" x14ac:dyDescent="0.2"/>
    <row r="2836" s="40" customFormat="1" x14ac:dyDescent="0.2"/>
    <row r="2837" s="40" customFormat="1" x14ac:dyDescent="0.2"/>
    <row r="2838" s="40" customFormat="1" x14ac:dyDescent="0.2"/>
    <row r="2839" s="40" customFormat="1" x14ac:dyDescent="0.2"/>
    <row r="2840" s="40" customFormat="1" x14ac:dyDescent="0.2"/>
    <row r="2841" s="40" customFormat="1" x14ac:dyDescent="0.2"/>
    <row r="2842" s="40" customFormat="1" x14ac:dyDescent="0.2"/>
    <row r="2843" s="40" customFormat="1" x14ac:dyDescent="0.2"/>
    <row r="2844" s="40" customFormat="1" x14ac:dyDescent="0.2"/>
    <row r="2845" s="40" customFormat="1" x14ac:dyDescent="0.2"/>
    <row r="2846" s="40" customFormat="1" x14ac:dyDescent="0.2"/>
    <row r="2847" s="40" customFormat="1" x14ac:dyDescent="0.2"/>
    <row r="2848" s="40" customFormat="1" x14ac:dyDescent="0.2"/>
    <row r="2849" s="40" customFormat="1" x14ac:dyDescent="0.2"/>
    <row r="2850" s="40" customFormat="1" x14ac:dyDescent="0.2"/>
    <row r="2851" s="40" customFormat="1" x14ac:dyDescent="0.2"/>
    <row r="2852" s="40" customFormat="1" x14ac:dyDescent="0.2"/>
    <row r="2853" s="40" customFormat="1" x14ac:dyDescent="0.2"/>
    <row r="2854" s="40" customFormat="1" x14ac:dyDescent="0.2"/>
    <row r="2855" s="40" customFormat="1" x14ac:dyDescent="0.2"/>
    <row r="2856" s="40" customFormat="1" x14ac:dyDescent="0.2"/>
    <row r="2857" s="40" customFormat="1" x14ac:dyDescent="0.2"/>
    <row r="2858" s="40" customFormat="1" x14ac:dyDescent="0.2"/>
    <row r="2859" s="40" customFormat="1" x14ac:dyDescent="0.2"/>
    <row r="2860" s="40" customFormat="1" x14ac:dyDescent="0.2"/>
    <row r="2861" s="40" customFormat="1" x14ac:dyDescent="0.2"/>
    <row r="2862" s="40" customFormat="1" x14ac:dyDescent="0.2"/>
    <row r="2863" s="40" customFormat="1" x14ac:dyDescent="0.2"/>
    <row r="2864" s="40" customFormat="1" x14ac:dyDescent="0.2"/>
    <row r="2865" s="40" customFormat="1" x14ac:dyDescent="0.2"/>
    <row r="2866" s="40" customFormat="1" x14ac:dyDescent="0.2"/>
    <row r="2867" s="40" customFormat="1" x14ac:dyDescent="0.2"/>
    <row r="2868" s="40" customFormat="1" x14ac:dyDescent="0.2"/>
    <row r="2869" s="40" customFormat="1" x14ac:dyDescent="0.2"/>
    <row r="2870" s="40" customFormat="1" x14ac:dyDescent="0.2"/>
    <row r="2871" s="40" customFormat="1" x14ac:dyDescent="0.2"/>
    <row r="2872" s="40" customFormat="1" x14ac:dyDescent="0.2"/>
    <row r="2873" s="40" customFormat="1" x14ac:dyDescent="0.2"/>
    <row r="2874" s="40" customFormat="1" x14ac:dyDescent="0.2"/>
    <row r="2875" s="40" customFormat="1" x14ac:dyDescent="0.2"/>
    <row r="2876" s="40" customFormat="1" x14ac:dyDescent="0.2"/>
    <row r="2877" s="40" customFormat="1" x14ac:dyDescent="0.2"/>
    <row r="2878" s="40" customFormat="1" x14ac:dyDescent="0.2"/>
    <row r="2879" s="40" customFormat="1" x14ac:dyDescent="0.2"/>
    <row r="2880" s="40" customFormat="1" x14ac:dyDescent="0.2"/>
    <row r="2881" s="40" customFormat="1" x14ac:dyDescent="0.2"/>
    <row r="2882" s="40" customFormat="1" x14ac:dyDescent="0.2"/>
    <row r="2883" s="40" customFormat="1" x14ac:dyDescent="0.2"/>
    <row r="2884" s="40" customFormat="1" x14ac:dyDescent="0.2"/>
    <row r="2885" s="40" customFormat="1" x14ac:dyDescent="0.2"/>
    <row r="2886" s="40" customFormat="1" x14ac:dyDescent="0.2"/>
    <row r="2887" s="40" customFormat="1" x14ac:dyDescent="0.2"/>
    <row r="2888" s="40" customFormat="1" x14ac:dyDescent="0.2"/>
    <row r="2889" s="40" customFormat="1" x14ac:dyDescent="0.2"/>
    <row r="2890" s="40" customFormat="1" x14ac:dyDescent="0.2"/>
    <row r="2891" s="40" customFormat="1" x14ac:dyDescent="0.2"/>
    <row r="2892" s="40" customFormat="1" x14ac:dyDescent="0.2"/>
    <row r="2893" s="40" customFormat="1" x14ac:dyDescent="0.2"/>
    <row r="2894" s="40" customFormat="1" x14ac:dyDescent="0.2"/>
    <row r="2895" s="40" customFormat="1" x14ac:dyDescent="0.2"/>
    <row r="2896" s="40" customFormat="1" x14ac:dyDescent="0.2"/>
    <row r="2897" s="40" customFormat="1" x14ac:dyDescent="0.2"/>
    <row r="2898" s="40" customFormat="1" x14ac:dyDescent="0.2"/>
    <row r="2899" s="40" customFormat="1" x14ac:dyDescent="0.2"/>
    <row r="2900" s="40" customFormat="1" x14ac:dyDescent="0.2"/>
    <row r="2901" s="40" customFormat="1" x14ac:dyDescent="0.2"/>
    <row r="2902" s="40" customFormat="1" x14ac:dyDescent="0.2"/>
    <row r="2903" s="40" customFormat="1" x14ac:dyDescent="0.2"/>
    <row r="2904" s="40" customFormat="1" x14ac:dyDescent="0.2"/>
    <row r="2905" s="40" customFormat="1" x14ac:dyDescent="0.2"/>
    <row r="2906" s="40" customFormat="1" x14ac:dyDescent="0.2"/>
    <row r="2907" s="40" customFormat="1" x14ac:dyDescent="0.2"/>
    <row r="2908" s="40" customFormat="1" x14ac:dyDescent="0.2"/>
    <row r="2909" s="40" customFormat="1" x14ac:dyDescent="0.2"/>
    <row r="2910" s="40" customFormat="1" x14ac:dyDescent="0.2"/>
    <row r="2911" s="40" customFormat="1" x14ac:dyDescent="0.2"/>
    <row r="2912" s="40" customFormat="1" x14ac:dyDescent="0.2"/>
    <row r="2913" s="40" customFormat="1" x14ac:dyDescent="0.2"/>
    <row r="2914" s="40" customFormat="1" x14ac:dyDescent="0.2"/>
    <row r="2915" s="40" customFormat="1" x14ac:dyDescent="0.2"/>
    <row r="2916" s="40" customFormat="1" x14ac:dyDescent="0.2"/>
    <row r="2917" s="40" customFormat="1" x14ac:dyDescent="0.2"/>
    <row r="2918" s="40" customFormat="1" x14ac:dyDescent="0.2"/>
    <row r="2919" s="40" customFormat="1" x14ac:dyDescent="0.2"/>
    <row r="2920" s="40" customFormat="1" x14ac:dyDescent="0.2"/>
    <row r="2921" s="40" customFormat="1" x14ac:dyDescent="0.2"/>
    <row r="2922" s="40" customFormat="1" x14ac:dyDescent="0.2"/>
    <row r="2923" s="40" customFormat="1" x14ac:dyDescent="0.2"/>
    <row r="2924" s="40" customFormat="1" x14ac:dyDescent="0.2"/>
    <row r="2925" s="40" customFormat="1" x14ac:dyDescent="0.2"/>
    <row r="2926" s="40" customFormat="1" x14ac:dyDescent="0.2"/>
    <row r="2927" s="40" customFormat="1" x14ac:dyDescent="0.2"/>
    <row r="2928" s="40" customFormat="1" x14ac:dyDescent="0.2"/>
    <row r="2929" s="40" customFormat="1" x14ac:dyDescent="0.2"/>
    <row r="2930" s="40" customFormat="1" x14ac:dyDescent="0.2"/>
    <row r="2931" s="40" customFormat="1" x14ac:dyDescent="0.2"/>
    <row r="2932" s="40" customFormat="1" x14ac:dyDescent="0.2"/>
    <row r="2933" s="40" customFormat="1" x14ac:dyDescent="0.2"/>
    <row r="2934" s="40" customFormat="1" x14ac:dyDescent="0.2"/>
    <row r="2935" s="40" customFormat="1" x14ac:dyDescent="0.2"/>
    <row r="2936" s="40" customFormat="1" x14ac:dyDescent="0.2"/>
    <row r="2937" s="40" customFormat="1" x14ac:dyDescent="0.2"/>
    <row r="2938" s="40" customFormat="1" x14ac:dyDescent="0.2"/>
    <row r="2939" s="40" customFormat="1" x14ac:dyDescent="0.2"/>
    <row r="2940" s="40" customFormat="1" x14ac:dyDescent="0.2"/>
    <row r="2941" s="40" customFormat="1" x14ac:dyDescent="0.2"/>
    <row r="2942" s="40" customFormat="1" x14ac:dyDescent="0.2"/>
    <row r="2943" s="40" customFormat="1" x14ac:dyDescent="0.2"/>
    <row r="2944" s="40" customFormat="1" x14ac:dyDescent="0.2"/>
    <row r="2945" s="40" customFormat="1" x14ac:dyDescent="0.2"/>
    <row r="2946" s="40" customFormat="1" x14ac:dyDescent="0.2"/>
    <row r="2947" s="40" customFormat="1" x14ac:dyDescent="0.2"/>
    <row r="2948" s="40" customFormat="1" x14ac:dyDescent="0.2"/>
    <row r="2949" s="40" customFormat="1" x14ac:dyDescent="0.2"/>
    <row r="2950" s="40" customFormat="1" x14ac:dyDescent="0.2"/>
    <row r="2951" s="40" customFormat="1" x14ac:dyDescent="0.2"/>
    <row r="2952" s="40" customFormat="1" x14ac:dyDescent="0.2"/>
    <row r="2953" s="40" customFormat="1" x14ac:dyDescent="0.2"/>
    <row r="2954" s="40" customFormat="1" x14ac:dyDescent="0.2"/>
    <row r="2955" s="40" customFormat="1" x14ac:dyDescent="0.2"/>
    <row r="2956" s="40" customFormat="1" x14ac:dyDescent="0.2"/>
    <row r="2957" s="40" customFormat="1" x14ac:dyDescent="0.2"/>
    <row r="2958" s="40" customFormat="1" x14ac:dyDescent="0.2"/>
    <row r="2959" s="40" customFormat="1" x14ac:dyDescent="0.2"/>
    <row r="2960" s="40" customFormat="1" x14ac:dyDescent="0.2"/>
    <row r="2961" s="40" customFormat="1" x14ac:dyDescent="0.2"/>
    <row r="2962" s="40" customFormat="1" x14ac:dyDescent="0.2"/>
    <row r="2963" s="40" customFormat="1" x14ac:dyDescent="0.2"/>
    <row r="2964" s="40" customFormat="1" x14ac:dyDescent="0.2"/>
    <row r="2965" s="40" customFormat="1" x14ac:dyDescent="0.2"/>
    <row r="2966" s="40" customFormat="1" x14ac:dyDescent="0.2"/>
    <row r="2967" s="40" customFormat="1" x14ac:dyDescent="0.2"/>
    <row r="2968" s="40" customFormat="1" x14ac:dyDescent="0.2"/>
    <row r="2969" s="40" customFormat="1" x14ac:dyDescent="0.2"/>
    <row r="2970" s="40" customFormat="1" x14ac:dyDescent="0.2"/>
    <row r="2971" s="40" customFormat="1" x14ac:dyDescent="0.2"/>
    <row r="2972" s="40" customFormat="1" x14ac:dyDescent="0.2"/>
    <row r="2973" s="40" customFormat="1" x14ac:dyDescent="0.2"/>
    <row r="2974" s="40" customFormat="1" x14ac:dyDescent="0.2"/>
    <row r="2975" s="40" customFormat="1" x14ac:dyDescent="0.2"/>
    <row r="2976" s="40" customFormat="1" x14ac:dyDescent="0.2"/>
    <row r="2977" s="40" customFormat="1" x14ac:dyDescent="0.2"/>
    <row r="2978" s="40" customFormat="1" x14ac:dyDescent="0.2"/>
    <row r="2979" s="40" customFormat="1" x14ac:dyDescent="0.2"/>
    <row r="2980" s="40" customFormat="1" x14ac:dyDescent="0.2"/>
    <row r="2981" s="40" customFormat="1" x14ac:dyDescent="0.2"/>
    <row r="2982" s="40" customFormat="1" x14ac:dyDescent="0.2"/>
    <row r="2983" s="40" customFormat="1" x14ac:dyDescent="0.2"/>
    <row r="2984" s="40" customFormat="1" x14ac:dyDescent="0.2"/>
    <row r="2985" s="40" customFormat="1" x14ac:dyDescent="0.2"/>
    <row r="2986" s="40" customFormat="1" x14ac:dyDescent="0.2"/>
    <row r="2987" s="40" customFormat="1" x14ac:dyDescent="0.2"/>
    <row r="2988" s="40" customFormat="1" x14ac:dyDescent="0.2"/>
    <row r="2989" s="40" customFormat="1" x14ac:dyDescent="0.2"/>
    <row r="2990" s="40" customFormat="1" x14ac:dyDescent="0.2"/>
    <row r="2991" s="40" customFormat="1" x14ac:dyDescent="0.2"/>
    <row r="2992" s="40" customFormat="1" x14ac:dyDescent="0.2"/>
    <row r="2993" s="40" customFormat="1" x14ac:dyDescent="0.2"/>
    <row r="2994" s="40" customFormat="1" x14ac:dyDescent="0.2"/>
    <row r="2995" s="40" customFormat="1" x14ac:dyDescent="0.2"/>
    <row r="2996" s="40" customFormat="1" x14ac:dyDescent="0.2"/>
    <row r="2997" s="40" customFormat="1" x14ac:dyDescent="0.2"/>
    <row r="2998" s="40" customFormat="1" x14ac:dyDescent="0.2"/>
    <row r="2999" s="40" customFormat="1" x14ac:dyDescent="0.2"/>
    <row r="3000" s="40" customFormat="1" x14ac:dyDescent="0.2"/>
    <row r="3001" s="40" customFormat="1" x14ac:dyDescent="0.2"/>
    <row r="3002" s="40" customFormat="1" x14ac:dyDescent="0.2"/>
    <row r="3003" s="40" customFormat="1" x14ac:dyDescent="0.2"/>
    <row r="3004" s="40" customFormat="1" x14ac:dyDescent="0.2"/>
    <row r="3005" s="40" customFormat="1" x14ac:dyDescent="0.2"/>
    <row r="3006" s="40" customFormat="1" x14ac:dyDescent="0.2"/>
    <row r="3007" s="40" customFormat="1" x14ac:dyDescent="0.2"/>
    <row r="3008" s="40" customFormat="1" x14ac:dyDescent="0.2"/>
    <row r="3009" s="40" customFormat="1" x14ac:dyDescent="0.2"/>
    <row r="3010" s="40" customFormat="1" x14ac:dyDescent="0.2"/>
    <row r="3011" s="40" customFormat="1" x14ac:dyDescent="0.2"/>
    <row r="3012" s="40" customFormat="1" x14ac:dyDescent="0.2"/>
    <row r="3013" s="40" customFormat="1" x14ac:dyDescent="0.2"/>
    <row r="3014" s="40" customFormat="1" x14ac:dyDescent="0.2"/>
    <row r="3015" s="40" customFormat="1" x14ac:dyDescent="0.2"/>
    <row r="3016" s="40" customFormat="1" x14ac:dyDescent="0.2"/>
    <row r="3017" s="40" customFormat="1" x14ac:dyDescent="0.2"/>
    <row r="3018" s="40" customFormat="1" x14ac:dyDescent="0.2"/>
    <row r="3019" s="40" customFormat="1" x14ac:dyDescent="0.2"/>
    <row r="3020" s="40" customFormat="1" x14ac:dyDescent="0.2"/>
    <row r="3021" s="40" customFormat="1" x14ac:dyDescent="0.2"/>
    <row r="3022" s="40" customFormat="1" x14ac:dyDescent="0.2"/>
    <row r="3023" s="40" customFormat="1" x14ac:dyDescent="0.2"/>
    <row r="3024" s="40" customFormat="1" x14ac:dyDescent="0.2"/>
    <row r="3025" s="40" customFormat="1" x14ac:dyDescent="0.2"/>
    <row r="3026" s="40" customFormat="1" x14ac:dyDescent="0.2"/>
    <row r="3027" s="40" customFormat="1" x14ac:dyDescent="0.2"/>
    <row r="3028" s="40" customFormat="1" x14ac:dyDescent="0.2"/>
    <row r="3029" s="40" customFormat="1" x14ac:dyDescent="0.2"/>
    <row r="3030" s="40" customFormat="1" x14ac:dyDescent="0.2"/>
    <row r="3031" s="40" customFormat="1" x14ac:dyDescent="0.2"/>
    <row r="3032" s="40" customFormat="1" x14ac:dyDescent="0.2"/>
    <row r="3033" s="40" customFormat="1" x14ac:dyDescent="0.2"/>
    <row r="3034" s="40" customFormat="1" x14ac:dyDescent="0.2"/>
    <row r="3035" s="40" customFormat="1" x14ac:dyDescent="0.2"/>
    <row r="3036" s="40" customFormat="1" x14ac:dyDescent="0.2"/>
    <row r="3037" s="40" customFormat="1" x14ac:dyDescent="0.2"/>
    <row r="3038" s="40" customFormat="1" x14ac:dyDescent="0.2"/>
    <row r="3039" s="40" customFormat="1" x14ac:dyDescent="0.2"/>
    <row r="3040" s="40" customFormat="1" x14ac:dyDescent="0.2"/>
    <row r="3041" s="40" customFormat="1" x14ac:dyDescent="0.2"/>
    <row r="3042" s="40" customFormat="1" x14ac:dyDescent="0.2"/>
    <row r="3043" s="40" customFormat="1" x14ac:dyDescent="0.2"/>
    <row r="3044" s="40" customFormat="1" x14ac:dyDescent="0.2"/>
    <row r="3045" s="40" customFormat="1" x14ac:dyDescent="0.2"/>
    <row r="3046" s="40" customFormat="1" x14ac:dyDescent="0.2"/>
    <row r="3047" s="40" customFormat="1" x14ac:dyDescent="0.2"/>
    <row r="3048" s="40" customFormat="1" x14ac:dyDescent="0.2"/>
    <row r="3049" s="40" customFormat="1" x14ac:dyDescent="0.2"/>
    <row r="3050" s="40" customFormat="1" x14ac:dyDescent="0.2"/>
    <row r="3051" s="40" customFormat="1" x14ac:dyDescent="0.2"/>
    <row r="3052" s="40" customFormat="1" x14ac:dyDescent="0.2"/>
    <row r="3053" s="40" customFormat="1" x14ac:dyDescent="0.2"/>
    <row r="3054" s="40" customFormat="1" x14ac:dyDescent="0.2"/>
    <row r="3055" s="40" customFormat="1" x14ac:dyDescent="0.2"/>
    <row r="3056" s="40" customFormat="1" x14ac:dyDescent="0.2"/>
    <row r="3057" s="40" customFormat="1" x14ac:dyDescent="0.2"/>
    <row r="3058" s="40" customFormat="1" x14ac:dyDescent="0.2"/>
    <row r="3059" s="40" customFormat="1" x14ac:dyDescent="0.2"/>
    <row r="3060" s="40" customFormat="1" x14ac:dyDescent="0.2"/>
    <row r="3061" s="40" customFormat="1" x14ac:dyDescent="0.2"/>
    <row r="3062" s="40" customFormat="1" x14ac:dyDescent="0.2"/>
    <row r="3063" s="40" customFormat="1" x14ac:dyDescent="0.2"/>
    <row r="3064" s="40" customFormat="1" x14ac:dyDescent="0.2"/>
    <row r="3065" s="40" customFormat="1" x14ac:dyDescent="0.2"/>
    <row r="3066" s="40" customFormat="1" x14ac:dyDescent="0.2"/>
    <row r="3067" s="40" customFormat="1" x14ac:dyDescent="0.2"/>
    <row r="3068" s="40" customFormat="1" x14ac:dyDescent="0.2"/>
    <row r="3069" s="40" customFormat="1" x14ac:dyDescent="0.2"/>
    <row r="3070" s="40" customFormat="1" x14ac:dyDescent="0.2"/>
    <row r="3071" s="40" customFormat="1" x14ac:dyDescent="0.2"/>
    <row r="3072" s="40" customFormat="1" x14ac:dyDescent="0.2"/>
    <row r="3073" s="40" customFormat="1" x14ac:dyDescent="0.2"/>
    <row r="3074" s="40" customFormat="1" x14ac:dyDescent="0.2"/>
    <row r="3075" s="40" customFormat="1" x14ac:dyDescent="0.2"/>
    <row r="3076" s="40" customFormat="1" x14ac:dyDescent="0.2"/>
    <row r="3077" s="40" customFormat="1" x14ac:dyDescent="0.2"/>
    <row r="3078" s="40" customFormat="1" x14ac:dyDescent="0.2"/>
    <row r="3079" s="40" customFormat="1" x14ac:dyDescent="0.2"/>
    <row r="3080" s="40" customFormat="1" x14ac:dyDescent="0.2"/>
    <row r="3081" s="40" customFormat="1" x14ac:dyDescent="0.2"/>
    <row r="3082" s="40" customFormat="1" x14ac:dyDescent="0.2"/>
    <row r="3083" s="40" customFormat="1" x14ac:dyDescent="0.2"/>
    <row r="3084" s="40" customFormat="1" x14ac:dyDescent="0.2"/>
    <row r="3085" s="40" customFormat="1" x14ac:dyDescent="0.2"/>
    <row r="3086" s="40" customFormat="1" x14ac:dyDescent="0.2"/>
    <row r="3087" s="40" customFormat="1" x14ac:dyDescent="0.2"/>
    <row r="3088" s="40" customFormat="1" x14ac:dyDescent="0.2"/>
    <row r="3089" s="40" customFormat="1" x14ac:dyDescent="0.2"/>
    <row r="3090" s="40" customFormat="1" x14ac:dyDescent="0.2"/>
    <row r="3091" s="40" customFormat="1" x14ac:dyDescent="0.2"/>
    <row r="3092" s="40" customFormat="1" x14ac:dyDescent="0.2"/>
    <row r="3093" s="40" customFormat="1" x14ac:dyDescent="0.2"/>
    <row r="3094" s="40" customFormat="1" x14ac:dyDescent="0.2"/>
    <row r="3095" s="40" customFormat="1" x14ac:dyDescent="0.2"/>
    <row r="3096" s="40" customFormat="1" x14ac:dyDescent="0.2"/>
    <row r="3097" s="40" customFormat="1" x14ac:dyDescent="0.2"/>
    <row r="3098" s="40" customFormat="1" x14ac:dyDescent="0.2"/>
    <row r="3099" s="40" customFormat="1" x14ac:dyDescent="0.2"/>
    <row r="3100" s="40" customFormat="1" x14ac:dyDescent="0.2"/>
    <row r="3101" s="40" customFormat="1" x14ac:dyDescent="0.2"/>
    <row r="3102" s="40" customFormat="1" x14ac:dyDescent="0.2"/>
    <row r="3103" s="40" customFormat="1" x14ac:dyDescent="0.2"/>
    <row r="3104" s="40" customFormat="1" x14ac:dyDescent="0.2"/>
    <row r="3105" s="40" customFormat="1" x14ac:dyDescent="0.2"/>
    <row r="3106" s="40" customFormat="1" x14ac:dyDescent="0.2"/>
    <row r="3107" s="40" customFormat="1" x14ac:dyDescent="0.2"/>
    <row r="3108" s="40" customFormat="1" x14ac:dyDescent="0.2"/>
    <row r="3109" s="40" customFormat="1" x14ac:dyDescent="0.2"/>
    <row r="3110" s="40" customFormat="1" x14ac:dyDescent="0.2"/>
    <row r="3111" s="40" customFormat="1" x14ac:dyDescent="0.2"/>
    <row r="3112" s="40" customFormat="1" x14ac:dyDescent="0.2"/>
    <row r="3113" s="40" customFormat="1" x14ac:dyDescent="0.2"/>
    <row r="3114" s="40" customFormat="1" x14ac:dyDescent="0.2"/>
    <row r="3115" s="40" customFormat="1" x14ac:dyDescent="0.2"/>
    <row r="3116" s="40" customFormat="1" x14ac:dyDescent="0.2"/>
    <row r="3117" s="40" customFormat="1" x14ac:dyDescent="0.2"/>
    <row r="3118" s="40" customFormat="1" x14ac:dyDescent="0.2"/>
    <row r="3119" s="40" customFormat="1" x14ac:dyDescent="0.2"/>
    <row r="3120" s="40" customFormat="1" x14ac:dyDescent="0.2"/>
    <row r="3121" s="40" customFormat="1" x14ac:dyDescent="0.2"/>
    <row r="3122" s="40" customFormat="1" x14ac:dyDescent="0.2"/>
    <row r="3123" s="40" customFormat="1" x14ac:dyDescent="0.2"/>
    <row r="3124" s="40" customFormat="1" x14ac:dyDescent="0.2"/>
    <row r="3125" s="40" customFormat="1" x14ac:dyDescent="0.2"/>
    <row r="3126" s="40" customFormat="1" x14ac:dyDescent="0.2"/>
    <row r="3127" s="40" customFormat="1" x14ac:dyDescent="0.2"/>
    <row r="3128" s="40" customFormat="1" x14ac:dyDescent="0.2"/>
    <row r="3129" s="40" customFormat="1" x14ac:dyDescent="0.2"/>
    <row r="3130" s="40" customFormat="1" x14ac:dyDescent="0.2"/>
    <row r="3131" s="40" customFormat="1" x14ac:dyDescent="0.2"/>
    <row r="3132" s="40" customFormat="1" x14ac:dyDescent="0.2"/>
    <row r="3133" s="40" customFormat="1" x14ac:dyDescent="0.2"/>
    <row r="3134" s="40" customFormat="1" x14ac:dyDescent="0.2"/>
    <row r="3135" s="40" customFormat="1" x14ac:dyDescent="0.2"/>
    <row r="3136" s="40" customFormat="1" x14ac:dyDescent="0.2"/>
    <row r="3137" s="40" customFormat="1" x14ac:dyDescent="0.2"/>
    <row r="3138" s="40" customFormat="1" x14ac:dyDescent="0.2"/>
    <row r="3139" s="40" customFormat="1" x14ac:dyDescent="0.2"/>
    <row r="3140" s="40" customFormat="1" x14ac:dyDescent="0.2"/>
    <row r="3141" s="40" customFormat="1" x14ac:dyDescent="0.2"/>
    <row r="3142" s="40" customFormat="1" x14ac:dyDescent="0.2"/>
    <row r="3143" s="40" customFormat="1" x14ac:dyDescent="0.2"/>
    <row r="3144" s="40" customFormat="1" x14ac:dyDescent="0.2"/>
    <row r="3145" s="40" customFormat="1" x14ac:dyDescent="0.2"/>
    <row r="3146" s="40" customFormat="1" x14ac:dyDescent="0.2"/>
    <row r="3147" s="40" customFormat="1" x14ac:dyDescent="0.2"/>
    <row r="3148" s="40" customFormat="1" x14ac:dyDescent="0.2"/>
    <row r="3149" s="40" customFormat="1" x14ac:dyDescent="0.2"/>
    <row r="3150" s="40" customFormat="1" x14ac:dyDescent="0.2"/>
    <row r="3151" s="40" customFormat="1" x14ac:dyDescent="0.2"/>
    <row r="3152" s="40" customFormat="1" x14ac:dyDescent="0.2"/>
    <row r="3153" s="40" customFormat="1" x14ac:dyDescent="0.2"/>
    <row r="3154" s="40" customFormat="1" x14ac:dyDescent="0.2"/>
    <row r="3155" s="40" customFormat="1" x14ac:dyDescent="0.2"/>
    <row r="3156" s="40" customFormat="1" x14ac:dyDescent="0.2"/>
    <row r="3157" s="40" customFormat="1" x14ac:dyDescent="0.2"/>
    <row r="3158" s="40" customFormat="1" x14ac:dyDescent="0.2"/>
    <row r="3159" s="40" customFormat="1" x14ac:dyDescent="0.2"/>
    <row r="3160" s="40" customFormat="1" x14ac:dyDescent="0.2"/>
    <row r="3161" s="40" customFormat="1" x14ac:dyDescent="0.2"/>
    <row r="3162" s="40" customFormat="1" x14ac:dyDescent="0.2"/>
    <row r="3163" s="40" customFormat="1" x14ac:dyDescent="0.2"/>
    <row r="3164" s="40" customFormat="1" x14ac:dyDescent="0.2"/>
    <row r="3165" s="40" customFormat="1" x14ac:dyDescent="0.2"/>
    <row r="3166" s="40" customFormat="1" x14ac:dyDescent="0.2"/>
    <row r="3167" s="40" customFormat="1" x14ac:dyDescent="0.2"/>
    <row r="3168" s="40" customFormat="1" x14ac:dyDescent="0.2"/>
    <row r="3169" s="40" customFormat="1" x14ac:dyDescent="0.2"/>
    <row r="3170" s="40" customFormat="1" x14ac:dyDescent="0.2"/>
    <row r="3171" s="40" customFormat="1" x14ac:dyDescent="0.2"/>
    <row r="3172" s="40" customFormat="1" x14ac:dyDescent="0.2"/>
    <row r="3173" s="40" customFormat="1" x14ac:dyDescent="0.2"/>
    <row r="3174" s="40" customFormat="1" x14ac:dyDescent="0.2"/>
    <row r="3175" s="40" customFormat="1" x14ac:dyDescent="0.2"/>
    <row r="3176" s="40" customFormat="1" x14ac:dyDescent="0.2"/>
    <row r="3177" s="40" customFormat="1" x14ac:dyDescent="0.2"/>
    <row r="3178" s="40" customFormat="1" x14ac:dyDescent="0.2"/>
    <row r="3179" s="40" customFormat="1" x14ac:dyDescent="0.2"/>
    <row r="3180" s="40" customFormat="1" x14ac:dyDescent="0.2"/>
    <row r="3181" s="40" customFormat="1" x14ac:dyDescent="0.2"/>
    <row r="3182" s="40" customFormat="1" x14ac:dyDescent="0.2"/>
    <row r="3183" s="40" customFormat="1" x14ac:dyDescent="0.2"/>
    <row r="3184" s="40" customFormat="1" x14ac:dyDescent="0.2"/>
    <row r="3185" s="40" customFormat="1" x14ac:dyDescent="0.2"/>
    <row r="3186" s="40" customFormat="1" x14ac:dyDescent="0.2"/>
    <row r="3187" s="40" customFormat="1" x14ac:dyDescent="0.2"/>
    <row r="3188" s="40" customFormat="1" x14ac:dyDescent="0.2"/>
    <row r="3189" s="40" customFormat="1" x14ac:dyDescent="0.2"/>
    <row r="3190" s="40" customFormat="1" x14ac:dyDescent="0.2"/>
    <row r="3191" s="40" customFormat="1" x14ac:dyDescent="0.2"/>
    <row r="3192" s="40" customFormat="1" x14ac:dyDescent="0.2"/>
    <row r="3193" s="40" customFormat="1" x14ac:dyDescent="0.2"/>
    <row r="3194" s="40" customFormat="1" x14ac:dyDescent="0.2"/>
    <row r="3195" s="40" customFormat="1" x14ac:dyDescent="0.2"/>
    <row r="3196" s="40" customFormat="1" x14ac:dyDescent="0.2"/>
    <row r="3197" s="40" customFormat="1" x14ac:dyDescent="0.2"/>
    <row r="3198" s="40" customFormat="1" x14ac:dyDescent="0.2"/>
    <row r="3199" s="40" customFormat="1" x14ac:dyDescent="0.2"/>
    <row r="3200" s="40" customFormat="1" x14ac:dyDescent="0.2"/>
    <row r="3201" s="40" customFormat="1" x14ac:dyDescent="0.2"/>
    <row r="3202" s="40" customFormat="1" x14ac:dyDescent="0.2"/>
    <row r="3203" s="40" customFormat="1" x14ac:dyDescent="0.2"/>
    <row r="3204" s="40" customFormat="1" x14ac:dyDescent="0.2"/>
    <row r="3205" s="40" customFormat="1" x14ac:dyDescent="0.2"/>
    <row r="3206" s="40" customFormat="1" x14ac:dyDescent="0.2"/>
    <row r="3207" s="40" customFormat="1" x14ac:dyDescent="0.2"/>
    <row r="3208" s="40" customFormat="1" x14ac:dyDescent="0.2"/>
    <row r="3209" s="40" customFormat="1" x14ac:dyDescent="0.2"/>
    <row r="3210" s="40" customFormat="1" x14ac:dyDescent="0.2"/>
    <row r="3211" s="40" customFormat="1" x14ac:dyDescent="0.2"/>
    <row r="3212" s="40" customFormat="1" x14ac:dyDescent="0.2"/>
    <row r="3213" s="40" customFormat="1" x14ac:dyDescent="0.2"/>
    <row r="3214" s="40" customFormat="1" x14ac:dyDescent="0.2"/>
    <row r="3215" s="40" customFormat="1" x14ac:dyDescent="0.2"/>
    <row r="3216" s="40" customFormat="1" x14ac:dyDescent="0.2"/>
    <row r="3217" s="40" customFormat="1" x14ac:dyDescent="0.2"/>
    <row r="3218" s="40" customFormat="1" x14ac:dyDescent="0.2"/>
    <row r="3219" s="40" customFormat="1" x14ac:dyDescent="0.2"/>
    <row r="3220" s="40" customFormat="1" x14ac:dyDescent="0.2"/>
    <row r="3221" s="40" customFormat="1" x14ac:dyDescent="0.2"/>
    <row r="3222" s="40" customFormat="1" x14ac:dyDescent="0.2"/>
    <row r="3223" s="40" customFormat="1" x14ac:dyDescent="0.2"/>
    <row r="3224" s="40" customFormat="1" x14ac:dyDescent="0.2"/>
    <row r="3225" s="40" customFormat="1" x14ac:dyDescent="0.2"/>
    <row r="3226" s="40" customFormat="1" x14ac:dyDescent="0.2"/>
    <row r="3227" s="40" customFormat="1" x14ac:dyDescent="0.2"/>
    <row r="3228" s="40" customFormat="1" x14ac:dyDescent="0.2"/>
    <row r="3229" s="40" customFormat="1" x14ac:dyDescent="0.2"/>
    <row r="3230" s="40" customFormat="1" x14ac:dyDescent="0.2"/>
    <row r="3231" s="40" customFormat="1" x14ac:dyDescent="0.2"/>
    <row r="3232" s="40" customFormat="1" x14ac:dyDescent="0.2"/>
    <row r="3233" s="40" customFormat="1" x14ac:dyDescent="0.2"/>
    <row r="3234" s="40" customFormat="1" x14ac:dyDescent="0.2"/>
    <row r="3235" s="40" customFormat="1" x14ac:dyDescent="0.2"/>
    <row r="3236" s="40" customFormat="1" x14ac:dyDescent="0.2"/>
    <row r="3237" s="40" customFormat="1" x14ac:dyDescent="0.2"/>
    <row r="3238" s="40" customFormat="1" x14ac:dyDescent="0.2"/>
    <row r="3239" s="40" customFormat="1" x14ac:dyDescent="0.2"/>
    <row r="3240" s="40" customFormat="1" x14ac:dyDescent="0.2"/>
    <row r="3241" s="40" customFormat="1" x14ac:dyDescent="0.2"/>
    <row r="3242" s="40" customFormat="1" x14ac:dyDescent="0.2"/>
    <row r="3243" s="40" customFormat="1" x14ac:dyDescent="0.2"/>
    <row r="3244" s="40" customFormat="1" x14ac:dyDescent="0.2"/>
    <row r="3245" s="40" customFormat="1" x14ac:dyDescent="0.2"/>
    <row r="3246" s="40" customFormat="1" x14ac:dyDescent="0.2"/>
    <row r="3247" s="40" customFormat="1" x14ac:dyDescent="0.2"/>
    <row r="3248" s="40" customFormat="1" x14ac:dyDescent="0.2"/>
    <row r="3249" s="40" customFormat="1" x14ac:dyDescent="0.2"/>
    <row r="3250" s="40" customFormat="1" x14ac:dyDescent="0.2"/>
    <row r="3251" s="40" customFormat="1" x14ac:dyDescent="0.2"/>
    <row r="3252" s="40" customFormat="1" x14ac:dyDescent="0.2"/>
    <row r="3253" s="40" customFormat="1" x14ac:dyDescent="0.2"/>
    <row r="3254" s="40" customFormat="1" x14ac:dyDescent="0.2"/>
    <row r="3255" s="40" customFormat="1" x14ac:dyDescent="0.2"/>
    <row r="3256" s="40" customFormat="1" x14ac:dyDescent="0.2"/>
    <row r="3257" s="40" customFormat="1" x14ac:dyDescent="0.2"/>
    <row r="3258" s="40" customFormat="1" x14ac:dyDescent="0.2"/>
    <row r="3259" s="40" customFormat="1" x14ac:dyDescent="0.2"/>
    <row r="3260" s="40" customFormat="1" x14ac:dyDescent="0.2"/>
    <row r="3261" s="40" customFormat="1" x14ac:dyDescent="0.2"/>
    <row r="3262" s="40" customFormat="1" x14ac:dyDescent="0.2"/>
    <row r="3263" s="40" customFormat="1" x14ac:dyDescent="0.2"/>
    <row r="3264" s="40" customFormat="1" x14ac:dyDescent="0.2"/>
    <row r="3265" s="40" customFormat="1" x14ac:dyDescent="0.2"/>
    <row r="3266" s="40" customFormat="1" x14ac:dyDescent="0.2"/>
    <row r="3267" s="40" customFormat="1" x14ac:dyDescent="0.2"/>
    <row r="3268" s="40" customFormat="1" x14ac:dyDescent="0.2"/>
    <row r="3269" s="40" customFormat="1" x14ac:dyDescent="0.2"/>
    <row r="3270" s="40" customFormat="1" x14ac:dyDescent="0.2"/>
    <row r="3271" s="40" customFormat="1" x14ac:dyDescent="0.2"/>
    <row r="3272" s="40" customFormat="1" x14ac:dyDescent="0.2"/>
    <row r="3273" s="40" customFormat="1" x14ac:dyDescent="0.2"/>
    <row r="3274" s="40" customFormat="1" x14ac:dyDescent="0.2"/>
    <row r="3275" s="40" customFormat="1" x14ac:dyDescent="0.2"/>
    <row r="3276" s="40" customFormat="1" x14ac:dyDescent="0.2"/>
    <row r="3277" s="40" customFormat="1" x14ac:dyDescent="0.2"/>
    <row r="3278" s="40" customFormat="1" x14ac:dyDescent="0.2"/>
    <row r="3279" s="40" customFormat="1" x14ac:dyDescent="0.2"/>
    <row r="3280" s="40" customFormat="1" x14ac:dyDescent="0.2"/>
    <row r="3281" s="40" customFormat="1" x14ac:dyDescent="0.2"/>
    <row r="3282" s="40" customFormat="1" x14ac:dyDescent="0.2"/>
    <row r="3283" s="40" customFormat="1" x14ac:dyDescent="0.2"/>
    <row r="3284" s="40" customFormat="1" x14ac:dyDescent="0.2"/>
    <row r="3285" s="40" customFormat="1" x14ac:dyDescent="0.2"/>
    <row r="3286" s="40" customFormat="1" x14ac:dyDescent="0.2"/>
    <row r="3287" s="40" customFormat="1" x14ac:dyDescent="0.2"/>
    <row r="3288" s="40" customFormat="1" x14ac:dyDescent="0.2"/>
    <row r="3289" s="40" customFormat="1" x14ac:dyDescent="0.2"/>
    <row r="3290" s="40" customFormat="1" x14ac:dyDescent="0.2"/>
    <row r="3291" s="40" customFormat="1" x14ac:dyDescent="0.2"/>
    <row r="3292" s="40" customFormat="1" x14ac:dyDescent="0.2"/>
    <row r="3293" s="40" customFormat="1" x14ac:dyDescent="0.2"/>
    <row r="3294" s="40" customFormat="1" x14ac:dyDescent="0.2"/>
    <row r="3295" s="40" customFormat="1" x14ac:dyDescent="0.2"/>
    <row r="3296" s="40" customFormat="1" x14ac:dyDescent="0.2"/>
    <row r="3297" s="40" customFormat="1" x14ac:dyDescent="0.2"/>
    <row r="3298" s="40" customFormat="1" x14ac:dyDescent="0.2"/>
    <row r="3299" s="40" customFormat="1" x14ac:dyDescent="0.2"/>
    <row r="3300" s="40" customFormat="1" x14ac:dyDescent="0.2"/>
    <row r="3301" s="40" customFormat="1" x14ac:dyDescent="0.2"/>
    <row r="3302" s="40" customFormat="1" x14ac:dyDescent="0.2"/>
    <row r="3303" s="40" customFormat="1" x14ac:dyDescent="0.2"/>
    <row r="3304" s="40" customFormat="1" x14ac:dyDescent="0.2"/>
    <row r="3305" s="40" customFormat="1" x14ac:dyDescent="0.2"/>
    <row r="3306" s="40" customFormat="1" x14ac:dyDescent="0.2"/>
    <row r="3307" s="40" customFormat="1" x14ac:dyDescent="0.2"/>
    <row r="3308" s="40" customFormat="1" x14ac:dyDescent="0.2"/>
    <row r="3309" s="40" customFormat="1" x14ac:dyDescent="0.2"/>
    <row r="3310" s="40" customFormat="1" x14ac:dyDescent="0.2"/>
    <row r="3311" s="40" customFormat="1" x14ac:dyDescent="0.2"/>
    <row r="3312" s="40" customFormat="1" x14ac:dyDescent="0.2"/>
    <row r="3313" s="40" customFormat="1" x14ac:dyDescent="0.2"/>
    <row r="3314" s="40" customFormat="1" x14ac:dyDescent="0.2"/>
    <row r="3315" s="40" customFormat="1" x14ac:dyDescent="0.2"/>
    <row r="3316" s="40" customFormat="1" x14ac:dyDescent="0.2"/>
    <row r="3317" s="40" customFormat="1" x14ac:dyDescent="0.2"/>
    <row r="3318" s="40" customFormat="1" x14ac:dyDescent="0.2"/>
    <row r="3319" s="40" customFormat="1" x14ac:dyDescent="0.2"/>
    <row r="3320" s="40" customFormat="1" x14ac:dyDescent="0.2"/>
    <row r="3321" s="40" customFormat="1" x14ac:dyDescent="0.2"/>
    <row r="3322" s="40" customFormat="1" x14ac:dyDescent="0.2"/>
    <row r="3323" s="40" customFormat="1" x14ac:dyDescent="0.2"/>
    <row r="3324" s="40" customFormat="1" x14ac:dyDescent="0.2"/>
    <row r="3325" s="40" customFormat="1" x14ac:dyDescent="0.2"/>
    <row r="3326" s="40" customFormat="1" x14ac:dyDescent="0.2"/>
    <row r="3327" s="40" customFormat="1" x14ac:dyDescent="0.2"/>
    <row r="3328" s="40" customFormat="1" x14ac:dyDescent="0.2"/>
    <row r="3329" s="40" customFormat="1" x14ac:dyDescent="0.2"/>
    <row r="3330" s="40" customFormat="1" x14ac:dyDescent="0.2"/>
    <row r="3331" s="40" customFormat="1" x14ac:dyDescent="0.2"/>
    <row r="3332" s="40" customFormat="1" x14ac:dyDescent="0.2"/>
    <row r="3333" s="40" customFormat="1" x14ac:dyDescent="0.2"/>
    <row r="3334" s="40" customFormat="1" x14ac:dyDescent="0.2"/>
    <row r="3335" s="40" customFormat="1" x14ac:dyDescent="0.2"/>
    <row r="3336" s="40" customFormat="1" x14ac:dyDescent="0.2"/>
    <row r="3337" s="40" customFormat="1" x14ac:dyDescent="0.2"/>
    <row r="3338" s="40" customFormat="1" x14ac:dyDescent="0.2"/>
    <row r="3339" s="40" customFormat="1" x14ac:dyDescent="0.2"/>
    <row r="3340" s="40" customFormat="1" x14ac:dyDescent="0.2"/>
    <row r="3341" s="40" customFormat="1" x14ac:dyDescent="0.2"/>
    <row r="3342" s="40" customFormat="1" x14ac:dyDescent="0.2"/>
    <row r="3343" s="40" customFormat="1" x14ac:dyDescent="0.2"/>
    <row r="3344" s="40" customFormat="1" x14ac:dyDescent="0.2"/>
    <row r="3345" s="40" customFormat="1" x14ac:dyDescent="0.2"/>
    <row r="3346" s="40" customFormat="1" x14ac:dyDescent="0.2"/>
    <row r="3347" s="40" customFormat="1" x14ac:dyDescent="0.2"/>
    <row r="3348" s="40" customFormat="1" x14ac:dyDescent="0.2"/>
    <row r="3349" s="40" customFormat="1" x14ac:dyDescent="0.2"/>
    <row r="3350" s="40" customFormat="1" x14ac:dyDescent="0.2"/>
    <row r="3351" s="40" customFormat="1" x14ac:dyDescent="0.2"/>
    <row r="3352" s="40" customFormat="1" x14ac:dyDescent="0.2"/>
    <row r="3353" s="40" customFormat="1" x14ac:dyDescent="0.2"/>
    <row r="3354" s="40" customFormat="1" x14ac:dyDescent="0.2"/>
    <row r="3355" s="40" customFormat="1" x14ac:dyDescent="0.2"/>
    <row r="3356" s="40" customFormat="1" x14ac:dyDescent="0.2"/>
    <row r="3357" s="40" customFormat="1" x14ac:dyDescent="0.2"/>
    <row r="3358" s="40" customFormat="1" x14ac:dyDescent="0.2"/>
    <row r="3359" s="40" customFormat="1" x14ac:dyDescent="0.2"/>
    <row r="3360" s="40" customFormat="1" x14ac:dyDescent="0.2"/>
    <row r="3361" s="40" customFormat="1" x14ac:dyDescent="0.2"/>
    <row r="3362" s="40" customFormat="1" x14ac:dyDescent="0.2"/>
    <row r="3363" s="40" customFormat="1" x14ac:dyDescent="0.2"/>
    <row r="3364" s="40" customFormat="1" x14ac:dyDescent="0.2"/>
    <row r="3365" s="40" customFormat="1" x14ac:dyDescent="0.2"/>
    <row r="3366" s="40" customFormat="1" x14ac:dyDescent="0.2"/>
    <row r="3367" s="40" customFormat="1" x14ac:dyDescent="0.2"/>
    <row r="3368" s="40" customFormat="1" x14ac:dyDescent="0.2"/>
    <row r="3369" s="40" customFormat="1" x14ac:dyDescent="0.2"/>
    <row r="3370" s="40" customFormat="1" x14ac:dyDescent="0.2"/>
    <row r="3371" s="40" customFormat="1" x14ac:dyDescent="0.2"/>
    <row r="3372" s="40" customFormat="1" x14ac:dyDescent="0.2"/>
    <row r="3373" s="40" customFormat="1" x14ac:dyDescent="0.2"/>
    <row r="3374" s="40" customFormat="1" x14ac:dyDescent="0.2"/>
    <row r="3375" s="40" customFormat="1" x14ac:dyDescent="0.2"/>
    <row r="3376" s="40" customFormat="1" x14ac:dyDescent="0.2"/>
    <row r="3377" s="40" customFormat="1" x14ac:dyDescent="0.2"/>
    <row r="3378" s="40" customFormat="1" x14ac:dyDescent="0.2"/>
    <row r="3379" s="40" customFormat="1" x14ac:dyDescent="0.2"/>
    <row r="3380" s="40" customFormat="1" x14ac:dyDescent="0.2"/>
    <row r="3381" s="40" customFormat="1" x14ac:dyDescent="0.2"/>
    <row r="3382" s="40" customFormat="1" x14ac:dyDescent="0.2"/>
    <row r="3383" s="40" customFormat="1" x14ac:dyDescent="0.2"/>
    <row r="3384" s="40" customFormat="1" x14ac:dyDescent="0.2"/>
    <row r="3385" s="40" customFormat="1" x14ac:dyDescent="0.2"/>
    <row r="3386" s="40" customFormat="1" x14ac:dyDescent="0.2"/>
    <row r="3387" s="40" customFormat="1" x14ac:dyDescent="0.2"/>
    <row r="3388" s="40" customFormat="1" x14ac:dyDescent="0.2"/>
    <row r="3389" s="40" customFormat="1" x14ac:dyDescent="0.2"/>
    <row r="3390" s="40" customFormat="1" x14ac:dyDescent="0.2"/>
    <row r="3391" s="40" customFormat="1" x14ac:dyDescent="0.2"/>
    <row r="3392" s="40" customFormat="1" x14ac:dyDescent="0.2"/>
    <row r="3393" s="40" customFormat="1" x14ac:dyDescent="0.2"/>
    <row r="3394" s="40" customFormat="1" x14ac:dyDescent="0.2"/>
    <row r="3395" s="40" customFormat="1" x14ac:dyDescent="0.2"/>
    <row r="3396" s="40" customFormat="1" x14ac:dyDescent="0.2"/>
    <row r="3397" s="40" customFormat="1" x14ac:dyDescent="0.2"/>
    <row r="3398" s="40" customFormat="1" x14ac:dyDescent="0.2"/>
    <row r="3399" s="40" customFormat="1" x14ac:dyDescent="0.2"/>
    <row r="3400" s="40" customFormat="1" x14ac:dyDescent="0.2"/>
    <row r="3401" s="40" customFormat="1" x14ac:dyDescent="0.2"/>
    <row r="3402" s="40" customFormat="1" x14ac:dyDescent="0.2"/>
    <row r="3403" s="40" customFormat="1" x14ac:dyDescent="0.2"/>
    <row r="3404" s="40" customFormat="1" x14ac:dyDescent="0.2"/>
    <row r="3405" s="40" customFormat="1" x14ac:dyDescent="0.2"/>
    <row r="3406" s="40" customFormat="1" x14ac:dyDescent="0.2"/>
    <row r="3407" s="40" customFormat="1" x14ac:dyDescent="0.2"/>
    <row r="3408" s="40" customFormat="1" x14ac:dyDescent="0.2"/>
    <row r="3409" s="40" customFormat="1" x14ac:dyDescent="0.2"/>
    <row r="3410" s="40" customFormat="1" x14ac:dyDescent="0.2"/>
    <row r="3411" s="40" customFormat="1" x14ac:dyDescent="0.2"/>
    <row r="3412" s="40" customFormat="1" x14ac:dyDescent="0.2"/>
    <row r="3413" s="40" customFormat="1" x14ac:dyDescent="0.2"/>
    <row r="3414" s="40" customFormat="1" x14ac:dyDescent="0.2"/>
    <row r="3415" s="40" customFormat="1" x14ac:dyDescent="0.2"/>
    <row r="3416" s="40" customFormat="1" x14ac:dyDescent="0.2"/>
    <row r="3417" s="40" customFormat="1" x14ac:dyDescent="0.2"/>
    <row r="3418" s="40" customFormat="1" x14ac:dyDescent="0.2"/>
    <row r="3419" s="40" customFormat="1" x14ac:dyDescent="0.2"/>
    <row r="3420" s="40" customFormat="1" x14ac:dyDescent="0.2"/>
    <row r="3421" s="40" customFormat="1" x14ac:dyDescent="0.2"/>
    <row r="3422" s="40" customFormat="1" x14ac:dyDescent="0.2"/>
    <row r="3423" s="40" customFormat="1" x14ac:dyDescent="0.2"/>
    <row r="3424" s="40" customFormat="1" x14ac:dyDescent="0.2"/>
    <row r="3425" s="40" customFormat="1" x14ac:dyDescent="0.2"/>
    <row r="3426" s="40" customFormat="1" x14ac:dyDescent="0.2"/>
    <row r="3427" s="40" customFormat="1" x14ac:dyDescent="0.2"/>
    <row r="3428" s="40" customFormat="1" x14ac:dyDescent="0.2"/>
    <row r="3429" s="40" customFormat="1" x14ac:dyDescent="0.2"/>
    <row r="3430" s="40" customFormat="1" x14ac:dyDescent="0.2"/>
    <row r="3431" s="40" customFormat="1" x14ac:dyDescent="0.2"/>
    <row r="3432" s="40" customFormat="1" x14ac:dyDescent="0.2"/>
    <row r="3433" s="40" customFormat="1" x14ac:dyDescent="0.2"/>
    <row r="3434" s="40" customFormat="1" x14ac:dyDescent="0.2"/>
    <row r="3435" s="40" customFormat="1" x14ac:dyDescent="0.2"/>
    <row r="3436" s="40" customFormat="1" x14ac:dyDescent="0.2"/>
    <row r="3437" s="40" customFormat="1" x14ac:dyDescent="0.2"/>
    <row r="3438" s="40" customFormat="1" x14ac:dyDescent="0.2"/>
    <row r="3439" s="40" customFormat="1" x14ac:dyDescent="0.2"/>
    <row r="3440" s="40" customFormat="1" x14ac:dyDescent="0.2"/>
    <row r="3441" s="40" customFormat="1" x14ac:dyDescent="0.2"/>
    <row r="3442" s="40" customFormat="1" x14ac:dyDescent="0.2"/>
    <row r="3443" s="40" customFormat="1" x14ac:dyDescent="0.2"/>
    <row r="3444" s="40" customFormat="1" x14ac:dyDescent="0.2"/>
    <row r="3445" s="40" customFormat="1" x14ac:dyDescent="0.2"/>
    <row r="3446" s="40" customFormat="1" x14ac:dyDescent="0.2"/>
    <row r="3447" s="40" customFormat="1" x14ac:dyDescent="0.2"/>
    <row r="3448" s="40" customFormat="1" x14ac:dyDescent="0.2"/>
    <row r="3449" s="40" customFormat="1" x14ac:dyDescent="0.2"/>
    <row r="3450" s="40" customFormat="1" x14ac:dyDescent="0.2"/>
    <row r="3451" s="40" customFormat="1" x14ac:dyDescent="0.2"/>
    <row r="3452" s="40" customFormat="1" x14ac:dyDescent="0.2"/>
    <row r="3453" s="40" customFormat="1" x14ac:dyDescent="0.2"/>
    <row r="3454" s="40" customFormat="1" x14ac:dyDescent="0.2"/>
    <row r="3455" s="40" customFormat="1" x14ac:dyDescent="0.2"/>
    <row r="3456" s="40" customFormat="1" x14ac:dyDescent="0.2"/>
    <row r="3457" s="40" customFormat="1" x14ac:dyDescent="0.2"/>
    <row r="3458" s="40" customFormat="1" x14ac:dyDescent="0.2"/>
    <row r="3459" s="40" customFormat="1" x14ac:dyDescent="0.2"/>
    <row r="3460" s="40" customFormat="1" x14ac:dyDescent="0.2"/>
    <row r="3461" s="40" customFormat="1" x14ac:dyDescent="0.2"/>
    <row r="3462" s="40" customFormat="1" x14ac:dyDescent="0.2"/>
    <row r="3463" s="40" customFormat="1" x14ac:dyDescent="0.2"/>
    <row r="3464" s="40" customFormat="1" x14ac:dyDescent="0.2"/>
    <row r="3465" s="40" customFormat="1" x14ac:dyDescent="0.2"/>
    <row r="3466" s="40" customFormat="1" x14ac:dyDescent="0.2"/>
    <row r="3467" s="40" customFormat="1" x14ac:dyDescent="0.2"/>
    <row r="3468" s="40" customFormat="1" x14ac:dyDescent="0.2"/>
    <row r="3469" s="40" customFormat="1" x14ac:dyDescent="0.2"/>
    <row r="3470" s="40" customFormat="1" x14ac:dyDescent="0.2"/>
    <row r="3471" s="40" customFormat="1" x14ac:dyDescent="0.2"/>
    <row r="3472" s="40" customFormat="1" x14ac:dyDescent="0.2"/>
    <row r="3473" s="40" customFormat="1" x14ac:dyDescent="0.2"/>
    <row r="3474" s="40" customFormat="1" x14ac:dyDescent="0.2"/>
    <row r="3475" s="40" customFormat="1" x14ac:dyDescent="0.2"/>
    <row r="3476" s="40" customFormat="1" x14ac:dyDescent="0.2"/>
    <row r="3477" s="40" customFormat="1" x14ac:dyDescent="0.2"/>
    <row r="3478" s="40" customFormat="1" x14ac:dyDescent="0.2"/>
    <row r="3479" s="40" customFormat="1" x14ac:dyDescent="0.2"/>
    <row r="3480" s="40" customFormat="1" x14ac:dyDescent="0.2"/>
    <row r="3481" s="40" customFormat="1" x14ac:dyDescent="0.2"/>
    <row r="3482" s="40" customFormat="1" x14ac:dyDescent="0.2"/>
    <row r="3483" s="40" customFormat="1" x14ac:dyDescent="0.2"/>
    <row r="3484" s="40" customFormat="1" x14ac:dyDescent="0.2"/>
    <row r="3485" s="40" customFormat="1" x14ac:dyDescent="0.2"/>
    <row r="3486" s="40" customFormat="1" x14ac:dyDescent="0.2"/>
    <row r="3487" s="40" customFormat="1" x14ac:dyDescent="0.2"/>
    <row r="3488" s="40" customFormat="1" x14ac:dyDescent="0.2"/>
    <row r="3489" s="40" customFormat="1" x14ac:dyDescent="0.2"/>
    <row r="3490" s="40" customFormat="1" x14ac:dyDescent="0.2"/>
    <row r="3491" s="40" customFormat="1" x14ac:dyDescent="0.2"/>
    <row r="3492" s="40" customFormat="1" x14ac:dyDescent="0.2"/>
    <row r="3493" s="40" customFormat="1" x14ac:dyDescent="0.2"/>
    <row r="3494" s="40" customFormat="1" x14ac:dyDescent="0.2"/>
    <row r="3495" s="40" customFormat="1" x14ac:dyDescent="0.2"/>
    <row r="3496" s="40" customFormat="1" x14ac:dyDescent="0.2"/>
    <row r="3497" s="40" customFormat="1" x14ac:dyDescent="0.2"/>
    <row r="3498" s="40" customFormat="1" x14ac:dyDescent="0.2"/>
    <row r="3499" s="40" customFormat="1" x14ac:dyDescent="0.2"/>
    <row r="3500" s="40" customFormat="1" x14ac:dyDescent="0.2"/>
    <row r="3501" s="40" customFormat="1" x14ac:dyDescent="0.2"/>
    <row r="3502" s="40" customFormat="1" x14ac:dyDescent="0.2"/>
    <row r="3503" s="40" customFormat="1" x14ac:dyDescent="0.2"/>
    <row r="3504" s="40" customFormat="1" x14ac:dyDescent="0.2"/>
    <row r="3505" s="40" customFormat="1" x14ac:dyDescent="0.2"/>
    <row r="3506" s="40" customFormat="1" x14ac:dyDescent="0.2"/>
    <row r="3507" s="40" customFormat="1" x14ac:dyDescent="0.2"/>
    <row r="3508" s="40" customFormat="1" x14ac:dyDescent="0.2"/>
    <row r="3509" s="40" customFormat="1" x14ac:dyDescent="0.2"/>
    <row r="3510" s="40" customFormat="1" x14ac:dyDescent="0.2"/>
    <row r="3511" s="40" customFormat="1" x14ac:dyDescent="0.2"/>
    <row r="3512" s="40" customFormat="1" x14ac:dyDescent="0.2"/>
    <row r="3513" s="40" customFormat="1" x14ac:dyDescent="0.2"/>
    <row r="3514" s="40" customFormat="1" x14ac:dyDescent="0.2"/>
    <row r="3515" s="40" customFormat="1" x14ac:dyDescent="0.2"/>
    <row r="3516" s="40" customFormat="1" x14ac:dyDescent="0.2"/>
    <row r="3517" s="40" customFormat="1" x14ac:dyDescent="0.2"/>
    <row r="3518" s="40" customFormat="1" x14ac:dyDescent="0.2"/>
    <row r="3519" s="40" customFormat="1" x14ac:dyDescent="0.2"/>
    <row r="3520" s="40" customFormat="1" x14ac:dyDescent="0.2"/>
    <row r="3521" s="40" customFormat="1" x14ac:dyDescent="0.2"/>
    <row r="3522" s="40" customFormat="1" x14ac:dyDescent="0.2"/>
    <row r="3523" s="40" customFormat="1" x14ac:dyDescent="0.2"/>
    <row r="3524" s="40" customFormat="1" x14ac:dyDescent="0.2"/>
    <row r="3525" s="40" customFormat="1" x14ac:dyDescent="0.2"/>
    <row r="3526" s="40" customFormat="1" x14ac:dyDescent="0.2"/>
    <row r="3527" s="40" customFormat="1" x14ac:dyDescent="0.2"/>
    <row r="3528" s="40" customFormat="1" x14ac:dyDescent="0.2"/>
    <row r="3529" s="40" customFormat="1" x14ac:dyDescent="0.2"/>
    <row r="3530" s="40" customFormat="1" x14ac:dyDescent="0.2"/>
    <row r="3531" s="40" customFormat="1" x14ac:dyDescent="0.2"/>
    <row r="3532" s="40" customFormat="1" x14ac:dyDescent="0.2"/>
    <row r="3533" s="40" customFormat="1" x14ac:dyDescent="0.2"/>
    <row r="3534" s="40" customFormat="1" x14ac:dyDescent="0.2"/>
    <row r="3535" s="40" customFormat="1" x14ac:dyDescent="0.2"/>
    <row r="3536" s="40" customFormat="1" x14ac:dyDescent="0.2"/>
    <row r="3537" s="40" customFormat="1" x14ac:dyDescent="0.2"/>
    <row r="3538" s="40" customFormat="1" x14ac:dyDescent="0.2"/>
    <row r="3539" s="40" customFormat="1" x14ac:dyDescent="0.2"/>
    <row r="3540" s="40" customFormat="1" x14ac:dyDescent="0.2"/>
    <row r="3541" s="40" customFormat="1" x14ac:dyDescent="0.2"/>
    <row r="3542" s="40" customFormat="1" x14ac:dyDescent="0.2"/>
    <row r="3543" s="40" customFormat="1" x14ac:dyDescent="0.2"/>
    <row r="3544" s="40" customFormat="1" x14ac:dyDescent="0.2"/>
    <row r="3545" s="40" customFormat="1" x14ac:dyDescent="0.2"/>
    <row r="3546" s="40" customFormat="1" x14ac:dyDescent="0.2"/>
    <row r="3547" s="40" customFormat="1" x14ac:dyDescent="0.2"/>
    <row r="3548" s="40" customFormat="1" x14ac:dyDescent="0.2"/>
    <row r="3549" s="40" customFormat="1" x14ac:dyDescent="0.2"/>
    <row r="3550" s="40" customFormat="1" x14ac:dyDescent="0.2"/>
    <row r="3551" s="40" customFormat="1" x14ac:dyDescent="0.2"/>
    <row r="3552" s="40" customFormat="1" x14ac:dyDescent="0.2"/>
    <row r="3553" s="40" customFormat="1" x14ac:dyDescent="0.2"/>
    <row r="3554" s="40" customFormat="1" x14ac:dyDescent="0.2"/>
    <row r="3555" s="40" customFormat="1" x14ac:dyDescent="0.2"/>
    <row r="3556" s="40" customFormat="1" x14ac:dyDescent="0.2"/>
    <row r="3557" s="40" customFormat="1" x14ac:dyDescent="0.2"/>
    <row r="3558" s="40" customFormat="1" x14ac:dyDescent="0.2"/>
    <row r="3559" s="40" customFormat="1" x14ac:dyDescent="0.2"/>
    <row r="3560" s="40" customFormat="1" x14ac:dyDescent="0.2"/>
    <row r="3561" s="40" customFormat="1" x14ac:dyDescent="0.2"/>
    <row r="3562" s="40" customFormat="1" x14ac:dyDescent="0.2"/>
    <row r="3563" s="40" customFormat="1" x14ac:dyDescent="0.2"/>
    <row r="3564" s="40" customFormat="1" x14ac:dyDescent="0.2"/>
    <row r="3565" s="40" customFormat="1" x14ac:dyDescent="0.2"/>
    <row r="3566" s="40" customFormat="1" x14ac:dyDescent="0.2"/>
    <row r="3567" s="40" customFormat="1" x14ac:dyDescent="0.2"/>
    <row r="3568" s="40" customFormat="1" x14ac:dyDescent="0.2"/>
    <row r="3569" s="40" customFormat="1" x14ac:dyDescent="0.2"/>
    <row r="3570" s="40" customFormat="1" x14ac:dyDescent="0.2"/>
    <row r="3571" s="40" customFormat="1" x14ac:dyDescent="0.2"/>
    <row r="3572" s="40" customFormat="1" x14ac:dyDescent="0.2"/>
    <row r="3573" s="40" customFormat="1" x14ac:dyDescent="0.2"/>
    <row r="3574" s="40" customFormat="1" x14ac:dyDescent="0.2"/>
    <row r="3575" s="40" customFormat="1" x14ac:dyDescent="0.2"/>
    <row r="3576" s="40" customFormat="1" x14ac:dyDescent="0.2"/>
    <row r="3577" s="40" customFormat="1" x14ac:dyDescent="0.2"/>
    <row r="3578" s="40" customFormat="1" x14ac:dyDescent="0.2"/>
    <row r="3579" s="40" customFormat="1" x14ac:dyDescent="0.2"/>
    <row r="3580" s="40" customFormat="1" x14ac:dyDescent="0.2"/>
    <row r="3581" s="40" customFormat="1" x14ac:dyDescent="0.2"/>
    <row r="3582" s="40" customFormat="1" x14ac:dyDescent="0.2"/>
    <row r="3583" s="40" customFormat="1" x14ac:dyDescent="0.2"/>
    <row r="3584" s="40" customFormat="1" x14ac:dyDescent="0.2"/>
    <row r="3585" s="40" customFormat="1" x14ac:dyDescent="0.2"/>
    <row r="3586" s="40" customFormat="1" x14ac:dyDescent="0.2"/>
    <row r="3587" s="40" customFormat="1" x14ac:dyDescent="0.2"/>
    <row r="3588" s="40" customFormat="1" x14ac:dyDescent="0.2"/>
    <row r="3589" s="40" customFormat="1" x14ac:dyDescent="0.2"/>
    <row r="3590" s="40" customFormat="1" x14ac:dyDescent="0.2"/>
    <row r="3591" s="40" customFormat="1" x14ac:dyDescent="0.2"/>
    <row r="3592" s="40" customFormat="1" x14ac:dyDescent="0.2"/>
    <row r="3593" s="40" customFormat="1" x14ac:dyDescent="0.2"/>
    <row r="3594" s="40" customFormat="1" x14ac:dyDescent="0.2"/>
    <row r="3595" s="40" customFormat="1" x14ac:dyDescent="0.2"/>
    <row r="3596" s="40" customFormat="1" x14ac:dyDescent="0.2"/>
  </sheetData>
  <sheetProtection password="DE02" sheet="1" objects="1" scenarios="1" selectLockedCells="1"/>
  <mergeCells count="17">
    <mergeCell ref="D11:G11"/>
    <mergeCell ref="P17:P18"/>
    <mergeCell ref="B7:I7"/>
    <mergeCell ref="B9:I9"/>
    <mergeCell ref="B14:I14"/>
    <mergeCell ref="C17:C18"/>
    <mergeCell ref="B17:B18"/>
    <mergeCell ref="I17:I18"/>
    <mergeCell ref="B16:H16"/>
    <mergeCell ref="B12:H12"/>
    <mergeCell ref="R17:R18"/>
    <mergeCell ref="D17:F17"/>
    <mergeCell ref="G17:H17"/>
    <mergeCell ref="J17:J18"/>
    <mergeCell ref="Q17:Q18"/>
    <mergeCell ref="K17:K18"/>
    <mergeCell ref="L17:N17"/>
  </mergeCells>
  <phoneticPr fontId="3" type="noConversion"/>
  <dataValidations count="5">
    <dataValidation type="list" allowBlank="1" showInputMessage="1" showErrorMessage="1" sqref="Q19:Q37" xr:uid="{00000000-0002-0000-0100-000000000000}">
      <formula1>INDIRECT(O19)</formula1>
    </dataValidation>
    <dataValidation type="list" allowBlank="1" showInputMessage="1" showErrorMessage="1" sqref="G19:G37" xr:uid="{00000000-0002-0000-0100-000001000000}">
      <formula1>numerators</formula1>
    </dataValidation>
    <dataValidation type="list" allowBlank="1" showInputMessage="1" showErrorMessage="1" sqref="H19:H37" xr:uid="{00000000-0002-0000-0100-000002000000}">
      <formula1>denominators</formula1>
    </dataValidation>
    <dataValidation type="list" allowBlank="1" showInputMessage="1" showErrorMessage="1" sqref="C19:C37" xr:uid="{00000000-0002-0000-0100-000003000000}">
      <formula1>customFuelTypes</formula1>
    </dataValidation>
    <dataValidation type="list" allowBlank="1" showInputMessage="1" showErrorMessage="1" sqref="D11" xr:uid="{00000000-0002-0000-0100-000004000000}">
      <formula1>GWPSets</formula1>
    </dataValidation>
  </dataValidation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U411"/>
  <sheetViews>
    <sheetView tabSelected="1" topLeftCell="D10" workbookViewId="0">
      <selection activeCell="E10" sqref="E10"/>
    </sheetView>
  </sheetViews>
  <sheetFormatPr defaultRowHeight="12.75" x14ac:dyDescent="0.2"/>
  <cols>
    <col min="1" max="1" width="4.5703125" customWidth="1"/>
    <col min="2" max="2" width="11.7109375" customWidth="1"/>
    <col min="3" max="3" width="15.28515625" bestFit="1" customWidth="1"/>
    <col min="4" max="4" width="19" customWidth="1"/>
    <col min="5" max="5" width="29" customWidth="1"/>
    <col min="6" max="6" width="10" hidden="1" customWidth="1"/>
    <col min="7" max="7" width="15.5703125" hidden="1" customWidth="1"/>
    <col min="8" max="8" width="13.85546875" customWidth="1"/>
    <col min="9" max="9" width="19.28515625" customWidth="1"/>
    <col min="10" max="11" width="12.85546875" hidden="1" customWidth="1"/>
    <col min="12" max="12" width="18" customWidth="1"/>
    <col min="13" max="13" width="18.28515625" customWidth="1"/>
    <col min="14" max="14" width="17" customWidth="1"/>
    <col min="15" max="15" width="17.7109375" customWidth="1"/>
    <col min="16" max="17" width="23.28515625" hidden="1" customWidth="1"/>
    <col min="18" max="18" width="15.85546875" customWidth="1"/>
    <col min="19" max="19" width="44.140625" customWidth="1"/>
  </cols>
  <sheetData>
    <row r="1" spans="1:229" s="40" customForma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229" s="40" customFormat="1" ht="43.5" customHeight="1" x14ac:dyDescent="0.2">
      <c r="A2" s="193"/>
      <c r="B2"/>
      <c r="C2" s="150"/>
      <c r="D2" s="150"/>
      <c r="E2" s="150"/>
      <c r="F2" s="150"/>
      <c r="G2" s="150"/>
      <c r="H2" s="150"/>
      <c r="I2" s="150"/>
      <c r="J2" s="150"/>
      <c r="K2" s="150"/>
      <c r="L2" s="150"/>
      <c r="M2" s="150"/>
      <c r="N2" s="150"/>
      <c r="O2" s="150"/>
      <c r="P2" s="150"/>
      <c r="Q2" s="150"/>
      <c r="R2" s="150"/>
      <c r="S2" s="193"/>
      <c r="T2" s="193"/>
      <c r="U2" s="150"/>
      <c r="V2" s="150"/>
      <c r="W2" s="150"/>
      <c r="X2" s="150"/>
      <c r="Y2" s="150"/>
      <c r="Z2" s="150"/>
      <c r="AA2" s="150"/>
      <c r="AB2" s="150"/>
      <c r="AC2" s="150"/>
      <c r="AD2" s="150"/>
      <c r="AE2" s="150"/>
      <c r="AF2" s="150"/>
      <c r="AG2" s="150"/>
      <c r="AH2" s="150"/>
      <c r="AI2" s="150"/>
      <c r="AJ2" s="150"/>
      <c r="AK2" s="150"/>
      <c r="AL2" s="150"/>
    </row>
    <row r="3" spans="1:229" s="3" customFormat="1" ht="17.25" customHeight="1" thickBot="1" x14ac:dyDescent="0.25">
      <c r="A3" s="261"/>
      <c r="B3" s="204"/>
      <c r="C3" s="204"/>
      <c r="D3" s="204"/>
      <c r="E3" s="204"/>
      <c r="F3" s="204"/>
      <c r="G3" s="204"/>
      <c r="H3" s="204"/>
      <c r="I3" s="204"/>
      <c r="J3" s="204"/>
      <c r="K3" s="204"/>
      <c r="L3" s="204"/>
      <c r="M3" s="204"/>
      <c r="N3" s="204"/>
      <c r="O3" s="204"/>
      <c r="P3" s="204"/>
      <c r="Q3" s="204"/>
      <c r="R3" s="262"/>
      <c r="S3" s="263"/>
      <c r="T3" s="270"/>
      <c r="U3" s="204"/>
      <c r="V3" s="204"/>
      <c r="W3" s="204"/>
      <c r="X3" s="204"/>
      <c r="Y3" s="204"/>
      <c r="Z3" s="204"/>
      <c r="AA3" s="204"/>
      <c r="AB3" s="204"/>
      <c r="AC3" s="204"/>
      <c r="AD3" s="204"/>
      <c r="AE3" s="204"/>
      <c r="AF3" s="204"/>
      <c r="AG3" s="204"/>
      <c r="AH3" s="204"/>
      <c r="AI3" s="204"/>
      <c r="AJ3" s="204"/>
      <c r="AK3" s="204"/>
      <c r="AL3" s="204"/>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row>
    <row r="4" spans="1:229" ht="34.5" customHeight="1" thickBot="1" x14ac:dyDescent="0.25">
      <c r="A4" s="193"/>
      <c r="B4" s="483" t="str">
        <f>IF(ISERROR(IF(SUM(K8:K31)&gt;0, VLOOKUP(1, errorMessageTable, 2, FALSE), "")), "", IF(SUM(K8:K31)&gt;0, VLOOKUP(1, errorMessageTable, 2, FALSE), ""))</f>
        <v/>
      </c>
      <c r="C4" s="486"/>
      <c r="D4" s="486"/>
      <c r="E4" s="486"/>
      <c r="F4" s="486"/>
      <c r="G4" s="486"/>
      <c r="H4" s="486"/>
      <c r="I4" s="486"/>
      <c r="J4" s="486"/>
      <c r="K4" s="486"/>
      <c r="L4" s="486"/>
      <c r="M4" s="486"/>
      <c r="N4" s="486"/>
      <c r="O4" s="486"/>
      <c r="P4" s="486"/>
      <c r="Q4" s="486"/>
      <c r="R4" s="487"/>
      <c r="S4" s="264"/>
      <c r="T4" s="203"/>
      <c r="U4" s="150"/>
      <c r="V4" s="150"/>
      <c r="W4" s="150"/>
      <c r="X4" s="150"/>
      <c r="Y4" s="150"/>
      <c r="Z4" s="150"/>
      <c r="AA4" s="150"/>
      <c r="AB4" s="150"/>
      <c r="AC4" s="150"/>
      <c r="AD4" s="150"/>
      <c r="AE4" s="150"/>
      <c r="AF4" s="150"/>
      <c r="AG4" s="150"/>
      <c r="AH4" s="150"/>
      <c r="AI4" s="150"/>
      <c r="AJ4" s="150"/>
      <c r="AK4" s="150"/>
      <c r="AL4" s="15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3"/>
    </row>
    <row r="5" spans="1:229" ht="17.25" customHeight="1" thickBot="1" x14ac:dyDescent="0.25">
      <c r="A5" s="193"/>
      <c r="B5" s="193"/>
      <c r="C5" s="491"/>
      <c r="D5" s="492"/>
      <c r="E5" s="492"/>
      <c r="F5" s="492"/>
      <c r="G5" s="492"/>
      <c r="H5" s="493"/>
      <c r="I5" s="266"/>
      <c r="J5" s="265"/>
      <c r="K5" s="265"/>
      <c r="L5" s="265"/>
      <c r="M5" s="497"/>
      <c r="N5" s="498"/>
      <c r="O5" s="499"/>
      <c r="P5" s="267"/>
      <c r="Q5" s="267"/>
      <c r="R5" s="268"/>
      <c r="S5" s="269"/>
      <c r="T5" s="203"/>
      <c r="U5" s="150"/>
      <c r="V5" s="150"/>
      <c r="W5" s="150"/>
      <c r="X5" s="150"/>
      <c r="Y5" s="150"/>
      <c r="Z5" s="150"/>
      <c r="AA5" s="150"/>
      <c r="AB5" s="150"/>
      <c r="AC5" s="150"/>
      <c r="AD5" s="150"/>
      <c r="AE5" s="150"/>
      <c r="AF5" s="150"/>
      <c r="AG5" s="150"/>
      <c r="AH5" s="150"/>
      <c r="AI5" s="150"/>
      <c r="AJ5" s="150"/>
      <c r="AK5" s="150"/>
      <c r="AL5" s="15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3"/>
    </row>
    <row r="6" spans="1:229" ht="16.5" thickBot="1" x14ac:dyDescent="0.3">
      <c r="A6" s="293"/>
      <c r="B6" s="494" t="s">
        <v>134</v>
      </c>
      <c r="C6" s="503"/>
      <c r="D6" s="503"/>
      <c r="E6" s="503"/>
      <c r="F6" s="503"/>
      <c r="G6" s="503"/>
      <c r="H6" s="503"/>
      <c r="I6" s="503"/>
      <c r="J6" s="503"/>
      <c r="K6" s="503"/>
      <c r="L6" s="504"/>
      <c r="M6" s="494" t="s">
        <v>133</v>
      </c>
      <c r="N6" s="495"/>
      <c r="O6" s="495"/>
      <c r="P6" s="495"/>
      <c r="Q6" s="495"/>
      <c r="R6" s="496"/>
      <c r="S6" s="272"/>
      <c r="T6" s="273"/>
      <c r="U6" s="274"/>
      <c r="V6" s="274"/>
      <c r="W6" s="274"/>
      <c r="X6" s="274"/>
      <c r="Y6" s="150"/>
      <c r="Z6" s="150"/>
      <c r="AA6" s="150"/>
      <c r="AB6" s="150"/>
      <c r="AC6" s="150"/>
      <c r="AD6" s="150"/>
      <c r="AE6" s="150"/>
      <c r="AF6" s="150"/>
      <c r="AG6" s="150"/>
      <c r="AH6" s="150"/>
      <c r="AI6" s="150"/>
      <c r="AJ6" s="150"/>
      <c r="AK6" s="150"/>
      <c r="AL6" s="15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3"/>
    </row>
    <row r="7" spans="1:229" s="19" customFormat="1" ht="37.5" customHeight="1" thickBot="1" x14ac:dyDescent="0.4">
      <c r="A7" s="294"/>
      <c r="B7" s="309" t="s">
        <v>42</v>
      </c>
      <c r="C7" s="310" t="s">
        <v>169</v>
      </c>
      <c r="D7" s="310" t="s">
        <v>375</v>
      </c>
      <c r="E7" s="310" t="s">
        <v>21</v>
      </c>
      <c r="F7" s="311" t="s">
        <v>601</v>
      </c>
      <c r="G7" s="311" t="s">
        <v>601</v>
      </c>
      <c r="H7" s="310" t="s">
        <v>401</v>
      </c>
      <c r="I7" s="310" t="s">
        <v>376</v>
      </c>
      <c r="J7" s="312"/>
      <c r="K7" s="313"/>
      <c r="L7" s="314" t="s">
        <v>438</v>
      </c>
      <c r="M7" s="309" t="s">
        <v>522</v>
      </c>
      <c r="N7" s="310" t="s">
        <v>523</v>
      </c>
      <c r="O7" s="310" t="s">
        <v>524</v>
      </c>
      <c r="P7" s="315"/>
      <c r="Q7" s="315"/>
      <c r="R7" s="314" t="s">
        <v>525</v>
      </c>
      <c r="S7" s="275"/>
      <c r="T7" s="276"/>
      <c r="U7" s="277"/>
      <c r="V7" s="277"/>
      <c r="W7" s="277"/>
      <c r="X7" s="277"/>
      <c r="Y7" s="196"/>
      <c r="Z7" s="196"/>
      <c r="AA7" s="196"/>
      <c r="AB7" s="196"/>
      <c r="AC7" s="196"/>
      <c r="AD7" s="196"/>
      <c r="AE7" s="196"/>
      <c r="AF7" s="196"/>
      <c r="AG7" s="196"/>
      <c r="AH7" s="196"/>
      <c r="AI7" s="196"/>
      <c r="AJ7" s="196"/>
      <c r="AK7" s="196"/>
      <c r="AL7" s="196"/>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4"/>
    </row>
    <row r="8" spans="1:229" ht="15.75" hidden="1" thickBot="1" x14ac:dyDescent="0.25">
      <c r="A8" s="293"/>
      <c r="B8" s="139"/>
      <c r="C8" s="140"/>
      <c r="D8" s="141"/>
      <c r="E8" s="141"/>
      <c r="F8" s="148" t="str">
        <f t="shared" ref="F8:F31" si="0">IF(D8="", "", VLOOKUP(D8,stateMap,2,FALSE))</f>
        <v/>
      </c>
      <c r="G8" s="148" t="str">
        <f t="shared" ref="G8:G30" si="1">IF(D8="", "", IF(D8="My fuels", VLOOKUP(VLOOKUP(E8,customTable,7,FALSE), customUnitMap, 2, FALSE), IF(ISNA(VLOOKUP(E8,unitCodes,4,FALSE)), "", VLOOKUP(E8,unitCodes,4,FALSE))))</f>
        <v/>
      </c>
      <c r="H8" s="141"/>
      <c r="I8" s="187"/>
      <c r="J8" s="233" t="str">
        <f>IF(ISERROR(VLOOKUP(I8,unitStates,3,FALSE)), "", IF(VLOOKUP(I8,unitStates,3,FALSE)=0, IF(D8="My fuels", VLOOKUP(Spreadsheet!E8,customTable,16, FALSE),"HVList"), "notApplicable"))</f>
        <v/>
      </c>
      <c r="K8" s="237" t="str">
        <f>IF(J8="", "", IF(J8="notApplicable",0, 1))</f>
        <v/>
      </c>
      <c r="L8" s="258"/>
      <c r="M8" s="369"/>
      <c r="N8" s="370"/>
      <c r="O8" s="370"/>
      <c r="P8" s="371">
        <f>IF(N8="", 0, N8)</f>
        <v>0</v>
      </c>
      <c r="Q8" s="371">
        <f>IF(O8="", 0, O8)</f>
        <v>0</v>
      </c>
      <c r="R8" s="372"/>
      <c r="S8" s="278"/>
      <c r="T8" s="273"/>
      <c r="U8" s="274"/>
      <c r="V8" s="274"/>
      <c r="W8" s="274"/>
      <c r="X8" s="274"/>
      <c r="Y8" s="150"/>
      <c r="Z8" s="150"/>
      <c r="AA8" s="150"/>
      <c r="AB8" s="150"/>
      <c r="AC8" s="150"/>
      <c r="AD8" s="150"/>
      <c r="AE8" s="150"/>
      <c r="AF8" s="150"/>
      <c r="AG8" s="150"/>
      <c r="AH8" s="150"/>
      <c r="AI8" s="150"/>
      <c r="AJ8" s="150"/>
      <c r="AK8" s="150"/>
      <c r="AL8" s="15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3"/>
    </row>
    <row r="9" spans="1:229" ht="15.75" hidden="1" thickBot="1" x14ac:dyDescent="0.25">
      <c r="A9" s="293"/>
      <c r="B9" s="142"/>
      <c r="C9" s="143"/>
      <c r="D9" s="141"/>
      <c r="E9" s="141"/>
      <c r="F9" s="148" t="str">
        <f t="shared" si="0"/>
        <v/>
      </c>
      <c r="G9" s="148" t="str">
        <f t="shared" si="1"/>
        <v/>
      </c>
      <c r="H9" s="144"/>
      <c r="I9" s="141"/>
      <c r="J9" s="233" t="str">
        <f>IF(ISERROR(VLOOKUP(I9,unitStates,3,FALSE)), "", IF(VLOOKUP(I9,unitStates,3,FALSE)=0, IF(D9="My fuels", VLOOKUP(Spreadsheet!E9,customTable,16, FALSE),"HVList"), "notApplicable"))</f>
        <v/>
      </c>
      <c r="K9" s="237" t="str">
        <f t="shared" ref="K9:K31" si="2">IF(J9="", "", IF(J9="notApplicable",0, 1))</f>
        <v/>
      </c>
      <c r="L9" s="259"/>
      <c r="M9" s="373"/>
      <c r="N9" s="374"/>
      <c r="O9" s="374"/>
      <c r="P9" s="371">
        <f t="shared" ref="P9:P31" si="3">IF(N9="", 0, N9)</f>
        <v>0</v>
      </c>
      <c r="Q9" s="371">
        <f t="shared" ref="Q9:Q31" si="4">IF(O9="", 0, O9)</f>
        <v>0</v>
      </c>
      <c r="R9" s="375"/>
      <c r="S9" s="278"/>
      <c r="T9" s="273"/>
      <c r="U9" s="274"/>
      <c r="V9" s="274"/>
      <c r="W9" s="274"/>
      <c r="X9" s="274"/>
      <c r="Y9" s="150"/>
      <c r="Z9" s="150"/>
      <c r="AA9" s="150"/>
      <c r="AB9" s="150"/>
      <c r="AC9" s="150"/>
      <c r="AD9" s="150"/>
      <c r="AE9" s="150"/>
      <c r="AF9" s="150"/>
      <c r="AG9" s="150"/>
      <c r="AH9" s="150"/>
      <c r="AI9" s="150"/>
      <c r="AJ9" s="150"/>
      <c r="AK9" s="150"/>
      <c r="AL9" s="15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3"/>
    </row>
    <row r="10" spans="1:229" ht="15.75" thickBot="1" x14ac:dyDescent="0.25">
      <c r="A10" s="293"/>
      <c r="B10" s="428">
        <v>44197</v>
      </c>
      <c r="C10" s="165" t="s">
        <v>136</v>
      </c>
      <c r="D10" s="166" t="s">
        <v>594</v>
      </c>
      <c r="E10" s="166" t="s">
        <v>469</v>
      </c>
      <c r="F10" s="253" t="str">
        <f t="shared" si="0"/>
        <v>liquidFossil</v>
      </c>
      <c r="G10" s="148" t="str">
        <f t="shared" si="1"/>
        <v>twentysix</v>
      </c>
      <c r="H10" s="568">
        <v>29156.1067</v>
      </c>
      <c r="I10" s="166" t="s">
        <v>84</v>
      </c>
      <c r="J10" s="233" t="str">
        <f>IF(ISERROR(VLOOKUP(I10,unitStates,3,FALSE)), "", IF(VLOOKUP(I10,unitStates,3,FALSE)=0, IF(D10="My fuels", VLOOKUP(Spreadsheet!E10,customTable,16, FALSE),"HVList"), "notApplicable"))</f>
        <v>notApplicable</v>
      </c>
      <c r="K10" s="237">
        <f t="shared" si="2"/>
        <v>0</v>
      </c>
      <c r="L10" s="259" t="s">
        <v>436</v>
      </c>
      <c r="M10" s="255">
        <f>IF(ISERROR(IF(H10="", "", IF(ghostSpreadsheet_CO2!AT13=0, "", ghostSpreadsheet_CO2!AT13))), "", IF(H10="", "", IF(ghostSpreadsheet_CO2!AT13=0, "", ghostSpreadsheet_CO2!AT13)))</f>
        <v>78.036086333696403</v>
      </c>
      <c r="N10" s="303">
        <f ca="1">IF(ISERROR(IF(H10="", "", IF(ghostSpreadsheet_CH4!AF12=0, "", ghostSpreadsheet_CH4!AF12))), "", IF(H10="", "", IF(ghostSpreadsheet_CH4!AF12=0, "", ghostSpreadsheet_CH4!AF12)))</f>
        <v>3.1593557220120001E-3</v>
      </c>
      <c r="O10" s="303">
        <f ca="1">IF(ISERROR(IF(H10="","",IF(ghostSpreadsheet_N2O!AG12=0, "", ghostSpreadsheet_N2O!AG12))), "", IF(H10="","",IF(ghostSpreadsheet_N2O!AG12=0, "", ghostSpreadsheet_N2O!AG12)))</f>
        <v>6.3187114440239997E-4</v>
      </c>
      <c r="P10" s="254">
        <f t="shared" ca="1" si="3"/>
        <v>3.1593557220120001E-3</v>
      </c>
      <c r="Q10" s="254">
        <f t="shared" ca="1" si="4"/>
        <v>6.3187114440239997E-4</v>
      </c>
      <c r="R10" s="256">
        <f ca="1">IF(ISERROR(M10+(P10*(VLOOKUP(Settings!$D$11,GWPTable,3,FALSE)))+(Q10*(VLOOKUP(Settings!$D$11,GWPTable,4,FALSE)))),"",M10+(P10*(VLOOKUP(Settings!$D$11,GWPTable,3,FALSE)))+(Q10*(VLOOKUP(Settings!$D$11,GWPTable,4,FALSE))))</f>
        <v>78.291994147179381</v>
      </c>
      <c r="S10" s="278"/>
      <c r="T10" s="273"/>
      <c r="U10" s="274"/>
      <c r="V10" s="274"/>
      <c r="W10" s="274"/>
      <c r="X10" s="274"/>
      <c r="Y10" s="150"/>
      <c r="Z10" s="150"/>
      <c r="AA10" s="150"/>
      <c r="AB10" s="150"/>
      <c r="AC10" s="150"/>
      <c r="AD10" s="150"/>
      <c r="AE10" s="150"/>
      <c r="AF10" s="150"/>
      <c r="AG10" s="150"/>
      <c r="AH10" s="150"/>
      <c r="AI10" s="150"/>
      <c r="AJ10" s="150"/>
      <c r="AK10" s="150"/>
      <c r="AL10" s="15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3"/>
    </row>
    <row r="11" spans="1:229" ht="15.75" thickBot="1" x14ac:dyDescent="0.25">
      <c r="A11" s="293"/>
      <c r="B11" s="428">
        <v>44228</v>
      </c>
      <c r="C11" s="143" t="s">
        <v>136</v>
      </c>
      <c r="D11" s="141" t="s">
        <v>594</v>
      </c>
      <c r="E11" s="141" t="s">
        <v>469</v>
      </c>
      <c r="F11" s="148" t="str">
        <f t="shared" si="0"/>
        <v>liquidFossil</v>
      </c>
      <c r="G11" s="148" t="str">
        <f t="shared" si="1"/>
        <v>twentysix</v>
      </c>
      <c r="H11" s="568">
        <v>26393.366699999999</v>
      </c>
      <c r="I11" s="141" t="s">
        <v>84</v>
      </c>
      <c r="J11" s="233" t="str">
        <f>IF(ISERROR(VLOOKUP(I11,unitStates,3,FALSE)), "", IF(VLOOKUP(I11,unitStates,3,FALSE)=0, IF(D11="My fuels", VLOOKUP(Spreadsheet!E11,customTable,16, FALSE),"HVList"), "notApplicable"))</f>
        <v>notApplicable</v>
      </c>
      <c r="K11" s="237">
        <f t="shared" si="2"/>
        <v>0</v>
      </c>
      <c r="L11" s="259" t="s">
        <v>436</v>
      </c>
      <c r="M11" s="255">
        <f>IF(ISERROR(IF(H11="", "", IF(ghostSpreadsheet_CO2!AT14=0, "", ghostSpreadsheet_CO2!AT14))), "", IF(H11="", "", IF(ghostSpreadsheet_CO2!AT14=0, "", ghostSpreadsheet_CO2!AT14)))</f>
        <v>70.641634825616393</v>
      </c>
      <c r="N11" s="303">
        <f ca="1">IF(ISERROR(IF(H11="", "", IF(ghostSpreadsheet_CH4!AF13=0, "", ghostSpreadsheet_CH4!AF13))), "", IF(H11="", "", IF(ghostSpreadsheet_CH4!AF13=0, "", ghostSpreadsheet_CH4!AF13)))</f>
        <v>2.8599852156119998E-3</v>
      </c>
      <c r="O11" s="303">
        <f ca="1">IF(ISERROR(IF(H11="","",IF(ghostSpreadsheet_N2O!AG13=0, "", ghostSpreadsheet_N2O!AG13))), "", IF(H11="","",IF(ghostSpreadsheet_N2O!AG13=0, "", ghostSpreadsheet_N2O!AG13)))</f>
        <v>5.7199704312239994E-4</v>
      </c>
      <c r="P11" s="254">
        <f t="shared" ca="1" si="3"/>
        <v>2.8599852156119998E-3</v>
      </c>
      <c r="Q11" s="254">
        <f t="shared" ca="1" si="4"/>
        <v>5.7199704312239994E-4</v>
      </c>
      <c r="R11" s="256">
        <f ca="1">IF(ISERROR(M11+(P11*(VLOOKUP(Settings!$D$11,GWPTable,3,FALSE)))+(Q11*(VLOOKUP(Settings!$D$11,GWPTable,4,FALSE)))),"",M11+(P11*(VLOOKUP(Settings!$D$11,GWPTable,3,FALSE)))+(Q11*(VLOOKUP(Settings!$D$11,GWPTable,4,FALSE))))</f>
        <v>70.873293628080958</v>
      </c>
      <c r="S11" s="278"/>
      <c r="T11" s="273"/>
      <c r="U11" s="274"/>
      <c r="V11" s="274"/>
      <c r="W11" s="274"/>
      <c r="X11" s="274"/>
      <c r="Y11" s="150"/>
      <c r="Z11" s="150"/>
      <c r="AA11" s="150"/>
      <c r="AB11" s="150"/>
      <c r="AC11" s="150"/>
      <c r="AD11" s="150"/>
      <c r="AE11" s="150"/>
      <c r="AF11" s="150"/>
      <c r="AG11" s="150"/>
      <c r="AH11" s="150"/>
      <c r="AI11" s="150"/>
      <c r="AJ11" s="150"/>
      <c r="AK11" s="150"/>
      <c r="AL11" s="15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3"/>
    </row>
    <row r="12" spans="1:229" ht="15.75" thickBot="1" x14ac:dyDescent="0.25">
      <c r="A12" s="293"/>
      <c r="B12" s="428">
        <v>44256</v>
      </c>
      <c r="C12" s="143" t="s">
        <v>136</v>
      </c>
      <c r="D12" s="141" t="s">
        <v>594</v>
      </c>
      <c r="E12" s="141" t="s">
        <v>469</v>
      </c>
      <c r="F12" s="148" t="str">
        <f t="shared" si="0"/>
        <v>liquidFossil</v>
      </c>
      <c r="G12" s="148" t="str">
        <f t="shared" si="1"/>
        <v>twentysix</v>
      </c>
      <c r="H12" s="568">
        <v>13809.2767</v>
      </c>
      <c r="I12" s="141" t="s">
        <v>84</v>
      </c>
      <c r="J12" s="233" t="str">
        <f>IF(ISERROR(VLOOKUP(I12,unitStates,3,FALSE)), "", IF(VLOOKUP(I12,unitStates,3,FALSE)=0, IF(D12="My fuels", VLOOKUP(Spreadsheet!E12,customTable,16, FALSE),"HVList"), "notApplicable"))</f>
        <v>notApplicable</v>
      </c>
      <c r="K12" s="237">
        <f t="shared" si="2"/>
        <v>0</v>
      </c>
      <c r="L12" s="259" t="s">
        <v>436</v>
      </c>
      <c r="M12" s="255">
        <f>IF(ISERROR(IF(H12="", "", IF(ghostSpreadsheet_CO2!AT15=0, "", ghostSpreadsheet_CO2!AT15))), "", IF(H12="", "", IF(ghostSpreadsheet_CO2!AT15=0, "", ghostSpreadsheet_CO2!AT15)))</f>
        <v>36.960418613336401</v>
      </c>
      <c r="N12" s="303">
        <f ca="1">IF(ISERROR(IF(H12="", "", IF(ghostSpreadsheet_CH4!AF14=0, "", ghostSpreadsheet_CH4!AF14))), "", IF(H12="", "", IF(ghostSpreadsheet_CH4!AF14=0, "", ghostSpreadsheet_CH4!AF14)))</f>
        <v>1.4963732232119999E-3</v>
      </c>
      <c r="O12" s="303">
        <f ca="1">IF(ISERROR(IF(H12="","",IF(ghostSpreadsheet_N2O!AG14=0, "", ghostSpreadsheet_N2O!AG14))), "", IF(H12="","",IF(ghostSpreadsheet_N2O!AG14=0, "", ghostSpreadsheet_N2O!AG14)))</f>
        <v>2.9927464464239999E-4</v>
      </c>
      <c r="P12" s="254">
        <f t="shared" ca="1" si="3"/>
        <v>1.4963732232119999E-3</v>
      </c>
      <c r="Q12" s="254">
        <f t="shared" ca="1" si="4"/>
        <v>2.9927464464239999E-4</v>
      </c>
      <c r="R12" s="256">
        <f ca="1">IF(ISERROR(M12+(P12*(VLOOKUP(Settings!$D$11,GWPTable,3,FALSE)))+(Q12*(VLOOKUP(Settings!$D$11,GWPTable,4,FALSE)))),"",M12+(P12*(VLOOKUP(Settings!$D$11,GWPTable,3,FALSE)))+(Q12*(VLOOKUP(Settings!$D$11,GWPTable,4,FALSE))))</f>
        <v>37.081624844416574</v>
      </c>
      <c r="S12" s="278"/>
      <c r="T12" s="273"/>
      <c r="U12" s="274"/>
      <c r="V12" s="274"/>
      <c r="W12" s="274"/>
      <c r="X12" s="274"/>
      <c r="Y12" s="150"/>
      <c r="Z12" s="150"/>
      <c r="AA12" s="150"/>
      <c r="AB12" s="150"/>
      <c r="AC12" s="150"/>
      <c r="AD12" s="150"/>
      <c r="AE12" s="150"/>
      <c r="AF12" s="150"/>
      <c r="AG12" s="150"/>
      <c r="AH12" s="150"/>
      <c r="AI12" s="150"/>
      <c r="AJ12" s="150"/>
      <c r="AK12" s="150"/>
      <c r="AL12" s="15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3"/>
    </row>
    <row r="13" spans="1:229" ht="15.75" thickBot="1" x14ac:dyDescent="0.25">
      <c r="A13" s="293"/>
      <c r="B13" s="428">
        <v>44287</v>
      </c>
      <c r="C13" s="143" t="s">
        <v>136</v>
      </c>
      <c r="D13" s="141" t="s">
        <v>594</v>
      </c>
      <c r="E13" s="141" t="s">
        <v>469</v>
      </c>
      <c r="F13" s="148" t="str">
        <f t="shared" si="0"/>
        <v>liquidFossil</v>
      </c>
      <c r="G13" s="148" t="str">
        <f t="shared" si="1"/>
        <v>twentysix</v>
      </c>
      <c r="H13" s="568">
        <v>32621.4</v>
      </c>
      <c r="I13" s="141" t="s">
        <v>84</v>
      </c>
      <c r="J13" s="233" t="str">
        <f>IF(ISERROR(VLOOKUP(I13,unitStates,3,FALSE)), "", IF(VLOOKUP(I13,unitStates,3,FALSE)=0, IF(D13="My fuels", VLOOKUP(Spreadsheet!E13,customTable,16, FALSE),"HVList"), "notApplicable"))</f>
        <v>notApplicable</v>
      </c>
      <c r="K13" s="237">
        <f t="shared" si="2"/>
        <v>0</v>
      </c>
      <c r="L13" s="259" t="s">
        <v>436</v>
      </c>
      <c r="M13" s="255">
        <f>IF(ISERROR(IF(H13="", "", IF(ghostSpreadsheet_CO2!AT16=0, "", ghostSpreadsheet_CO2!AT16))), "", IF(H13="", "", IF(ghostSpreadsheet_CO2!AT16=0, "", ghostSpreadsheet_CO2!AT16)))</f>
        <v>87.310916128800002</v>
      </c>
      <c r="N13" s="303">
        <f ca="1">IF(ISERROR(IF(H13="", "", IF(ghostSpreadsheet_CH4!AF15=0, "", ghostSpreadsheet_CH4!AF15))), "", IF(H13="", "", IF(ghostSpreadsheet_CH4!AF15=0, "", ghostSpreadsheet_CH4!AF15)))</f>
        <v>3.5348549040000003E-3</v>
      </c>
      <c r="O13" s="303">
        <f ca="1">IF(ISERROR(IF(H13="","",IF(ghostSpreadsheet_N2O!AG15=0, "", ghostSpreadsheet_N2O!AG15))), "", IF(H13="","",IF(ghostSpreadsheet_N2O!AG15=0, "", ghostSpreadsheet_N2O!AG15)))</f>
        <v>7.0697098079999993E-4</v>
      </c>
      <c r="P13" s="254">
        <f t="shared" ca="1" si="3"/>
        <v>3.5348549040000003E-3</v>
      </c>
      <c r="Q13" s="254">
        <f t="shared" ca="1" si="4"/>
        <v>7.0697098079999993E-4</v>
      </c>
      <c r="R13" s="256">
        <f ca="1">IF(ISERROR(M13+(P13*(VLOOKUP(Settings!$D$11,GWPTable,3,FALSE)))+(Q13*(VLOOKUP(Settings!$D$11,GWPTable,4,FALSE)))),"",M13+(P13*(VLOOKUP(Settings!$D$11,GWPTable,3,FALSE)))+(Q13*(VLOOKUP(Settings!$D$11,GWPTable,4,FALSE))))</f>
        <v>87.597239376024007</v>
      </c>
      <c r="S13" s="278"/>
      <c r="T13" s="273"/>
      <c r="U13" s="274"/>
      <c r="V13" s="274"/>
      <c r="W13" s="274"/>
      <c r="X13" s="274"/>
      <c r="Y13" s="150"/>
      <c r="Z13" s="150"/>
      <c r="AA13" s="150"/>
      <c r="AB13" s="150"/>
      <c r="AC13" s="150"/>
      <c r="AD13" s="150"/>
      <c r="AE13" s="150"/>
      <c r="AF13" s="150"/>
      <c r="AG13" s="150"/>
      <c r="AH13" s="150"/>
      <c r="AI13" s="150"/>
      <c r="AJ13" s="150"/>
      <c r="AK13" s="150"/>
      <c r="AL13" s="15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3"/>
    </row>
    <row r="14" spans="1:229" ht="15.75" thickBot="1" x14ac:dyDescent="0.25">
      <c r="A14" s="293"/>
      <c r="B14" s="428">
        <v>44317</v>
      </c>
      <c r="C14" s="143" t="s">
        <v>136</v>
      </c>
      <c r="D14" s="141" t="s">
        <v>594</v>
      </c>
      <c r="E14" s="141" t="s">
        <v>469</v>
      </c>
      <c r="F14" s="148" t="str">
        <f t="shared" si="0"/>
        <v>liquidFossil</v>
      </c>
      <c r="G14" s="148" t="str">
        <f t="shared" si="1"/>
        <v>twentysix</v>
      </c>
      <c r="H14" s="568">
        <v>100876.22200000001</v>
      </c>
      <c r="I14" s="141" t="s">
        <v>84</v>
      </c>
      <c r="J14" s="233" t="str">
        <f>IF(ISERROR(VLOOKUP(I14,unitStates,3,FALSE)), "", IF(VLOOKUP(I14,unitStates,3,FALSE)=0, IF(D14="My fuels", VLOOKUP(Spreadsheet!E14,customTable,16, FALSE),"HVList"), "notApplicable"))</f>
        <v>notApplicable</v>
      </c>
      <c r="K14" s="237">
        <f t="shared" si="2"/>
        <v>0</v>
      </c>
      <c r="L14" s="259" t="s">
        <v>436</v>
      </c>
      <c r="M14" s="255">
        <f>IF(ISERROR(IF(H14="", "", IF(ghostSpreadsheet_CO2!AT17=0, "", ghostSpreadsheet_CO2!AT17))), "", IF(H14="", "", IF(ghostSpreadsheet_CO2!AT17=0, "", ghostSpreadsheet_CO2!AT17)))</f>
        <v>269.99440117322399</v>
      </c>
      <c r="N14" s="303">
        <f ca="1">IF(ISERROR(IF(H14="", "", IF(ghostSpreadsheet_CH4!AF16=0, "", ghostSpreadsheet_CH4!AF16))), "", IF(H14="", "", IF(ghostSpreadsheet_CH4!AF16=0, "", ghostSpreadsheet_CH4!AF16)))</f>
        <v>1.0930947415920001E-2</v>
      </c>
      <c r="O14" s="303">
        <f ca="1">IF(ISERROR(IF(H14="","",IF(ghostSpreadsheet_N2O!AG16=0, "", ghostSpreadsheet_N2O!AG16))), "", IF(H14="","",IF(ghostSpreadsheet_N2O!AG16=0, "", ghostSpreadsheet_N2O!AG16)))</f>
        <v>2.186189483184E-3</v>
      </c>
      <c r="P14" s="254">
        <f t="shared" ca="1" si="3"/>
        <v>1.0930947415920001E-2</v>
      </c>
      <c r="Q14" s="254">
        <f t="shared" ca="1" si="4"/>
        <v>2.186189483184E-3</v>
      </c>
      <c r="R14" s="256">
        <f ca="1">IF(ISERROR(M14+(P14*(VLOOKUP(Settings!$D$11,GWPTable,3,FALSE)))+(Q14*(VLOOKUP(Settings!$D$11,GWPTable,4,FALSE)))),"",M14+(P14*(VLOOKUP(Settings!$D$11,GWPTable,3,FALSE)))+(Q14*(VLOOKUP(Settings!$D$11,GWPTable,4,FALSE))))</f>
        <v>270.87980791391351</v>
      </c>
      <c r="S14" s="278"/>
      <c r="T14" s="273"/>
      <c r="U14" s="274"/>
      <c r="V14" s="274"/>
      <c r="W14" s="274"/>
      <c r="X14" s="274"/>
      <c r="Y14" s="150"/>
      <c r="Z14" s="150"/>
      <c r="AA14" s="150"/>
      <c r="AB14" s="150"/>
      <c r="AC14" s="150"/>
      <c r="AD14" s="150"/>
      <c r="AE14" s="150"/>
      <c r="AF14" s="150"/>
      <c r="AG14" s="150"/>
      <c r="AH14" s="150"/>
      <c r="AI14" s="150"/>
      <c r="AJ14" s="150"/>
      <c r="AK14" s="150"/>
      <c r="AL14" s="15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3"/>
    </row>
    <row r="15" spans="1:229" ht="15.75" thickBot="1" x14ac:dyDescent="0.25">
      <c r="A15" s="293"/>
      <c r="B15" s="428">
        <v>44348</v>
      </c>
      <c r="C15" s="143" t="s">
        <v>136</v>
      </c>
      <c r="D15" s="141" t="s">
        <v>594</v>
      </c>
      <c r="E15" s="141" t="s">
        <v>469</v>
      </c>
      <c r="F15" s="148" t="str">
        <f t="shared" si="0"/>
        <v>liquidFossil</v>
      </c>
      <c r="G15" s="148" t="str">
        <f t="shared" si="1"/>
        <v>twentysix</v>
      </c>
      <c r="H15" s="568">
        <v>96514.607799999998</v>
      </c>
      <c r="I15" s="141" t="s">
        <v>84</v>
      </c>
      <c r="J15" s="233" t="str">
        <f>IF(ISERROR(VLOOKUP(I15,unitStates,3,FALSE)), "", IF(VLOOKUP(I15,unitStates,3,FALSE)=0, IF(D15="My fuels", VLOOKUP(Spreadsheet!E15,customTable,16, FALSE),"HVList"), "notApplicable"))</f>
        <v>notApplicable</v>
      </c>
      <c r="K15" s="237">
        <f t="shared" si="2"/>
        <v>0</v>
      </c>
      <c r="L15" s="259" t="s">
        <v>436</v>
      </c>
      <c r="M15" s="255">
        <f>IF(ISERROR(IF(H15="", "", IF(ghostSpreadsheet_CO2!AT18=0, "", ghostSpreadsheet_CO2!AT18))), "", IF(H15="", "", IF(ghostSpreadsheet_CO2!AT18=0, "", ghostSpreadsheet_CO2!AT18)))</f>
        <v>258.32057565983757</v>
      </c>
      <c r="N15" s="303">
        <f ca="1">IF(ISERROR(IF(H15="", "", IF(ghostSpreadsheet_CH4!AF17=0, "", ghostSpreadsheet_CH4!AF17))), "", IF(H15="", "", IF(ghostSpreadsheet_CH4!AF17=0, "", ghostSpreadsheet_CH4!AF17)))</f>
        <v>1.0458322901208E-2</v>
      </c>
      <c r="O15" s="303">
        <f ca="1">IF(ISERROR(IF(H15="","",IF(ghostSpreadsheet_N2O!AG17=0, "", ghostSpreadsheet_N2O!AG17))), "", IF(H15="","",IF(ghostSpreadsheet_N2O!AG17=0, "", ghostSpreadsheet_N2O!AG17)))</f>
        <v>2.0916645802415996E-3</v>
      </c>
      <c r="P15" s="254">
        <f t="shared" ca="1" si="3"/>
        <v>1.0458322901208E-2</v>
      </c>
      <c r="Q15" s="254">
        <f t="shared" ca="1" si="4"/>
        <v>2.0916645802415996E-3</v>
      </c>
      <c r="R15" s="256">
        <f ca="1">IF(ISERROR(M15+(P15*(VLOOKUP(Settings!$D$11,GWPTable,3,FALSE)))+(Q15*(VLOOKUP(Settings!$D$11,GWPTable,4,FALSE)))),"",M15+(P15*(VLOOKUP(Settings!$D$11,GWPTable,3,FALSE)))+(Q15*(VLOOKUP(Settings!$D$11,GWPTable,4,FALSE))))</f>
        <v>259.16769981483543</v>
      </c>
      <c r="S15" s="278"/>
      <c r="T15" s="273"/>
      <c r="U15" s="274"/>
      <c r="V15" s="274"/>
      <c r="W15" s="274"/>
      <c r="X15" s="274"/>
      <c r="Y15" s="150"/>
      <c r="Z15" s="150"/>
      <c r="AA15" s="150"/>
      <c r="AB15" s="150"/>
      <c r="AC15" s="150"/>
      <c r="AD15" s="150"/>
      <c r="AE15" s="150"/>
      <c r="AF15" s="150"/>
      <c r="AG15" s="150"/>
      <c r="AH15" s="150"/>
      <c r="AI15" s="150"/>
      <c r="AJ15" s="150"/>
      <c r="AK15" s="150"/>
      <c r="AL15" s="15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3"/>
    </row>
    <row r="16" spans="1:229" ht="15.75" thickBot="1" x14ac:dyDescent="0.25">
      <c r="A16" s="293"/>
      <c r="B16" s="428">
        <v>44378</v>
      </c>
      <c r="C16" s="143" t="s">
        <v>136</v>
      </c>
      <c r="D16" s="141" t="s">
        <v>594</v>
      </c>
      <c r="E16" s="141" t="s">
        <v>469</v>
      </c>
      <c r="F16" s="148" t="str">
        <f t="shared" si="0"/>
        <v>liquidFossil</v>
      </c>
      <c r="G16" s="148" t="str">
        <f t="shared" si="1"/>
        <v>twentysix</v>
      </c>
      <c r="H16" s="568">
        <v>72618.6633</v>
      </c>
      <c r="I16" s="141" t="s">
        <v>84</v>
      </c>
      <c r="J16" s="233" t="str">
        <f>IF(ISERROR(VLOOKUP(I16,unitStates,3,FALSE)), "", IF(VLOOKUP(I16,unitStates,3,FALSE)=0, IF(D16="My fuels", VLOOKUP(Spreadsheet!E16,customTable,16, FALSE),"HVList"), "notApplicable"))</f>
        <v>notApplicable</v>
      </c>
      <c r="K16" s="237">
        <f t="shared" si="2"/>
        <v>0</v>
      </c>
      <c r="L16" s="259" t="s">
        <v>436</v>
      </c>
      <c r="M16" s="255">
        <f>IF(ISERROR(IF(H16="", "", IF(ghostSpreadsheet_CO2!AT19=0, "", ghostSpreadsheet_CO2!AT19))), "", IF(H16="", "", IF(ghostSpreadsheet_CO2!AT19=0, "", ghostSpreadsheet_CO2!AT19)))</f>
        <v>194.36327137314359</v>
      </c>
      <c r="N16" s="303">
        <f ca="1">IF(ISERROR(IF(H16="", "", IF(ghostSpreadsheet_CH4!AF18=0, "", ghostSpreadsheet_CH4!AF18))), "", IF(H16="", "", IF(ghostSpreadsheet_CH4!AF18=0, "", ghostSpreadsheet_CH4!AF18)))</f>
        <v>7.8689583551879994E-3</v>
      </c>
      <c r="O16" s="303">
        <f ca="1">IF(ISERROR(IF(H16="","",IF(ghostSpreadsheet_N2O!AG18=0, "", ghostSpreadsheet_N2O!AG18))), "", IF(H16="","",IF(ghostSpreadsheet_N2O!AG18=0, "", ghostSpreadsheet_N2O!AG18)))</f>
        <v>1.5737916710375998E-3</v>
      </c>
      <c r="P16" s="254">
        <f t="shared" ca="1" si="3"/>
        <v>7.8689583551879994E-3</v>
      </c>
      <c r="Q16" s="254">
        <f t="shared" ca="1" si="4"/>
        <v>1.5737916710375998E-3</v>
      </c>
      <c r="R16" s="256">
        <f ca="1">IF(ISERROR(M16+(P16*(VLOOKUP(Settings!$D$11,GWPTable,3,FALSE)))+(Q16*(VLOOKUP(Settings!$D$11,GWPTable,4,FALSE)))),"",M16+(P16*(VLOOKUP(Settings!$D$11,GWPTable,3,FALSE)))+(Q16*(VLOOKUP(Settings!$D$11,GWPTable,4,FALSE))))</f>
        <v>195.00065699991382</v>
      </c>
      <c r="S16" s="278"/>
      <c r="T16" s="273"/>
      <c r="U16" s="274"/>
      <c r="V16" s="274"/>
      <c r="W16" s="274"/>
      <c r="X16" s="274"/>
      <c r="Y16" s="150"/>
      <c r="Z16" s="150"/>
      <c r="AA16" s="150"/>
      <c r="AB16" s="150"/>
      <c r="AC16" s="150"/>
      <c r="AD16" s="150"/>
      <c r="AE16" s="150"/>
      <c r="AF16" s="150"/>
      <c r="AG16" s="150"/>
      <c r="AH16" s="150"/>
      <c r="AI16" s="150"/>
      <c r="AJ16" s="150"/>
      <c r="AK16" s="150"/>
      <c r="AL16" s="15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3"/>
    </row>
    <row r="17" spans="1:229" ht="15.75" thickBot="1" x14ac:dyDescent="0.25">
      <c r="A17" s="293"/>
      <c r="B17" s="428">
        <v>44409</v>
      </c>
      <c r="C17" s="143" t="s">
        <v>136</v>
      </c>
      <c r="D17" s="141" t="s">
        <v>594</v>
      </c>
      <c r="E17" s="141" t="s">
        <v>469</v>
      </c>
      <c r="F17" s="148" t="str">
        <f t="shared" si="0"/>
        <v>liquidFossil</v>
      </c>
      <c r="G17" s="148" t="str">
        <f t="shared" si="1"/>
        <v>twentysix</v>
      </c>
      <c r="H17" s="568">
        <v>58653.710999999996</v>
      </c>
      <c r="I17" s="141" t="s">
        <v>84</v>
      </c>
      <c r="J17" s="233" t="str">
        <f>IF(ISERROR(VLOOKUP(I17,unitStates,3,FALSE)), "", IF(VLOOKUP(I17,unitStates,3,FALSE)=0, IF(D17="My fuels", VLOOKUP(Spreadsheet!E17,customTable,16, FALSE),"HVList"), "notApplicable"))</f>
        <v>notApplicable</v>
      </c>
      <c r="K17" s="237">
        <f t="shared" si="2"/>
        <v>0</v>
      </c>
      <c r="L17" s="259" t="s">
        <v>436</v>
      </c>
      <c r="M17" s="255">
        <f>IF(ISERROR(IF(H17="", "", IF(ghostSpreadsheet_CO2!AT20=0, "", ghostSpreadsheet_CO2!AT20))), "", IF(H17="", "", IF(ghostSpreadsheet_CO2!AT20=0, "", ghostSpreadsheet_CO2!AT20)))</f>
        <v>156.98618826181198</v>
      </c>
      <c r="N17" s="303">
        <f ca="1">IF(ISERROR(IF(H17="", "", IF(ghostSpreadsheet_CH4!AF19=0, "", ghostSpreadsheet_CH4!AF19))), "", IF(H17="", "", IF(ghostSpreadsheet_CH4!AF19=0, "", ghostSpreadsheet_CH4!AF19)))</f>
        <v>6.3557161239599994E-3</v>
      </c>
      <c r="O17" s="303">
        <f ca="1">IF(ISERROR(IF(H17="","",IF(ghostSpreadsheet_N2O!AG19=0, "", ghostSpreadsheet_N2O!AG19))), "", IF(H17="","",IF(ghostSpreadsheet_N2O!AG19=0, "", ghostSpreadsheet_N2O!AG19)))</f>
        <v>1.2711432247919997E-3</v>
      </c>
      <c r="P17" s="254">
        <f t="shared" ca="1" si="3"/>
        <v>6.3557161239599994E-3</v>
      </c>
      <c r="Q17" s="254">
        <f t="shared" ca="1" si="4"/>
        <v>1.2711432247919997E-3</v>
      </c>
      <c r="R17" s="256">
        <f ca="1">IF(ISERROR(M17+(P17*(VLOOKUP(Settings!$D$11,GWPTable,3,FALSE)))+(Q17*(VLOOKUP(Settings!$D$11,GWPTable,4,FALSE)))),"",M17+(P17*(VLOOKUP(Settings!$D$11,GWPTable,3,FALSE)))+(Q17*(VLOOKUP(Settings!$D$11,GWPTable,4,FALSE))))</f>
        <v>157.50100126785273</v>
      </c>
      <c r="S17" s="278"/>
      <c r="T17" s="273"/>
      <c r="U17" s="274"/>
      <c r="V17" s="274"/>
      <c r="W17" s="274"/>
      <c r="X17" s="274"/>
      <c r="Y17" s="150"/>
      <c r="Z17" s="150"/>
      <c r="AA17" s="150"/>
      <c r="AB17" s="150"/>
      <c r="AC17" s="150"/>
      <c r="AD17" s="150"/>
      <c r="AE17" s="150"/>
      <c r="AF17" s="150"/>
      <c r="AG17" s="150"/>
      <c r="AH17" s="150"/>
      <c r="AI17" s="150"/>
      <c r="AJ17" s="150"/>
      <c r="AK17" s="150"/>
      <c r="AL17" s="15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3"/>
    </row>
    <row r="18" spans="1:229" ht="15.75" thickBot="1" x14ac:dyDescent="0.25">
      <c r="A18" s="293"/>
      <c r="B18" s="428">
        <v>44440</v>
      </c>
      <c r="C18" s="143" t="s">
        <v>136</v>
      </c>
      <c r="D18" s="141" t="s">
        <v>594</v>
      </c>
      <c r="E18" s="141" t="s">
        <v>469</v>
      </c>
      <c r="F18" s="148" t="str">
        <f t="shared" si="0"/>
        <v>liquidFossil</v>
      </c>
      <c r="G18" s="148" t="str">
        <f t="shared" si="1"/>
        <v>twentysix</v>
      </c>
      <c r="H18" s="568">
        <v>57897.122000000003</v>
      </c>
      <c r="I18" s="141" t="s">
        <v>84</v>
      </c>
      <c r="J18" s="233" t="str">
        <f>IF(ISERROR(VLOOKUP(I18,unitStates,3,FALSE)), "", IF(VLOOKUP(I18,unitStates,3,FALSE)=0, IF(D18="My fuels", VLOOKUP(Spreadsheet!E18,customTable,16, FALSE),"HVList"), "notApplicable"))</f>
        <v>notApplicable</v>
      </c>
      <c r="K18" s="237">
        <f t="shared" si="2"/>
        <v>0</v>
      </c>
      <c r="L18" s="259" t="s">
        <v>436</v>
      </c>
      <c r="M18" s="255">
        <f>IF(ISERROR(IF(H18="", "", IF(ghostSpreadsheet_CO2!AT21=0, "", ghostSpreadsheet_CO2!AT21))), "", IF(H18="", "", IF(ghostSpreadsheet_CO2!AT21=0, "", ghostSpreadsheet_CO2!AT21)))</f>
        <v>154.96118385602401</v>
      </c>
      <c r="N18" s="303">
        <f ca="1">IF(ISERROR(IF(H18="", "", IF(ghostSpreadsheet_CH4!AF20=0, "", ghostSpreadsheet_CH4!AF20))), "", IF(H18="", "", IF(ghostSpreadsheet_CH4!AF20=0, "", ghostSpreadsheet_CH4!AF20)))</f>
        <v>6.2737321399200007E-3</v>
      </c>
      <c r="O18" s="303">
        <f ca="1">IF(ISERROR(IF(H18="","",IF(ghostSpreadsheet_N2O!AG20=0, "", ghostSpreadsheet_N2O!AG20))), "", IF(H18="","",IF(ghostSpreadsheet_N2O!AG20=0, "", ghostSpreadsheet_N2O!AG20)))</f>
        <v>1.254746427984E-3</v>
      </c>
      <c r="P18" s="254">
        <f t="shared" ca="1" si="3"/>
        <v>6.2737321399200007E-3</v>
      </c>
      <c r="Q18" s="254">
        <f t="shared" ca="1" si="4"/>
        <v>1.254746427984E-3</v>
      </c>
      <c r="R18" s="256">
        <f ca="1">IF(ISERROR(M18+(P18*(VLOOKUP(Settings!$D$11,GWPTable,3,FALSE)))+(Q18*(VLOOKUP(Settings!$D$11,GWPTable,4,FALSE)))),"",M18+(P18*(VLOOKUP(Settings!$D$11,GWPTable,3,FALSE)))+(Q18*(VLOOKUP(Settings!$D$11,GWPTable,4,FALSE))))</f>
        <v>155.46935615935752</v>
      </c>
      <c r="S18" s="278"/>
      <c r="T18" s="273"/>
      <c r="U18" s="274"/>
      <c r="V18" s="274"/>
      <c r="W18" s="274"/>
      <c r="X18" s="274"/>
      <c r="Y18" s="150"/>
      <c r="Z18" s="150"/>
      <c r="AA18" s="150"/>
      <c r="AB18" s="150"/>
      <c r="AC18" s="150"/>
      <c r="AD18" s="150"/>
      <c r="AE18" s="150"/>
      <c r="AF18" s="150"/>
      <c r="AG18" s="150"/>
      <c r="AH18" s="150"/>
      <c r="AI18" s="150"/>
      <c r="AJ18" s="150"/>
      <c r="AK18" s="150"/>
      <c r="AL18" s="15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3"/>
    </row>
    <row r="19" spans="1:229" ht="15.75" thickBot="1" x14ac:dyDescent="0.25">
      <c r="A19" s="293"/>
      <c r="B19" s="428">
        <v>44470</v>
      </c>
      <c r="C19" s="165" t="s">
        <v>136</v>
      </c>
      <c r="D19" s="166" t="s">
        <v>594</v>
      </c>
      <c r="E19" s="166" t="s">
        <v>469</v>
      </c>
      <c r="F19" s="148" t="str">
        <f t="shared" si="0"/>
        <v>liquidFossil</v>
      </c>
      <c r="G19" s="148" t="str">
        <f t="shared" si="1"/>
        <v>twentysix</v>
      </c>
      <c r="H19" s="568">
        <v>31147.49</v>
      </c>
      <c r="I19" s="166" t="s">
        <v>84</v>
      </c>
      <c r="J19" s="233" t="str">
        <f>IF(ISERROR(VLOOKUP(I19,unitStates,3,FALSE)), "", IF(VLOOKUP(I19,unitStates,3,FALSE)=0, IF(D19="My fuels", VLOOKUP(Spreadsheet!E19,customTable,16, FALSE),"HVList"), "notApplicable"))</f>
        <v>notApplicable</v>
      </c>
      <c r="K19" s="237">
        <f t="shared" si="2"/>
        <v>0</v>
      </c>
      <c r="L19" s="259" t="s">
        <v>436</v>
      </c>
      <c r="M19" s="255">
        <f>IF(ISERROR(IF(H19="", "", IF(ghostSpreadsheet_CO2!AT22=0, "", ghostSpreadsheet_CO2!AT22))), "", IF(H19="", "", IF(ghostSpreadsheet_CO2!AT22=0, "", ghostSpreadsheet_CO2!AT22)))</f>
        <v>83.366007805080002</v>
      </c>
      <c r="N19" s="303">
        <f ca="1">IF(ISERROR(IF(H19="", "", IF(ghostSpreadsheet_CH4!AF21=0, "", ghostSpreadsheet_CH4!AF21))), "", IF(H19="", "", IF(ghostSpreadsheet_CH4!AF21=0, "", ghostSpreadsheet_CH4!AF21)))</f>
        <v>3.3751420164000001E-3</v>
      </c>
      <c r="O19" s="303">
        <f ca="1">IF(ISERROR(IF(H19="","",IF(ghostSpreadsheet_N2O!AG21=0, "", ghostSpreadsheet_N2O!AG21))), "", IF(H19="","",IF(ghostSpreadsheet_N2O!AG21=0, "", ghostSpreadsheet_N2O!AG21)))</f>
        <v>6.7502840327999993E-4</v>
      </c>
      <c r="P19" s="254">
        <f t="shared" ca="1" si="3"/>
        <v>3.3751420164000001E-3</v>
      </c>
      <c r="Q19" s="254">
        <f t="shared" ca="1" si="4"/>
        <v>6.7502840327999993E-4</v>
      </c>
      <c r="R19" s="256">
        <f ca="1">IF(ISERROR(M19+(P19*(VLOOKUP(Settings!$D$11,GWPTable,3,FALSE)))+(Q19*(VLOOKUP(Settings!$D$11,GWPTable,4,FALSE)))),"",M19+(P19*(VLOOKUP(Settings!$D$11,GWPTable,3,FALSE)))+(Q19*(VLOOKUP(Settings!$D$11,GWPTable,4,FALSE))))</f>
        <v>83.639394308408399</v>
      </c>
      <c r="S19" s="278"/>
      <c r="T19" s="273"/>
      <c r="U19" s="274"/>
      <c r="V19" s="274"/>
      <c r="W19" s="274"/>
      <c r="X19" s="274"/>
      <c r="Y19" s="150"/>
      <c r="Z19" s="150"/>
      <c r="AA19" s="150"/>
      <c r="AB19" s="150"/>
      <c r="AC19" s="150"/>
      <c r="AD19" s="150"/>
      <c r="AE19" s="150"/>
      <c r="AF19" s="150"/>
      <c r="AG19" s="150"/>
      <c r="AH19" s="150"/>
      <c r="AI19" s="150"/>
      <c r="AJ19" s="150"/>
      <c r="AK19" s="150"/>
      <c r="AL19" s="15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3"/>
    </row>
    <row r="20" spans="1:229" ht="15.75" thickBot="1" x14ac:dyDescent="0.25">
      <c r="A20" s="293"/>
      <c r="B20" s="428">
        <v>44501</v>
      </c>
      <c r="C20" s="143" t="s">
        <v>136</v>
      </c>
      <c r="D20" s="141" t="s">
        <v>594</v>
      </c>
      <c r="E20" s="141" t="s">
        <v>469</v>
      </c>
      <c r="F20" s="148" t="str">
        <f t="shared" si="0"/>
        <v>liquidFossil</v>
      </c>
      <c r="G20" s="148" t="str">
        <f t="shared" si="1"/>
        <v>twentysix</v>
      </c>
      <c r="H20" s="568">
        <v>21778.9</v>
      </c>
      <c r="I20" s="141" t="s">
        <v>84</v>
      </c>
      <c r="J20" s="233" t="str">
        <f>IF(ISERROR(VLOOKUP(I20,unitStates,3,FALSE)), "", IF(VLOOKUP(I20,unitStates,3,FALSE)=0, IF(D20="My fuels", VLOOKUP(Spreadsheet!E20,customTable,16, FALSE),"HVList"), "notApplicable"))</f>
        <v>notApplicable</v>
      </c>
      <c r="K20" s="237">
        <f t="shared" si="2"/>
        <v>0</v>
      </c>
      <c r="L20" s="259" t="s">
        <v>703</v>
      </c>
      <c r="M20" s="255">
        <f>IF(ISERROR(IF(H20="", "", IF(ghostSpreadsheet_CO2!AT23=0, "", ghostSpreadsheet_CO2!AT23))), "", IF(H20="", "", IF(ghostSpreadsheet_CO2!AT23=0, "", ghostSpreadsheet_CO2!AT23)))</f>
        <v>58.291051618800005</v>
      </c>
      <c r="N20" s="303">
        <f ca="1">IF(ISERROR(IF(H20="", "", IF(ghostSpreadsheet_CH4!AF22=0, "", ghostSpreadsheet_CH4!AF22))), "", IF(H20="", "", IF(ghostSpreadsheet_CH4!AF22=0, "", ghostSpreadsheet_CH4!AF22)))</f>
        <v>2.359961604E-3</v>
      </c>
      <c r="O20" s="303">
        <f ca="1">IF(ISERROR(IF(H20="","",IF(ghostSpreadsheet_N2O!AG22=0, "", ghostSpreadsheet_N2O!AG22))), "", IF(H20="","",IF(ghostSpreadsheet_N2O!AG22=0, "", ghostSpreadsheet_N2O!AG22)))</f>
        <v>4.7199232079999997E-4</v>
      </c>
      <c r="P20" s="254">
        <f t="shared" ca="1" si="3"/>
        <v>2.359961604E-3</v>
      </c>
      <c r="Q20" s="254">
        <f t="shared" ca="1" si="4"/>
        <v>4.7199232079999997E-4</v>
      </c>
      <c r="R20" s="256">
        <f ca="1">IF(ISERROR(M20+(P20*(VLOOKUP(Settings!$D$11,GWPTable,3,FALSE)))+(Q20*(VLOOKUP(Settings!$D$11,GWPTable,4,FALSE)))),"",M20+(P20*(VLOOKUP(Settings!$D$11,GWPTable,3,FALSE)))+(Q20*(VLOOKUP(Settings!$D$11,GWPTable,4,FALSE))))</f>
        <v>58.482208508724</v>
      </c>
      <c r="S20" s="278"/>
      <c r="T20" s="273"/>
      <c r="U20" s="274"/>
      <c r="V20" s="274"/>
      <c r="W20" s="274"/>
      <c r="X20" s="274"/>
      <c r="Y20" s="150"/>
      <c r="Z20" s="150"/>
      <c r="AA20" s="150"/>
      <c r="AB20" s="150"/>
      <c r="AC20" s="150"/>
      <c r="AD20" s="150"/>
      <c r="AE20" s="150"/>
      <c r="AF20" s="150"/>
      <c r="AG20" s="150"/>
      <c r="AH20" s="150"/>
      <c r="AI20" s="150"/>
      <c r="AJ20" s="150"/>
      <c r="AK20" s="150"/>
      <c r="AL20" s="15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3"/>
    </row>
    <row r="21" spans="1:229" ht="15.75" thickBot="1" x14ac:dyDescent="0.25">
      <c r="A21" s="293"/>
      <c r="B21" s="428">
        <v>44531</v>
      </c>
      <c r="C21" s="143" t="s">
        <v>136</v>
      </c>
      <c r="D21" s="141" t="s">
        <v>594</v>
      </c>
      <c r="E21" s="141" t="s">
        <v>469</v>
      </c>
      <c r="F21" s="148" t="str">
        <f t="shared" si="0"/>
        <v>liquidFossil</v>
      </c>
      <c r="G21" s="148" t="str">
        <f t="shared" si="1"/>
        <v>twentysix</v>
      </c>
      <c r="H21" s="569">
        <v>12819.56</v>
      </c>
      <c r="I21" s="141" t="s">
        <v>84</v>
      </c>
      <c r="J21" s="233" t="str">
        <f>IF(ISERROR(VLOOKUP(I21,unitStates,3,FALSE)), "", IF(VLOOKUP(I21,unitStates,3,FALSE)=0, IF(D21="My fuels", VLOOKUP(Spreadsheet!E21,customTable,16, FALSE),"HVList"), "notApplicable"))</f>
        <v>notApplicable</v>
      </c>
      <c r="K21" s="237">
        <f t="shared" si="2"/>
        <v>0</v>
      </c>
      <c r="L21" s="259" t="s">
        <v>703</v>
      </c>
      <c r="M21" s="255">
        <f>IF(ISERROR(IF(H21="", "", IF(ghostSpreadsheet_CO2!AT24=0, "", ghostSpreadsheet_CO2!AT24))), "", IF(H21="", "", IF(ghostSpreadsheet_CO2!AT24=0, "", ghostSpreadsheet_CO2!AT24)))</f>
        <v>34.311449783519997</v>
      </c>
      <c r="N21" s="303">
        <f ca="1">IF(ISERROR(IF(H21="", "", IF(ghostSpreadsheet_CH4!AF23=0, "", ghostSpreadsheet_CH4!AF23))), "", IF(H21="", "", IF(ghostSpreadsheet_CH4!AF23=0, "", ghostSpreadsheet_CH4!AF23)))</f>
        <v>1.3891275215999999E-3</v>
      </c>
      <c r="O21" s="303">
        <f ca="1">IF(ISERROR(IF(H21="","",IF(ghostSpreadsheet_N2O!AG23=0, "", ghostSpreadsheet_N2O!AG23))), "", IF(H21="","",IF(ghostSpreadsheet_N2O!AG23=0, "", ghostSpreadsheet_N2O!AG23)))</f>
        <v>2.7782550431999998E-4</v>
      </c>
      <c r="P21" s="254">
        <f t="shared" ca="1" si="3"/>
        <v>1.3891275215999999E-3</v>
      </c>
      <c r="Q21" s="254">
        <f t="shared" ca="1" si="4"/>
        <v>2.7782550431999998E-4</v>
      </c>
      <c r="R21" s="256">
        <f ca="1">IF(ISERROR(M21+(P21*(VLOOKUP(Settings!$D$11,GWPTable,3,FALSE)))+(Q21*(VLOOKUP(Settings!$D$11,GWPTable,4,FALSE)))),"",M21+(P21*(VLOOKUP(Settings!$D$11,GWPTable,3,FALSE)))+(Q21*(VLOOKUP(Settings!$D$11,GWPTable,4,FALSE))))</f>
        <v>34.423969112769598</v>
      </c>
      <c r="S21" s="278"/>
      <c r="T21" s="273"/>
      <c r="U21" s="274"/>
      <c r="V21" s="274"/>
      <c r="W21" s="274"/>
      <c r="X21" s="274"/>
      <c r="Y21" s="150"/>
      <c r="Z21" s="150"/>
      <c r="AA21" s="150"/>
      <c r="AB21" s="150"/>
      <c r="AC21" s="150"/>
      <c r="AD21" s="150"/>
      <c r="AE21" s="150"/>
      <c r="AF21" s="150"/>
      <c r="AG21" s="150"/>
      <c r="AH21" s="150"/>
      <c r="AI21" s="150"/>
      <c r="AJ21" s="150"/>
      <c r="AK21" s="150"/>
      <c r="AL21" s="15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3"/>
    </row>
    <row r="22" spans="1:229" ht="15.75" thickBot="1" x14ac:dyDescent="0.25">
      <c r="A22" s="293"/>
      <c r="B22" s="142"/>
      <c r="C22" s="143"/>
      <c r="D22" s="141"/>
      <c r="E22" s="141"/>
      <c r="F22" s="148" t="str">
        <f t="shared" si="0"/>
        <v/>
      </c>
      <c r="G22" s="148" t="str">
        <f t="shared" si="1"/>
        <v/>
      </c>
      <c r="H22" s="144"/>
      <c r="I22" s="141"/>
      <c r="J22" s="233" t="str">
        <f>IF(ISERROR(VLOOKUP(I22,unitStates,3,FALSE)), "", IF(VLOOKUP(I22,unitStates,3,FALSE)=0, IF(D22="My fuels", VLOOKUP(Spreadsheet!E22,customTable,16, FALSE),"HVList"), "notApplicable"))</f>
        <v/>
      </c>
      <c r="K22" s="237" t="str">
        <f t="shared" si="2"/>
        <v/>
      </c>
      <c r="L22" s="259"/>
      <c r="M22" s="255" t="str">
        <f>IF(ISERROR(IF(H22="", "", IF(ghostSpreadsheet_CO2!AT25=0, "", ghostSpreadsheet_CO2!AT25))), "", IF(H22="", "", IF(ghostSpreadsheet_CO2!AT25=0, "", ghostSpreadsheet_CO2!AT25)))</f>
        <v/>
      </c>
      <c r="N22" s="303" t="str">
        <f>IF(ISERROR(IF(H22="", "", IF(ghostSpreadsheet_CH4!AF24=0, "", ghostSpreadsheet_CH4!AF24))), "", IF(H22="", "", IF(ghostSpreadsheet_CH4!AF24=0, "", ghostSpreadsheet_CH4!AF24)))</f>
        <v/>
      </c>
      <c r="O22" s="303" t="str">
        <f>IF(ISERROR(IF(H22="","",IF(ghostSpreadsheet_N2O!AG24=0, "", ghostSpreadsheet_N2O!AG24))), "", IF(H22="","",IF(ghostSpreadsheet_N2O!AG24=0, "", ghostSpreadsheet_N2O!AG24)))</f>
        <v/>
      </c>
      <c r="P22" s="254">
        <f t="shared" si="3"/>
        <v>0</v>
      </c>
      <c r="Q22" s="254">
        <f t="shared" si="4"/>
        <v>0</v>
      </c>
      <c r="R22" s="256" t="str">
        <f>IF(ISERROR(M22+(P22*(VLOOKUP(Settings!$D$11,GWPTable,3,FALSE)))+(Q22*(VLOOKUP(Settings!$D$11,GWPTable,4,FALSE)))),"",M22+(P22*(VLOOKUP(Settings!$D$11,GWPTable,3,FALSE)))+(Q22*(VLOOKUP(Settings!$D$11,GWPTable,4,FALSE))))</f>
        <v/>
      </c>
      <c r="S22" s="278"/>
      <c r="T22" s="273"/>
      <c r="U22" s="274"/>
      <c r="V22" s="274"/>
      <c r="W22" s="274"/>
      <c r="X22" s="274"/>
      <c r="Y22" s="150"/>
      <c r="Z22" s="150"/>
      <c r="AA22" s="150"/>
      <c r="AB22" s="150"/>
      <c r="AC22" s="150"/>
      <c r="AD22" s="150"/>
      <c r="AE22" s="150"/>
      <c r="AF22" s="150"/>
      <c r="AG22" s="150"/>
      <c r="AH22" s="150"/>
      <c r="AI22" s="150"/>
      <c r="AJ22" s="150"/>
      <c r="AK22" s="150"/>
      <c r="AL22" s="15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3"/>
    </row>
    <row r="23" spans="1:229" ht="15.75" thickBot="1" x14ac:dyDescent="0.25">
      <c r="A23" s="293"/>
      <c r="B23" s="142"/>
      <c r="C23" s="143"/>
      <c r="D23" s="141"/>
      <c r="E23" s="141"/>
      <c r="F23" s="148" t="str">
        <f t="shared" si="0"/>
        <v/>
      </c>
      <c r="G23" s="148" t="str">
        <f t="shared" si="1"/>
        <v/>
      </c>
      <c r="H23" s="144"/>
      <c r="I23" s="141"/>
      <c r="J23" s="233" t="str">
        <f>IF(ISERROR(VLOOKUP(I23,unitStates,3,FALSE)), "", IF(VLOOKUP(I23,unitStates,3,FALSE)=0, IF(D23="My fuels", VLOOKUP(Spreadsheet!E23,customTable,16, FALSE),"HVList"), "notApplicable"))</f>
        <v/>
      </c>
      <c r="K23" s="237" t="str">
        <f t="shared" si="2"/>
        <v/>
      </c>
      <c r="L23" s="259"/>
      <c r="M23" s="255" t="str">
        <f>IF(ISERROR(IF(H23="", "", IF(ghostSpreadsheet_CO2!AT26=0, "", ghostSpreadsheet_CO2!AT26))), "", IF(H23="", "", IF(ghostSpreadsheet_CO2!AT26=0, "", ghostSpreadsheet_CO2!AT26)))</f>
        <v/>
      </c>
      <c r="N23" s="303" t="str">
        <f>IF(ISERROR(IF(H23="", "", IF(ghostSpreadsheet_CH4!AF25=0, "", ghostSpreadsheet_CH4!AF25))), "", IF(H23="", "", IF(ghostSpreadsheet_CH4!AF25=0, "", ghostSpreadsheet_CH4!AF25)))</f>
        <v/>
      </c>
      <c r="O23" s="303" t="str">
        <f>IF(ISERROR(IF(H23="","",IF(ghostSpreadsheet_N2O!AG25=0, "", ghostSpreadsheet_N2O!AG25))), "", IF(H23="","",IF(ghostSpreadsheet_N2O!AG25=0, "", ghostSpreadsheet_N2O!AG25)))</f>
        <v/>
      </c>
      <c r="P23" s="254">
        <f t="shared" si="3"/>
        <v>0</v>
      </c>
      <c r="Q23" s="254">
        <f t="shared" si="4"/>
        <v>0</v>
      </c>
      <c r="R23" s="256" t="str">
        <f>IF(ISERROR(M23+(P23*(VLOOKUP(Settings!$D$11,GWPTable,3,FALSE)))+(Q23*(VLOOKUP(Settings!$D$11,GWPTable,4,FALSE)))),"",M23+(P23*(VLOOKUP(Settings!$D$11,GWPTable,3,FALSE)))+(Q23*(VLOOKUP(Settings!$D$11,GWPTable,4,FALSE))))</f>
        <v/>
      </c>
      <c r="S23" s="278"/>
      <c r="T23" s="273"/>
      <c r="U23" s="274"/>
      <c r="V23" s="274"/>
      <c r="W23" s="274"/>
      <c r="X23" s="274"/>
      <c r="Y23" s="150"/>
      <c r="Z23" s="150"/>
      <c r="AA23" s="150"/>
      <c r="AB23" s="150"/>
      <c r="AC23" s="150"/>
      <c r="AD23" s="150"/>
      <c r="AE23" s="150"/>
      <c r="AF23" s="150"/>
      <c r="AG23" s="150"/>
      <c r="AH23" s="150"/>
      <c r="AI23" s="150"/>
      <c r="AJ23" s="150"/>
      <c r="AK23" s="150"/>
      <c r="AL23" s="15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3"/>
    </row>
    <row r="24" spans="1:229" ht="15.75" thickBot="1" x14ac:dyDescent="0.25">
      <c r="A24" s="293"/>
      <c r="B24" s="142"/>
      <c r="C24" s="143"/>
      <c r="D24" s="141"/>
      <c r="E24" s="141"/>
      <c r="F24" s="148" t="str">
        <f t="shared" si="0"/>
        <v/>
      </c>
      <c r="G24" s="148" t="str">
        <f t="shared" si="1"/>
        <v/>
      </c>
      <c r="H24" s="144"/>
      <c r="I24" s="141"/>
      <c r="J24" s="233" t="str">
        <f>IF(ISERROR(VLOOKUP(I24,unitStates,3,FALSE)), "", IF(VLOOKUP(I24,unitStates,3,FALSE)=0, IF(D24="My fuels", VLOOKUP(Spreadsheet!E24,customTable,16, FALSE),"HVList"), "notApplicable"))</f>
        <v/>
      </c>
      <c r="K24" s="237" t="str">
        <f t="shared" si="2"/>
        <v/>
      </c>
      <c r="L24" s="259"/>
      <c r="M24" s="255" t="str">
        <f>IF(ISERROR(IF(H24="", "", IF(ghostSpreadsheet_CO2!AT27=0, "", ghostSpreadsheet_CO2!AT27))), "", IF(H24="", "", IF(ghostSpreadsheet_CO2!AT27=0, "", ghostSpreadsheet_CO2!AT27)))</f>
        <v/>
      </c>
      <c r="N24" s="303" t="str">
        <f>IF(ISERROR(IF(H24="", "", IF(ghostSpreadsheet_CH4!AF26=0, "", ghostSpreadsheet_CH4!AF26))), "", IF(H24="", "", IF(ghostSpreadsheet_CH4!AF26=0, "", ghostSpreadsheet_CH4!AF26)))</f>
        <v/>
      </c>
      <c r="O24" s="303" t="str">
        <f>IF(ISERROR(IF(H24="","",IF(ghostSpreadsheet_N2O!AG26=0, "", ghostSpreadsheet_N2O!AG26))), "", IF(H24="","",IF(ghostSpreadsheet_N2O!AG26=0, "", ghostSpreadsheet_N2O!AG26)))</f>
        <v/>
      </c>
      <c r="P24" s="254">
        <f t="shared" si="3"/>
        <v>0</v>
      </c>
      <c r="Q24" s="254">
        <f t="shared" si="4"/>
        <v>0</v>
      </c>
      <c r="R24" s="256" t="str">
        <f>IF(ISERROR(M24+(P24*(VLOOKUP(Settings!$D$11,GWPTable,3,FALSE)))+(Q24*(VLOOKUP(Settings!$D$11,GWPTable,4,FALSE)))),"",M24+(P24*(VLOOKUP(Settings!$D$11,GWPTable,3,FALSE)))+(Q24*(VLOOKUP(Settings!$D$11,GWPTable,4,FALSE))))</f>
        <v/>
      </c>
      <c r="S24" s="278"/>
      <c r="T24" s="273"/>
      <c r="U24" s="274"/>
      <c r="V24" s="274"/>
      <c r="W24" s="274"/>
      <c r="X24" s="274"/>
      <c r="Y24" s="150"/>
      <c r="Z24" s="150"/>
      <c r="AA24" s="150"/>
      <c r="AB24" s="150"/>
      <c r="AC24" s="150"/>
      <c r="AD24" s="150"/>
      <c r="AE24" s="150"/>
      <c r="AF24" s="150"/>
      <c r="AG24" s="150"/>
      <c r="AH24" s="150"/>
      <c r="AI24" s="150"/>
      <c r="AJ24" s="150"/>
      <c r="AK24" s="150"/>
      <c r="AL24" s="15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3"/>
    </row>
    <row r="25" spans="1:229" ht="15.75" thickBot="1" x14ac:dyDescent="0.25">
      <c r="A25" s="293"/>
      <c r="B25" s="142"/>
      <c r="C25" s="143"/>
      <c r="D25" s="141"/>
      <c r="E25" s="141"/>
      <c r="F25" s="148" t="str">
        <f t="shared" si="0"/>
        <v/>
      </c>
      <c r="G25" s="148" t="str">
        <f t="shared" si="1"/>
        <v/>
      </c>
      <c r="H25" s="144"/>
      <c r="I25" s="141"/>
      <c r="J25" s="233" t="str">
        <f>IF(ISERROR(VLOOKUP(I25,unitStates,3,FALSE)), "", IF(VLOOKUP(I25,unitStates,3,FALSE)=0, IF(D25="My fuels", VLOOKUP(Spreadsheet!E25,customTable,16, FALSE),"HVList"), "notApplicable"))</f>
        <v/>
      </c>
      <c r="K25" s="237" t="str">
        <f t="shared" si="2"/>
        <v/>
      </c>
      <c r="L25" s="259"/>
      <c r="M25" s="255" t="str">
        <f>IF(ISERROR(IF(H25="", "", IF(ghostSpreadsheet_CO2!AT28=0, "", ghostSpreadsheet_CO2!AT28))), "", IF(H25="", "", IF(ghostSpreadsheet_CO2!AT28=0, "", ghostSpreadsheet_CO2!AT28)))</f>
        <v/>
      </c>
      <c r="N25" s="303" t="str">
        <f>IF(ISERROR(IF(H25="", "", IF(ghostSpreadsheet_CH4!AF27=0, "", ghostSpreadsheet_CH4!AF27))), "", IF(H25="", "", IF(ghostSpreadsheet_CH4!AF27=0, "", ghostSpreadsheet_CH4!AF27)))</f>
        <v/>
      </c>
      <c r="O25" s="303" t="str">
        <f>IF(ISERROR(IF(H25="","",IF(ghostSpreadsheet_N2O!AG27=0, "", ghostSpreadsheet_N2O!AG27))), "", IF(H25="","",IF(ghostSpreadsheet_N2O!AG27=0, "", ghostSpreadsheet_N2O!AG27)))</f>
        <v/>
      </c>
      <c r="P25" s="254">
        <f t="shared" si="3"/>
        <v>0</v>
      </c>
      <c r="Q25" s="254">
        <f t="shared" si="4"/>
        <v>0</v>
      </c>
      <c r="R25" s="256" t="str">
        <f>IF(ISERROR(M25+(P25*(VLOOKUP(Settings!$D$11,GWPTable,3,FALSE)))+(Q25*(VLOOKUP(Settings!$D$11,GWPTable,4,FALSE)))),"",M25+(P25*(VLOOKUP(Settings!$D$11,GWPTable,3,FALSE)))+(Q25*(VLOOKUP(Settings!$D$11,GWPTable,4,FALSE))))</f>
        <v/>
      </c>
      <c r="S25" s="278"/>
      <c r="T25" s="273"/>
      <c r="U25" s="274"/>
      <c r="V25" s="274"/>
      <c r="W25" s="274"/>
      <c r="X25" s="274"/>
      <c r="Y25" s="150"/>
      <c r="Z25" s="150"/>
      <c r="AA25" s="150"/>
      <c r="AB25" s="150"/>
      <c r="AC25" s="150"/>
      <c r="AD25" s="150"/>
      <c r="AE25" s="150"/>
      <c r="AF25" s="150"/>
      <c r="AG25" s="150"/>
      <c r="AH25" s="150"/>
      <c r="AI25" s="150"/>
      <c r="AJ25" s="150"/>
      <c r="AK25" s="150"/>
      <c r="AL25" s="15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3"/>
    </row>
    <row r="26" spans="1:229" ht="15.75" thickBot="1" x14ac:dyDescent="0.25">
      <c r="A26" s="293"/>
      <c r="B26" s="142"/>
      <c r="C26" s="143"/>
      <c r="D26" s="141"/>
      <c r="E26" s="141"/>
      <c r="F26" s="148" t="str">
        <f t="shared" si="0"/>
        <v/>
      </c>
      <c r="G26" s="148" t="str">
        <f t="shared" si="1"/>
        <v/>
      </c>
      <c r="H26" s="144"/>
      <c r="I26" s="141"/>
      <c r="J26" s="233" t="str">
        <f>IF(ISERROR(VLOOKUP(I26,unitStates,3,FALSE)), "", IF(VLOOKUP(I26,unitStates,3,FALSE)=0, IF(D26="My fuels", VLOOKUP(Spreadsheet!E26,customTable,16, FALSE),"HVList"), "notApplicable"))</f>
        <v/>
      </c>
      <c r="K26" s="237" t="str">
        <f t="shared" si="2"/>
        <v/>
      </c>
      <c r="L26" s="259"/>
      <c r="M26" s="255" t="str">
        <f>IF(ISERROR(IF(H26="", "", IF(ghostSpreadsheet_CO2!AT29=0, "", ghostSpreadsheet_CO2!AT29))), "", IF(H26="", "", IF(ghostSpreadsheet_CO2!AT29=0, "", ghostSpreadsheet_CO2!AT29)))</f>
        <v/>
      </c>
      <c r="N26" s="303" t="str">
        <f>IF(ISERROR(IF(H26="", "", IF(ghostSpreadsheet_CH4!AF28=0, "", ghostSpreadsheet_CH4!AF28))), "", IF(H26="", "", IF(ghostSpreadsheet_CH4!AF28=0, "", ghostSpreadsheet_CH4!AF28)))</f>
        <v/>
      </c>
      <c r="O26" s="303" t="str">
        <f>IF(ISERROR(IF(H26="","",IF(ghostSpreadsheet_N2O!AG28=0, "", ghostSpreadsheet_N2O!AG28))), "", IF(H26="","",IF(ghostSpreadsheet_N2O!AG28=0, "", ghostSpreadsheet_N2O!AG28)))</f>
        <v/>
      </c>
      <c r="P26" s="254">
        <f t="shared" si="3"/>
        <v>0</v>
      </c>
      <c r="Q26" s="254">
        <f t="shared" si="4"/>
        <v>0</v>
      </c>
      <c r="R26" s="256" t="str">
        <f>IF(ISERROR(M26+(P26*(VLOOKUP(Settings!$D$11,GWPTable,3,FALSE)))+(Q26*(VLOOKUP(Settings!$D$11,GWPTable,4,FALSE)))),"",M26+(P26*(VLOOKUP(Settings!$D$11,GWPTable,3,FALSE)))+(Q26*(VLOOKUP(Settings!$D$11,GWPTable,4,FALSE))))</f>
        <v/>
      </c>
      <c r="S26" s="278"/>
      <c r="T26" s="273"/>
      <c r="U26" s="274"/>
      <c r="V26" s="274"/>
      <c r="W26" s="274"/>
      <c r="X26" s="274"/>
      <c r="Y26" s="150"/>
      <c r="Z26" s="150"/>
      <c r="AA26" s="150"/>
      <c r="AB26" s="150"/>
      <c r="AC26" s="150"/>
      <c r="AD26" s="150"/>
      <c r="AE26" s="150"/>
      <c r="AF26" s="150"/>
      <c r="AG26" s="150"/>
      <c r="AH26" s="150"/>
      <c r="AI26" s="150"/>
      <c r="AJ26" s="150"/>
      <c r="AK26" s="150"/>
      <c r="AL26" s="15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3"/>
    </row>
    <row r="27" spans="1:229" ht="15.75" thickBot="1" x14ac:dyDescent="0.25">
      <c r="A27" s="293"/>
      <c r="B27" s="142"/>
      <c r="C27" s="143"/>
      <c r="D27" s="141"/>
      <c r="E27" s="141"/>
      <c r="F27" s="148" t="str">
        <f t="shared" si="0"/>
        <v/>
      </c>
      <c r="G27" s="148" t="str">
        <f t="shared" si="1"/>
        <v/>
      </c>
      <c r="H27" s="145"/>
      <c r="I27" s="141"/>
      <c r="J27" s="233" t="str">
        <f>IF(ISERROR(VLOOKUP(I27,unitStates,3,FALSE)), "", IF(VLOOKUP(I27,unitStates,3,FALSE)=0, IF(D27="My fuels", VLOOKUP(Spreadsheet!E27,customTable,16, FALSE),"HVList"), "notApplicable"))</f>
        <v/>
      </c>
      <c r="K27" s="237" t="str">
        <f t="shared" si="2"/>
        <v/>
      </c>
      <c r="L27" s="259"/>
      <c r="M27" s="255" t="str">
        <f>IF(ISERROR(IF(H27="", "", IF(ghostSpreadsheet_CO2!AT30=0, "", ghostSpreadsheet_CO2!AT30))), "", IF(H27="", "", IF(ghostSpreadsheet_CO2!AT30=0, "", ghostSpreadsheet_CO2!AT30)))</f>
        <v/>
      </c>
      <c r="N27" s="303" t="str">
        <f>IF(ISERROR(IF(H27="", "", IF(ghostSpreadsheet_CH4!AF29=0, "", ghostSpreadsheet_CH4!AF29))), "", IF(H27="", "", IF(ghostSpreadsheet_CH4!AF29=0, "", ghostSpreadsheet_CH4!AF29)))</f>
        <v/>
      </c>
      <c r="O27" s="303" t="str">
        <f>IF(ISERROR(IF(H27="","",IF(ghostSpreadsheet_N2O!AG29=0, "", ghostSpreadsheet_N2O!AG29))), "", IF(H27="","",IF(ghostSpreadsheet_N2O!AG29=0, "", ghostSpreadsheet_N2O!AG29)))</f>
        <v/>
      </c>
      <c r="P27" s="254">
        <f t="shared" si="3"/>
        <v>0</v>
      </c>
      <c r="Q27" s="254">
        <f t="shared" si="4"/>
        <v>0</v>
      </c>
      <c r="R27" s="256" t="str">
        <f>IF(ISERROR(M27+(P27*(VLOOKUP(Settings!$D$11,GWPTable,3,FALSE)))+(Q27*(VLOOKUP(Settings!$D$11,GWPTable,4,FALSE)))),"",M27+(P27*(VLOOKUP(Settings!$D$11,GWPTable,3,FALSE)))+(Q27*(VLOOKUP(Settings!$D$11,GWPTable,4,FALSE))))</f>
        <v/>
      </c>
      <c r="S27" s="278"/>
      <c r="T27" s="273"/>
      <c r="U27" s="274"/>
      <c r="V27" s="274"/>
      <c r="W27" s="274"/>
      <c r="X27" s="274"/>
      <c r="Y27" s="150"/>
      <c r="Z27" s="150"/>
      <c r="AA27" s="150"/>
      <c r="AB27" s="150"/>
      <c r="AC27" s="150"/>
      <c r="AD27" s="150"/>
      <c r="AE27" s="150"/>
      <c r="AF27" s="150"/>
      <c r="AG27" s="150"/>
      <c r="AH27" s="150"/>
      <c r="AI27" s="150"/>
      <c r="AJ27" s="150"/>
      <c r="AK27" s="150"/>
      <c r="AL27" s="15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3"/>
    </row>
    <row r="28" spans="1:229" ht="15.75" thickBot="1" x14ac:dyDescent="0.25">
      <c r="A28" s="293"/>
      <c r="B28" s="142"/>
      <c r="C28" s="143"/>
      <c r="D28" s="141"/>
      <c r="E28" s="141"/>
      <c r="F28" s="148" t="str">
        <f t="shared" si="0"/>
        <v/>
      </c>
      <c r="G28" s="148" t="str">
        <f t="shared" si="1"/>
        <v/>
      </c>
      <c r="H28" s="144"/>
      <c r="I28" s="141"/>
      <c r="J28" s="233" t="str">
        <f>IF(ISERROR(VLOOKUP(I28,unitStates,3,FALSE)), "", IF(VLOOKUP(I28,unitStates,3,FALSE)=0, IF(D28="My fuels", VLOOKUP(Spreadsheet!E28,customTable,16, FALSE),"HVList"), "notApplicable"))</f>
        <v/>
      </c>
      <c r="K28" s="237" t="str">
        <f t="shared" si="2"/>
        <v/>
      </c>
      <c r="L28" s="259"/>
      <c r="M28" s="255" t="str">
        <f>IF(ISERROR(IF(H28="", "", IF(ghostSpreadsheet_CO2!AT31=0, "", ghostSpreadsheet_CO2!AT31))), "", IF(H28="", "", IF(ghostSpreadsheet_CO2!AT31=0, "", ghostSpreadsheet_CO2!AT31)))</f>
        <v/>
      </c>
      <c r="N28" s="303" t="str">
        <f>IF(ISERROR(IF(H28="", "", IF(ghostSpreadsheet_CH4!AF30=0, "", ghostSpreadsheet_CH4!AF30))), "", IF(H28="", "", IF(ghostSpreadsheet_CH4!AF30=0, "", ghostSpreadsheet_CH4!AF30)))</f>
        <v/>
      </c>
      <c r="O28" s="303" t="str">
        <f>IF(ISERROR(IF(H28="","",IF(ghostSpreadsheet_N2O!AG30=0, "", ghostSpreadsheet_N2O!AG30))), "", IF(H28="","",IF(ghostSpreadsheet_N2O!AG30=0, "", ghostSpreadsheet_N2O!AG30)))</f>
        <v/>
      </c>
      <c r="P28" s="254">
        <f t="shared" si="3"/>
        <v>0</v>
      </c>
      <c r="Q28" s="254">
        <f t="shared" si="4"/>
        <v>0</v>
      </c>
      <c r="R28" s="256" t="str">
        <f>IF(ISERROR(M28+(P28*(VLOOKUP(Settings!$D$11,GWPTable,3,FALSE)))+(Q28*(VLOOKUP(Settings!$D$11,GWPTable,4,FALSE)))),"",M28+(P28*(VLOOKUP(Settings!$D$11,GWPTable,3,FALSE)))+(Q28*(VLOOKUP(Settings!$D$11,GWPTable,4,FALSE))))</f>
        <v/>
      </c>
      <c r="S28" s="278"/>
      <c r="T28" s="273"/>
      <c r="U28" s="274"/>
      <c r="V28" s="274"/>
      <c r="W28" s="274"/>
      <c r="X28" s="274"/>
      <c r="Y28" s="150"/>
      <c r="Z28" s="150"/>
      <c r="AA28" s="150"/>
      <c r="AB28" s="150"/>
      <c r="AC28" s="150"/>
      <c r="AD28" s="150"/>
      <c r="AE28" s="150"/>
      <c r="AF28" s="150"/>
      <c r="AG28" s="150"/>
      <c r="AH28" s="150"/>
      <c r="AI28" s="150"/>
      <c r="AJ28" s="150"/>
      <c r="AK28" s="150"/>
      <c r="AL28" s="15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3"/>
    </row>
    <row r="29" spans="1:229" ht="15.75" thickBot="1" x14ac:dyDescent="0.25">
      <c r="A29" s="293"/>
      <c r="B29" s="142"/>
      <c r="C29" s="143"/>
      <c r="D29" s="141"/>
      <c r="E29" s="141"/>
      <c r="F29" s="148" t="str">
        <f t="shared" si="0"/>
        <v/>
      </c>
      <c r="G29" s="148" t="str">
        <f t="shared" si="1"/>
        <v/>
      </c>
      <c r="H29" s="144"/>
      <c r="I29" s="141"/>
      <c r="J29" s="233" t="str">
        <f>IF(ISERROR(VLOOKUP(I29,unitStates,3,FALSE)), "", IF(VLOOKUP(I29,unitStates,3,FALSE)=0, IF(D29="My fuels", VLOOKUP(Spreadsheet!E29,customTable,16, FALSE),"HVList"), "notApplicable"))</f>
        <v/>
      </c>
      <c r="K29" s="237" t="str">
        <f t="shared" si="2"/>
        <v/>
      </c>
      <c r="L29" s="259"/>
      <c r="M29" s="255" t="str">
        <f>IF(ISERROR(IF(H29="", "", IF(ghostSpreadsheet_CO2!AT32=0, "", ghostSpreadsheet_CO2!AT32))), "", IF(H29="", "", IF(ghostSpreadsheet_CO2!AT32=0, "", ghostSpreadsheet_CO2!AT32)))</f>
        <v/>
      </c>
      <c r="N29" s="303" t="str">
        <f>IF(ISERROR(IF(H29="", "", IF(ghostSpreadsheet_CH4!AF31=0, "", ghostSpreadsheet_CH4!AF31))), "", IF(H29="", "", IF(ghostSpreadsheet_CH4!AF31=0, "", ghostSpreadsheet_CH4!AF31)))</f>
        <v/>
      </c>
      <c r="O29" s="303" t="str">
        <f>IF(ISERROR(IF(H29="","",IF(ghostSpreadsheet_N2O!AG31=0, "", ghostSpreadsheet_N2O!AG31))), "", IF(H29="","",IF(ghostSpreadsheet_N2O!AG31=0, "", ghostSpreadsheet_N2O!AG31)))</f>
        <v/>
      </c>
      <c r="P29" s="254">
        <f t="shared" si="3"/>
        <v>0</v>
      </c>
      <c r="Q29" s="254">
        <f t="shared" si="4"/>
        <v>0</v>
      </c>
      <c r="R29" s="256" t="str">
        <f>IF(ISERROR(M29+(P29*(VLOOKUP(Settings!$D$11,GWPTable,3,FALSE)))+(Q29*(VLOOKUP(Settings!$D$11,GWPTable,4,FALSE)))),"",M29+(P29*(VLOOKUP(Settings!$D$11,GWPTable,3,FALSE)))+(Q29*(VLOOKUP(Settings!$D$11,GWPTable,4,FALSE))))</f>
        <v/>
      </c>
      <c r="S29" s="278"/>
      <c r="T29" s="273"/>
      <c r="U29" s="274"/>
      <c r="V29" s="274"/>
      <c r="W29" s="274"/>
      <c r="X29" s="274"/>
      <c r="Y29" s="150"/>
      <c r="Z29" s="150"/>
      <c r="AA29" s="150"/>
      <c r="AB29" s="150"/>
      <c r="AC29" s="150"/>
      <c r="AD29" s="150"/>
      <c r="AE29" s="150"/>
      <c r="AF29" s="150"/>
      <c r="AG29" s="150"/>
      <c r="AH29" s="150"/>
      <c r="AI29" s="150"/>
      <c r="AJ29" s="150"/>
      <c r="AK29" s="150"/>
      <c r="AL29" s="15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3"/>
    </row>
    <row r="30" spans="1:229" ht="15.75" thickBot="1" x14ac:dyDescent="0.25">
      <c r="A30" s="293"/>
      <c r="B30" s="142"/>
      <c r="C30" s="143"/>
      <c r="D30" s="141"/>
      <c r="E30" s="141"/>
      <c r="F30" s="148" t="str">
        <f t="shared" si="0"/>
        <v/>
      </c>
      <c r="G30" s="148" t="str">
        <f t="shared" si="1"/>
        <v/>
      </c>
      <c r="H30" s="144"/>
      <c r="I30" s="141"/>
      <c r="J30" s="233" t="str">
        <f>IF(ISERROR(VLOOKUP(I30,unitStates,3,FALSE)), "", IF(VLOOKUP(I30,unitStates,3,FALSE)=0, IF(D30="My fuels", VLOOKUP(Spreadsheet!E30,customTable,16, FALSE),"HVList"), "notApplicable"))</f>
        <v/>
      </c>
      <c r="K30" s="237" t="str">
        <f t="shared" si="2"/>
        <v/>
      </c>
      <c r="L30" s="259"/>
      <c r="M30" s="255" t="str">
        <f>IF(ISERROR(IF(H30="", "", IF(ghostSpreadsheet_CO2!AT33=0, "", ghostSpreadsheet_CO2!AT33))), "", IF(H30="", "", IF(ghostSpreadsheet_CO2!AT33=0, "", ghostSpreadsheet_CO2!AT33)))</f>
        <v/>
      </c>
      <c r="N30" s="303" t="str">
        <f>IF(ISERROR(IF(H30="", "", IF(ghostSpreadsheet_CH4!AF32=0, "", ghostSpreadsheet_CH4!AF32))), "", IF(H30="", "", IF(ghostSpreadsheet_CH4!AF32=0, "", ghostSpreadsheet_CH4!AF32)))</f>
        <v/>
      </c>
      <c r="O30" s="303" t="str">
        <f>IF(ISERROR(IF(H30="","",IF(ghostSpreadsheet_N2O!AG32=0, "", ghostSpreadsheet_N2O!AG32))), "", IF(H30="","",IF(ghostSpreadsheet_N2O!AG32=0, "", ghostSpreadsheet_N2O!AG32)))</f>
        <v/>
      </c>
      <c r="P30" s="254">
        <f t="shared" si="3"/>
        <v>0</v>
      </c>
      <c r="Q30" s="254">
        <f t="shared" si="4"/>
        <v>0</v>
      </c>
      <c r="R30" s="257" t="str">
        <f>IF(ISERROR(M30+(P30*(VLOOKUP(Settings!$D$11,GWPTable,3,FALSE)))+(Q30*(VLOOKUP(Settings!$D$11,GWPTable,4,FALSE)))),"",M30+(P30*(VLOOKUP(Settings!$D$11,GWPTable,3,FALSE)))+(Q30*(VLOOKUP(Settings!$D$11,GWPTable,4,FALSE))))</f>
        <v/>
      </c>
      <c r="S30" s="278"/>
      <c r="T30" s="273"/>
      <c r="U30" s="274"/>
      <c r="V30" s="274"/>
      <c r="W30" s="274"/>
      <c r="X30" s="274"/>
      <c r="Y30" s="150"/>
      <c r="Z30" s="150"/>
      <c r="AA30" s="150"/>
      <c r="AB30" s="150"/>
      <c r="AC30" s="150"/>
      <c r="AD30" s="150"/>
      <c r="AE30" s="150"/>
      <c r="AF30" s="150"/>
      <c r="AG30" s="150"/>
      <c r="AH30" s="150"/>
      <c r="AI30" s="150"/>
      <c r="AJ30" s="150"/>
      <c r="AK30" s="150"/>
      <c r="AL30" s="15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3"/>
    </row>
    <row r="31" spans="1:229" ht="15.75" thickBot="1" x14ac:dyDescent="0.25">
      <c r="A31" s="293"/>
      <c r="B31" s="142"/>
      <c r="C31" s="143"/>
      <c r="D31" s="141"/>
      <c r="E31" s="141"/>
      <c r="F31" s="148" t="str">
        <f t="shared" si="0"/>
        <v/>
      </c>
      <c r="G31" s="148" t="str">
        <f>IF(D31="", "", IF(D31="My fuels", VLOOKUP(VLOOKUP(E31,customTable,7,FALSE), unitCodes, 4, FALSE), IF(ISNA(VLOOKUP(E31,unitCodes,4,FALSE)), "", VLOOKUP(E31,unitCodes,4,FALSE))))</f>
        <v/>
      </c>
      <c r="H31" s="144"/>
      <c r="I31" s="232"/>
      <c r="J31" s="233" t="str">
        <f>IF(ISERROR(VLOOKUP(I31,unitStates,3,FALSE)), "", IF(VLOOKUP(I31,unitStates,3,FALSE)=0, IF(D31="My fuels", VLOOKUP(Spreadsheet!E31,customTable,16, FALSE),"HVList"), "notApplicable"))</f>
        <v/>
      </c>
      <c r="K31" s="237" t="str">
        <f t="shared" si="2"/>
        <v/>
      </c>
      <c r="L31" s="260"/>
      <c r="M31" s="304" t="str">
        <f>IF(ISERROR(IF(H31="", "", IF(ghostSpreadsheet_CO2!AT34=0, "", ghostSpreadsheet_CO2!AT34))), "", IF(H31="", "", IF(ghostSpreadsheet_CO2!AT34=0, "", ghostSpreadsheet_CO2!AT34)))</f>
        <v/>
      </c>
      <c r="N31" s="305" t="str">
        <f>IF(ISERROR(IF(H31="", "", IF(ghostSpreadsheet_CH4!AF33=0, "", ghostSpreadsheet_CH4!AF33))), "", IF(H31="", "", IF(ghostSpreadsheet_CH4!AF33=0, "", ghostSpreadsheet_CH4!AF33)))</f>
        <v/>
      </c>
      <c r="O31" s="305" t="str">
        <f>IF(ISERROR(IF(H31="","",IF(ghostSpreadsheet_N2O!AG33=0, "", ghostSpreadsheet_N2O!AG33))), "", IF(H31="","",IF(ghostSpreadsheet_N2O!AG33=0, "", ghostSpreadsheet_N2O!AG33)))</f>
        <v/>
      </c>
      <c r="P31" s="306">
        <f t="shared" si="3"/>
        <v>0</v>
      </c>
      <c r="Q31" s="306">
        <f t="shared" si="4"/>
        <v>0</v>
      </c>
      <c r="R31" s="307" t="str">
        <f>IF(ISERROR(M31+(P31*(VLOOKUP(Settings!$D$11,GWPTable,3,FALSE)))+(Q31*(VLOOKUP(Settings!$D$11,GWPTable,4,FALSE)))),"",M31+(P31*(VLOOKUP(Settings!$D$11,GWPTable,3,FALSE)))+(Q31*(VLOOKUP(Settings!$D$11,GWPTable,4,FALSE))))</f>
        <v/>
      </c>
      <c r="S31" s="278"/>
      <c r="T31" s="273"/>
      <c r="U31" s="274"/>
      <c r="V31" s="274"/>
      <c r="W31" s="274"/>
      <c r="X31" s="274"/>
      <c r="Y31" s="150"/>
      <c r="Z31" s="150"/>
      <c r="AA31" s="150"/>
      <c r="AB31" s="150"/>
      <c r="AC31" s="150"/>
      <c r="AD31" s="150"/>
      <c r="AE31" s="150"/>
      <c r="AF31" s="150"/>
      <c r="AG31" s="150"/>
      <c r="AH31" s="150"/>
      <c r="AI31" s="150"/>
      <c r="AJ31" s="150"/>
      <c r="AK31" s="150"/>
      <c r="AL31" s="15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3"/>
    </row>
    <row r="32" spans="1:229" ht="20.25" thickBot="1" x14ac:dyDescent="0.4">
      <c r="A32" s="295"/>
      <c r="B32" s="285"/>
      <c r="C32" s="286"/>
      <c r="D32" s="286"/>
      <c r="E32" s="286"/>
      <c r="F32" s="286"/>
      <c r="G32" s="286"/>
      <c r="H32" s="286"/>
      <c r="I32" s="286"/>
      <c r="J32" s="287"/>
      <c r="K32" s="288"/>
      <c r="L32" s="289"/>
      <c r="M32" s="500" t="s">
        <v>683</v>
      </c>
      <c r="N32" s="501"/>
      <c r="O32" s="502"/>
      <c r="P32" s="316"/>
      <c r="Q32" s="316"/>
      <c r="R32" s="317">
        <f ca="1">IF(ISERROR(ghostSpreadsheet_CO2!G38+ghostSpreadsheet_CH4!G36+ghostSpreadsheet_N2O!G36), "--", ghostSpreadsheet_CO2!G38+ghostSpreadsheet_CH4!G36+ghostSpreadsheet_N2O!G36)</f>
        <v>1488.4082460814759</v>
      </c>
      <c r="S32" s="278"/>
      <c r="T32" s="273"/>
      <c r="U32" s="274"/>
      <c r="V32" s="274"/>
      <c r="W32" s="274"/>
      <c r="X32" s="274"/>
      <c r="Y32" s="150"/>
      <c r="Z32" s="150"/>
      <c r="AA32" s="150"/>
      <c r="AB32" s="150"/>
      <c r="AC32" s="150"/>
      <c r="AD32" s="150"/>
      <c r="AE32" s="150"/>
      <c r="AF32" s="150"/>
      <c r="AG32" s="150"/>
      <c r="AH32" s="150"/>
      <c r="AI32" s="150"/>
      <c r="AJ32" s="150"/>
      <c r="AK32" s="150"/>
      <c r="AL32" s="15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3"/>
    </row>
    <row r="33" spans="1:229" ht="20.25" thickBot="1" x14ac:dyDescent="0.4">
      <c r="A33" s="278"/>
      <c r="B33" s="290"/>
      <c r="C33" s="290"/>
      <c r="D33" s="290"/>
      <c r="E33" s="290"/>
      <c r="F33" s="290"/>
      <c r="G33" s="290"/>
      <c r="H33" s="290"/>
      <c r="I33" s="290"/>
      <c r="J33" s="273"/>
      <c r="K33" s="291"/>
      <c r="L33" s="292"/>
      <c r="M33" s="488" t="s">
        <v>435</v>
      </c>
      <c r="N33" s="489"/>
      <c r="O33" s="490"/>
      <c r="P33" s="318"/>
      <c r="Q33" s="318"/>
      <c r="R33" s="319">
        <f>IF(ISERROR(ghostSpreadsheet_CO2!G39), "--", ghostSpreadsheet_CO2!G39)</f>
        <v>0</v>
      </c>
      <c r="S33" s="278"/>
      <c r="T33" s="273"/>
      <c r="U33" s="274"/>
      <c r="V33" s="274"/>
      <c r="W33" s="274"/>
      <c r="X33" s="274"/>
      <c r="Y33" s="150"/>
      <c r="Z33" s="150"/>
      <c r="AA33" s="150"/>
      <c r="AB33" s="150"/>
      <c r="AC33" s="150"/>
      <c r="AD33" s="150"/>
      <c r="AE33" s="150"/>
      <c r="AF33" s="150"/>
      <c r="AG33" s="150"/>
      <c r="AH33" s="150"/>
      <c r="AI33" s="150"/>
      <c r="AJ33" s="150"/>
      <c r="AK33" s="150"/>
      <c r="AL33" s="15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3"/>
    </row>
    <row r="34" spans="1:229" ht="37.5" customHeight="1" thickTop="1" thickBot="1" x14ac:dyDescent="0.25">
      <c r="A34" s="278"/>
      <c r="B34" s="273"/>
      <c r="C34" s="273"/>
      <c r="D34" s="279"/>
      <c r="E34" s="279"/>
      <c r="F34" s="279"/>
      <c r="G34" s="279"/>
      <c r="H34" s="279"/>
      <c r="I34" s="279"/>
      <c r="J34" s="280"/>
      <c r="K34" s="280"/>
      <c r="L34" s="280"/>
      <c r="M34" s="281"/>
      <c r="N34" s="282"/>
      <c r="O34" s="283"/>
      <c r="P34" s="283"/>
      <c r="Q34" s="283"/>
      <c r="R34" s="284"/>
      <c r="S34" s="278"/>
      <c r="T34" s="273"/>
      <c r="U34" s="274"/>
      <c r="V34" s="274"/>
      <c r="W34" s="274"/>
      <c r="X34" s="274"/>
      <c r="Y34" s="150"/>
      <c r="Z34" s="150"/>
      <c r="AA34" s="150"/>
      <c r="AB34" s="150"/>
      <c r="AC34" s="150"/>
      <c r="AD34" s="150"/>
      <c r="AE34" s="150"/>
      <c r="AF34" s="150"/>
      <c r="AG34" s="150"/>
      <c r="AH34" s="150"/>
      <c r="AI34" s="150"/>
      <c r="AJ34" s="150"/>
      <c r="AK34" s="150"/>
      <c r="AL34" s="15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3"/>
    </row>
    <row r="35" spans="1:229" ht="15" x14ac:dyDescent="0.2">
      <c r="A35" s="278"/>
      <c r="B35" s="273"/>
      <c r="C35" s="273"/>
      <c r="D35" s="279"/>
      <c r="E35" s="279"/>
      <c r="F35" s="279"/>
      <c r="G35" s="279"/>
      <c r="H35" s="279"/>
      <c r="I35" s="279"/>
      <c r="J35" s="279"/>
      <c r="K35" s="279"/>
      <c r="L35" s="279"/>
      <c r="M35" s="279"/>
      <c r="N35" s="279"/>
      <c r="O35" s="279"/>
      <c r="P35" s="279"/>
      <c r="Q35" s="279"/>
      <c r="R35" s="273"/>
      <c r="S35" s="273"/>
      <c r="T35" s="273"/>
      <c r="U35" s="274"/>
      <c r="V35" s="274"/>
      <c r="W35" s="274"/>
      <c r="X35" s="274"/>
      <c r="Y35" s="150"/>
      <c r="Z35" s="150"/>
      <c r="AA35" s="150"/>
      <c r="AB35" s="150"/>
      <c r="AC35" s="150"/>
      <c r="AD35" s="150"/>
      <c r="AE35" s="150"/>
      <c r="AF35" s="150"/>
      <c r="AG35" s="150"/>
      <c r="AH35" s="150"/>
      <c r="AI35" s="150"/>
      <c r="AJ35" s="150"/>
      <c r="AK35" s="150"/>
      <c r="AL35" s="15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3"/>
    </row>
    <row r="36" spans="1:229" ht="15" x14ac:dyDescent="0.2">
      <c r="A36" s="278"/>
      <c r="B36" s="273"/>
      <c r="C36" s="273"/>
      <c r="D36" s="273"/>
      <c r="E36" s="273"/>
      <c r="F36" s="273"/>
      <c r="G36" s="273"/>
      <c r="H36" s="273"/>
      <c r="I36" s="273"/>
      <c r="J36" s="273"/>
      <c r="K36" s="273"/>
      <c r="L36" s="273"/>
      <c r="M36" s="273"/>
      <c r="N36" s="273"/>
      <c r="O36" s="273"/>
      <c r="P36" s="273"/>
      <c r="Q36" s="273"/>
      <c r="R36" s="273"/>
      <c r="S36" s="273"/>
      <c r="T36" s="273"/>
      <c r="U36" s="274"/>
      <c r="V36" s="274"/>
      <c r="W36" s="274"/>
      <c r="X36" s="274"/>
      <c r="Y36" s="150"/>
      <c r="Z36" s="150"/>
      <c r="AA36" s="150"/>
      <c r="AB36" s="150"/>
      <c r="AC36" s="150"/>
      <c r="AD36" s="150"/>
      <c r="AE36" s="150"/>
      <c r="AF36" s="150"/>
      <c r="AG36" s="150"/>
      <c r="AH36" s="150"/>
      <c r="AI36" s="150"/>
      <c r="AJ36" s="150"/>
      <c r="AK36" s="150"/>
      <c r="AL36" s="15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3"/>
    </row>
    <row r="37" spans="1:229" ht="15" x14ac:dyDescent="0.2">
      <c r="A37" s="278"/>
      <c r="B37" s="273"/>
      <c r="C37" s="273"/>
      <c r="D37" s="273"/>
      <c r="E37" s="273"/>
      <c r="F37" s="273"/>
      <c r="G37" s="273"/>
      <c r="H37" s="273"/>
      <c r="I37" s="273"/>
      <c r="J37" s="273"/>
      <c r="K37" s="273"/>
      <c r="L37" s="273"/>
      <c r="M37" s="273"/>
      <c r="N37" s="273"/>
      <c r="O37" s="273"/>
      <c r="P37" s="273"/>
      <c r="Q37" s="273"/>
      <c r="R37" s="273"/>
      <c r="S37" s="273"/>
      <c r="T37" s="273"/>
      <c r="U37" s="274"/>
      <c r="V37" s="274"/>
      <c r="W37" s="274"/>
      <c r="X37" s="274"/>
      <c r="Y37" s="150"/>
      <c r="Z37" s="150"/>
      <c r="AA37" s="150"/>
      <c r="AB37" s="150"/>
      <c r="AC37" s="150"/>
      <c r="AD37" s="150"/>
      <c r="AE37" s="150"/>
      <c r="AF37" s="150"/>
      <c r="AG37" s="150"/>
      <c r="AH37" s="150"/>
      <c r="AI37" s="150"/>
      <c r="AJ37" s="150"/>
      <c r="AK37" s="150"/>
      <c r="AL37" s="15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3"/>
    </row>
    <row r="38" spans="1:229" ht="15" x14ac:dyDescent="0.2">
      <c r="A38" s="278"/>
      <c r="B38" s="273"/>
      <c r="C38" s="273"/>
      <c r="D38" s="273"/>
      <c r="E38" s="273"/>
      <c r="F38" s="273"/>
      <c r="G38" s="273"/>
      <c r="H38" s="273"/>
      <c r="I38" s="273"/>
      <c r="J38" s="273"/>
      <c r="K38" s="273"/>
      <c r="L38" s="273"/>
      <c r="M38" s="273"/>
      <c r="N38" s="273"/>
      <c r="O38" s="273"/>
      <c r="P38" s="273"/>
      <c r="Q38" s="273"/>
      <c r="R38" s="273"/>
      <c r="S38" s="273"/>
      <c r="T38" s="273"/>
      <c r="U38" s="274"/>
      <c r="V38" s="274"/>
      <c r="W38" s="274"/>
      <c r="X38" s="274"/>
      <c r="Y38" s="150"/>
      <c r="Z38" s="150"/>
      <c r="AA38" s="150"/>
      <c r="AB38" s="150"/>
      <c r="AC38" s="150"/>
      <c r="AD38" s="150"/>
      <c r="AE38" s="150"/>
      <c r="AF38" s="150"/>
      <c r="AG38" s="150"/>
      <c r="AH38" s="150"/>
      <c r="AI38" s="150"/>
      <c r="AJ38" s="150"/>
      <c r="AK38" s="150"/>
      <c r="AL38" s="15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3"/>
    </row>
    <row r="39" spans="1:229" ht="15" x14ac:dyDescent="0.2">
      <c r="A39" s="278"/>
      <c r="B39" s="273"/>
      <c r="C39" s="273"/>
      <c r="D39" s="273"/>
      <c r="E39" s="273"/>
      <c r="F39" s="273"/>
      <c r="G39" s="273"/>
      <c r="H39" s="273"/>
      <c r="I39" s="273"/>
      <c r="J39" s="273"/>
      <c r="K39" s="273"/>
      <c r="L39" s="273"/>
      <c r="M39" s="273"/>
      <c r="N39" s="273"/>
      <c r="O39" s="273"/>
      <c r="P39" s="273"/>
      <c r="Q39" s="273"/>
      <c r="R39" s="273"/>
      <c r="S39" s="273"/>
      <c r="T39" s="273"/>
      <c r="U39" s="274"/>
      <c r="V39" s="274"/>
      <c r="W39" s="274"/>
      <c r="X39" s="274"/>
      <c r="Y39" s="150"/>
      <c r="Z39" s="150"/>
      <c r="AA39" s="150"/>
      <c r="AB39" s="150"/>
      <c r="AC39" s="150"/>
      <c r="AD39" s="150"/>
      <c r="AE39" s="150"/>
      <c r="AF39" s="150"/>
      <c r="AG39" s="150"/>
      <c r="AH39" s="150"/>
      <c r="AI39" s="150"/>
      <c r="AJ39" s="150"/>
      <c r="AK39" s="150"/>
      <c r="AL39" s="15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3"/>
    </row>
    <row r="40" spans="1:229" ht="15" x14ac:dyDescent="0.2">
      <c r="A40" s="278"/>
      <c r="B40" s="273"/>
      <c r="C40" s="273"/>
      <c r="D40" s="273"/>
      <c r="E40" s="273"/>
      <c r="F40" s="273"/>
      <c r="G40" s="273"/>
      <c r="H40" s="273"/>
      <c r="I40" s="273"/>
      <c r="J40" s="273"/>
      <c r="K40" s="273"/>
      <c r="L40" s="273"/>
      <c r="M40" s="273"/>
      <c r="N40" s="273"/>
      <c r="O40" s="273"/>
      <c r="P40" s="273"/>
      <c r="Q40" s="273"/>
      <c r="R40" s="273"/>
      <c r="S40" s="273"/>
      <c r="T40" s="273"/>
      <c r="U40" s="274"/>
      <c r="V40" s="274"/>
      <c r="W40" s="274"/>
      <c r="X40" s="274"/>
      <c r="Y40" s="150"/>
      <c r="Z40" s="150"/>
      <c r="AA40" s="150"/>
      <c r="AB40" s="150"/>
      <c r="AC40" s="150"/>
      <c r="AD40" s="150"/>
      <c r="AE40" s="150"/>
      <c r="AF40" s="150"/>
      <c r="AG40" s="150"/>
      <c r="AH40" s="150"/>
      <c r="AI40" s="150"/>
      <c r="AJ40" s="150"/>
      <c r="AK40" s="150"/>
      <c r="AL40" s="15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3"/>
    </row>
    <row r="41" spans="1:229" ht="15" x14ac:dyDescent="0.2">
      <c r="A41" s="203"/>
      <c r="B41" s="193"/>
      <c r="C41" s="193"/>
      <c r="D41" s="193"/>
      <c r="E41" s="193"/>
      <c r="F41" s="193"/>
      <c r="G41" s="193"/>
      <c r="H41" s="193"/>
      <c r="I41" s="193"/>
      <c r="J41" s="193"/>
      <c r="K41" s="193"/>
      <c r="L41" s="193"/>
      <c r="M41" s="193"/>
      <c r="N41" s="193"/>
      <c r="O41" s="193"/>
      <c r="P41" s="193"/>
      <c r="Q41" s="193"/>
      <c r="R41" s="193"/>
      <c r="S41" s="193"/>
      <c r="T41" s="193"/>
      <c r="U41" s="150"/>
      <c r="V41" s="150"/>
      <c r="W41" s="150"/>
      <c r="X41" s="150"/>
      <c r="Y41" s="150"/>
      <c r="Z41" s="150"/>
      <c r="AA41" s="150"/>
      <c r="AB41" s="150"/>
      <c r="AC41" s="150"/>
      <c r="AD41" s="150"/>
      <c r="AE41" s="150"/>
      <c r="AF41" s="150"/>
      <c r="AG41" s="150"/>
      <c r="AH41" s="150"/>
      <c r="AI41" s="150"/>
      <c r="AJ41" s="150"/>
      <c r="AK41" s="150"/>
      <c r="AL41" s="15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3"/>
    </row>
    <row r="42" spans="1:229" x14ac:dyDescent="0.2">
      <c r="A42" s="19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3"/>
    </row>
    <row r="43" spans="1:229" x14ac:dyDescent="0.2">
      <c r="A43" s="19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3"/>
    </row>
    <row r="44" spans="1:229" x14ac:dyDescent="0.2">
      <c r="A44" s="192"/>
      <c r="B44" s="150"/>
      <c r="C44" s="150"/>
      <c r="D44" s="150"/>
      <c r="E44" s="150"/>
      <c r="F44" s="150"/>
      <c r="G44" s="150"/>
      <c r="H44" s="150"/>
      <c r="I44" s="150"/>
      <c r="J44" s="150"/>
      <c r="K44" s="150"/>
      <c r="L44" s="150"/>
      <c r="M44" s="150"/>
      <c r="N44" s="150"/>
      <c r="O44" s="150"/>
      <c r="P44" s="150"/>
      <c r="Q44" s="150"/>
      <c r="R44" s="150" t="s">
        <v>516</v>
      </c>
      <c r="S44" s="150"/>
      <c r="T44" s="150"/>
      <c r="U44" s="150"/>
      <c r="V44" s="150"/>
      <c r="W44" s="150"/>
      <c r="X44" s="150"/>
      <c r="Y44" s="150"/>
      <c r="Z44" s="150"/>
      <c r="AA44" s="150"/>
      <c r="AB44" s="150"/>
      <c r="AC44" s="150"/>
      <c r="AD44" s="150"/>
      <c r="AE44" s="150"/>
      <c r="AF44" s="150"/>
      <c r="AG44" s="150"/>
      <c r="AH44" s="150"/>
      <c r="AI44" s="150"/>
      <c r="AJ44" s="150"/>
      <c r="AK44" s="150"/>
      <c r="AL44" s="15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3"/>
    </row>
    <row r="45" spans="1:229" x14ac:dyDescent="0.2">
      <c r="A45" s="19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3"/>
    </row>
    <row r="46" spans="1:229" x14ac:dyDescent="0.2">
      <c r="A46" s="19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3"/>
    </row>
    <row r="47" spans="1:229" x14ac:dyDescent="0.2">
      <c r="A47" s="19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3"/>
    </row>
    <row r="48" spans="1:229" x14ac:dyDescent="0.2">
      <c r="A48" s="19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3"/>
    </row>
    <row r="49" spans="1:229" x14ac:dyDescent="0.2">
      <c r="A49" s="19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3"/>
    </row>
    <row r="50" spans="1:229" x14ac:dyDescent="0.2">
      <c r="A50" s="19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3"/>
    </row>
    <row r="51" spans="1:229" x14ac:dyDescent="0.2">
      <c r="A51" s="19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3"/>
    </row>
    <row r="52" spans="1:229" x14ac:dyDescent="0.2">
      <c r="A52" s="19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3"/>
    </row>
    <row r="53" spans="1:229" x14ac:dyDescent="0.2">
      <c r="A53" s="19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3"/>
    </row>
    <row r="54" spans="1:229" x14ac:dyDescent="0.2">
      <c r="A54" s="19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3"/>
    </row>
    <row r="55" spans="1:229" x14ac:dyDescent="0.2">
      <c r="A55" s="19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3"/>
    </row>
    <row r="56" spans="1:229" x14ac:dyDescent="0.2">
      <c r="A56" s="19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3"/>
    </row>
    <row r="57" spans="1:229" x14ac:dyDescent="0.2">
      <c r="A57" s="19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3"/>
    </row>
    <row r="58" spans="1:229" x14ac:dyDescent="0.2">
      <c r="A58" s="19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3"/>
    </row>
    <row r="59" spans="1:229" x14ac:dyDescent="0.2">
      <c r="A59" s="19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3"/>
    </row>
    <row r="60" spans="1:229" x14ac:dyDescent="0.2">
      <c r="A60" s="19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3"/>
    </row>
    <row r="61" spans="1:229" x14ac:dyDescent="0.2">
      <c r="A61" s="19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3"/>
    </row>
    <row r="62" spans="1:229" x14ac:dyDescent="0.2">
      <c r="A62" s="19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3"/>
    </row>
    <row r="63" spans="1:229" x14ac:dyDescent="0.2">
      <c r="A63" s="19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3"/>
    </row>
    <row r="64" spans="1:229" x14ac:dyDescent="0.2">
      <c r="A64" s="19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3"/>
    </row>
    <row r="65" spans="1:229" x14ac:dyDescent="0.2">
      <c r="A65" s="19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3"/>
    </row>
    <row r="66" spans="1:229" x14ac:dyDescent="0.2">
      <c r="A66" s="192"/>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3"/>
    </row>
    <row r="67" spans="1:229" x14ac:dyDescent="0.2">
      <c r="A67" s="192"/>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3"/>
    </row>
    <row r="68" spans="1:229" x14ac:dyDescent="0.2">
      <c r="A68" s="192"/>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3"/>
    </row>
    <row r="69" spans="1:229" x14ac:dyDescent="0.2">
      <c r="A69" s="192"/>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3"/>
    </row>
    <row r="70" spans="1:229" x14ac:dyDescent="0.2">
      <c r="A70" s="192"/>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3"/>
    </row>
    <row r="71" spans="1:229" x14ac:dyDescent="0.2">
      <c r="A71" s="192"/>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3"/>
    </row>
    <row r="72" spans="1:229" x14ac:dyDescent="0.2">
      <c r="A72" s="192"/>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3"/>
    </row>
    <row r="73" spans="1:229" x14ac:dyDescent="0.2">
      <c r="A73" s="192"/>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3"/>
    </row>
    <row r="74" spans="1:229" x14ac:dyDescent="0.2">
      <c r="A74" s="192"/>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3"/>
    </row>
    <row r="75" spans="1:229" x14ac:dyDescent="0.2">
      <c r="A75" s="192"/>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3"/>
    </row>
    <row r="76" spans="1:229" x14ac:dyDescent="0.2">
      <c r="A76" s="192"/>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3"/>
    </row>
    <row r="77" spans="1:229" x14ac:dyDescent="0.2">
      <c r="A77" s="192"/>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3"/>
    </row>
    <row r="78" spans="1:229" x14ac:dyDescent="0.2">
      <c r="A78" s="192"/>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3"/>
    </row>
    <row r="79" spans="1:229" x14ac:dyDescent="0.2">
      <c r="A79" s="192"/>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3"/>
    </row>
    <row r="80" spans="1:229" x14ac:dyDescent="0.2">
      <c r="A80" s="192"/>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3"/>
    </row>
    <row r="81" spans="1:229" x14ac:dyDescent="0.2">
      <c r="A81" s="192"/>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3"/>
    </row>
    <row r="82" spans="1:229" x14ac:dyDescent="0.2">
      <c r="A82" s="192"/>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3"/>
    </row>
    <row r="83" spans="1:229" x14ac:dyDescent="0.2">
      <c r="A83" s="192"/>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3"/>
    </row>
    <row r="84" spans="1:229" x14ac:dyDescent="0.2">
      <c r="A84" s="192"/>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3"/>
    </row>
    <row r="85" spans="1:229" x14ac:dyDescent="0.2">
      <c r="A85" s="192"/>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3"/>
    </row>
    <row r="86" spans="1:229" x14ac:dyDescent="0.2">
      <c r="A86" s="192"/>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3"/>
    </row>
    <row r="87" spans="1:229" x14ac:dyDescent="0.2">
      <c r="A87" s="192"/>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3"/>
    </row>
    <row r="88" spans="1:229" x14ac:dyDescent="0.2">
      <c r="A88" s="192"/>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3"/>
    </row>
    <row r="89" spans="1:229" x14ac:dyDescent="0.2">
      <c r="A89" s="192"/>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3"/>
    </row>
    <row r="90" spans="1:229" x14ac:dyDescent="0.2">
      <c r="A90" s="192"/>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3"/>
    </row>
    <row r="91" spans="1:229" x14ac:dyDescent="0.2">
      <c r="A91" s="192"/>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3"/>
    </row>
    <row r="92" spans="1:229" x14ac:dyDescent="0.2">
      <c r="A92" s="192"/>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3"/>
    </row>
    <row r="93" spans="1:229" x14ac:dyDescent="0.2">
      <c r="A93" s="192"/>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3"/>
    </row>
    <row r="94" spans="1:229" x14ac:dyDescent="0.2">
      <c r="A94" s="192"/>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3"/>
    </row>
    <row r="95" spans="1:229" x14ac:dyDescent="0.2">
      <c r="A95" s="192"/>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3"/>
    </row>
    <row r="96" spans="1:229" x14ac:dyDescent="0.2">
      <c r="A96" s="192"/>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3"/>
    </row>
    <row r="97" spans="1:229" x14ac:dyDescent="0.2">
      <c r="A97" s="192"/>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3"/>
    </row>
    <row r="98" spans="1:229" x14ac:dyDescent="0.2">
      <c r="A98" s="192"/>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3"/>
    </row>
    <row r="99" spans="1:229" x14ac:dyDescent="0.2">
      <c r="A99" s="192"/>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3"/>
    </row>
    <row r="100" spans="1:229" x14ac:dyDescent="0.2">
      <c r="A100" s="192"/>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3"/>
    </row>
    <row r="101" spans="1:229" x14ac:dyDescent="0.2">
      <c r="A101" s="192"/>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3"/>
    </row>
    <row r="102" spans="1:229" x14ac:dyDescent="0.2">
      <c r="A102" s="192"/>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3"/>
    </row>
    <row r="103" spans="1:229" x14ac:dyDescent="0.2">
      <c r="A103" s="192"/>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3"/>
    </row>
    <row r="104" spans="1:229" x14ac:dyDescent="0.2">
      <c r="A104" s="192"/>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3"/>
    </row>
    <row r="105" spans="1:229" x14ac:dyDescent="0.2">
      <c r="A105" s="192"/>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3"/>
    </row>
    <row r="106" spans="1:229" x14ac:dyDescent="0.2">
      <c r="A106" s="192"/>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3"/>
    </row>
    <row r="107" spans="1:229" x14ac:dyDescent="0.2">
      <c r="A107" s="192"/>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3"/>
    </row>
    <row r="108" spans="1:229" x14ac:dyDescent="0.2">
      <c r="A108" s="192"/>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3"/>
    </row>
    <row r="109" spans="1:229" x14ac:dyDescent="0.2">
      <c r="A109" s="192"/>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3"/>
    </row>
    <row r="110" spans="1:229" x14ac:dyDescent="0.2">
      <c r="A110" s="192"/>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3"/>
    </row>
    <row r="111" spans="1:229" x14ac:dyDescent="0.2">
      <c r="A111" s="192"/>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3"/>
    </row>
    <row r="112" spans="1:229" x14ac:dyDescent="0.2">
      <c r="A112" s="192"/>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3"/>
    </row>
    <row r="113" spans="1:229" x14ac:dyDescent="0.2">
      <c r="A113" s="192"/>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3"/>
    </row>
    <row r="114" spans="1:229" x14ac:dyDescent="0.2">
      <c r="A114" s="192"/>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3"/>
    </row>
    <row r="115" spans="1:229" x14ac:dyDescent="0.2">
      <c r="A115" s="192"/>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3"/>
    </row>
    <row r="116" spans="1:229" x14ac:dyDescent="0.2">
      <c r="A116" s="192"/>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3"/>
    </row>
    <row r="117" spans="1:229" x14ac:dyDescent="0.2">
      <c r="A117" s="192"/>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3"/>
    </row>
    <row r="118" spans="1:229" x14ac:dyDescent="0.2">
      <c r="A118" s="192"/>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3"/>
    </row>
    <row r="119" spans="1:229" x14ac:dyDescent="0.2">
      <c r="A119" s="192"/>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3"/>
    </row>
    <row r="120" spans="1:229" x14ac:dyDescent="0.2">
      <c r="A120" s="192"/>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3"/>
    </row>
    <row r="121" spans="1:229" x14ac:dyDescent="0.2">
      <c r="A121" s="192"/>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3"/>
    </row>
    <row r="122" spans="1:229" x14ac:dyDescent="0.2">
      <c r="A122" s="192"/>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3"/>
    </row>
    <row r="123" spans="1:229" x14ac:dyDescent="0.2">
      <c r="A123" s="192"/>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3"/>
    </row>
    <row r="124" spans="1:229" x14ac:dyDescent="0.2">
      <c r="A124" s="192"/>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3"/>
    </row>
    <row r="125" spans="1:229" x14ac:dyDescent="0.2">
      <c r="A125" s="192"/>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3"/>
    </row>
    <row r="126" spans="1:229" x14ac:dyDescent="0.2">
      <c r="A126" s="192"/>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3"/>
    </row>
    <row r="127" spans="1:229" x14ac:dyDescent="0.2">
      <c r="A127" s="192"/>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3"/>
    </row>
    <row r="128" spans="1:229" x14ac:dyDescent="0.2">
      <c r="A128" s="192"/>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3"/>
    </row>
    <row r="129" spans="1:229" x14ac:dyDescent="0.2">
      <c r="A129" s="192"/>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3"/>
    </row>
    <row r="130" spans="1:229" x14ac:dyDescent="0.2">
      <c r="A130" s="192"/>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3"/>
    </row>
    <row r="131" spans="1:229" x14ac:dyDescent="0.2">
      <c r="A131" s="192"/>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3"/>
    </row>
    <row r="132" spans="1:229" x14ac:dyDescent="0.2">
      <c r="A132" s="192"/>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3"/>
    </row>
    <row r="133" spans="1:229" x14ac:dyDescent="0.2">
      <c r="A133" s="192"/>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3"/>
    </row>
    <row r="134" spans="1:229" x14ac:dyDescent="0.2">
      <c r="A134" s="192"/>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3"/>
    </row>
    <row r="135" spans="1:229" x14ac:dyDescent="0.2">
      <c r="A135" s="192"/>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3"/>
    </row>
    <row r="136" spans="1:229" x14ac:dyDescent="0.2">
      <c r="A136" s="192"/>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3"/>
    </row>
    <row r="137" spans="1:229" x14ac:dyDescent="0.2">
      <c r="A137" s="192"/>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3"/>
    </row>
    <row r="138" spans="1:229" x14ac:dyDescent="0.2">
      <c r="A138" s="192"/>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3"/>
    </row>
    <row r="139" spans="1:229" x14ac:dyDescent="0.2">
      <c r="A139" s="192"/>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3"/>
    </row>
    <row r="140" spans="1:229" x14ac:dyDescent="0.2">
      <c r="A140" s="192"/>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3"/>
    </row>
    <row r="141" spans="1:229" x14ac:dyDescent="0.2">
      <c r="A141" s="192"/>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3"/>
    </row>
    <row r="142" spans="1:229" x14ac:dyDescent="0.2">
      <c r="A142" s="192"/>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3"/>
    </row>
    <row r="143" spans="1:229" x14ac:dyDescent="0.2">
      <c r="A143" s="192"/>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3"/>
    </row>
    <row r="144" spans="1:229" x14ac:dyDescent="0.2">
      <c r="A144" s="192"/>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3"/>
    </row>
    <row r="145" spans="1:229" x14ac:dyDescent="0.2">
      <c r="A145" s="192"/>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3"/>
    </row>
    <row r="146" spans="1:229" x14ac:dyDescent="0.2">
      <c r="A146" s="192"/>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3"/>
    </row>
    <row r="147" spans="1:229" x14ac:dyDescent="0.2">
      <c r="A147" s="192"/>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3"/>
    </row>
    <row r="148" spans="1:229" x14ac:dyDescent="0.2">
      <c r="A148" s="192"/>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150"/>
      <c r="AH148" s="150"/>
      <c r="AI148" s="150"/>
      <c r="AJ148" s="150"/>
      <c r="AK148" s="150"/>
      <c r="AL148" s="15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3"/>
    </row>
    <row r="149" spans="1:229" x14ac:dyDescent="0.2">
      <c r="A149" s="192"/>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50"/>
      <c r="AJ149" s="150"/>
      <c r="AK149" s="150"/>
      <c r="AL149" s="15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3"/>
    </row>
    <row r="150" spans="1:229" x14ac:dyDescent="0.2">
      <c r="A150" s="192"/>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c r="AG150" s="150"/>
      <c r="AH150" s="150"/>
      <c r="AI150" s="150"/>
      <c r="AJ150" s="150"/>
      <c r="AK150" s="150"/>
      <c r="AL150" s="15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3"/>
    </row>
    <row r="151" spans="1:229" x14ac:dyDescent="0.2">
      <c r="A151" s="192"/>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3"/>
    </row>
    <row r="152" spans="1:229" x14ac:dyDescent="0.2">
      <c r="A152" s="192"/>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50"/>
      <c r="AJ152" s="150"/>
      <c r="AK152" s="150"/>
      <c r="AL152" s="15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3"/>
    </row>
    <row r="153" spans="1:229" x14ac:dyDescent="0.2">
      <c r="A153" s="192"/>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c r="AL153" s="15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3"/>
    </row>
    <row r="154" spans="1:229" x14ac:dyDescent="0.2">
      <c r="A154" s="192"/>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150"/>
      <c r="AH154" s="150"/>
      <c r="AI154" s="150"/>
      <c r="AJ154" s="150"/>
      <c r="AK154" s="150"/>
      <c r="AL154" s="15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3"/>
    </row>
    <row r="155" spans="1:229" x14ac:dyDescent="0.2">
      <c r="A155" s="192"/>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3"/>
    </row>
    <row r="156" spans="1:229" x14ac:dyDescent="0.2">
      <c r="A156" s="192"/>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3"/>
    </row>
    <row r="157" spans="1:229" x14ac:dyDescent="0.2">
      <c r="A157" s="192"/>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3"/>
    </row>
    <row r="158" spans="1:229" x14ac:dyDescent="0.2">
      <c r="A158" s="192"/>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c r="AG158" s="150"/>
      <c r="AH158" s="150"/>
      <c r="AI158" s="150"/>
      <c r="AJ158" s="150"/>
      <c r="AK158" s="150"/>
      <c r="AL158" s="15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3"/>
    </row>
    <row r="159" spans="1:229" x14ac:dyDescent="0.2">
      <c r="A159" s="192"/>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c r="AL159" s="15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3"/>
    </row>
    <row r="160" spans="1:229" x14ac:dyDescent="0.2">
      <c r="A160" s="192"/>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50"/>
      <c r="AL160" s="15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3"/>
    </row>
    <row r="161" spans="1:229" x14ac:dyDescent="0.2">
      <c r="A161" s="192"/>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c r="AG161" s="150"/>
      <c r="AH161" s="150"/>
      <c r="AI161" s="150"/>
      <c r="AJ161" s="150"/>
      <c r="AK161" s="150"/>
      <c r="AL161" s="15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3"/>
    </row>
    <row r="162" spans="1:229" x14ac:dyDescent="0.2">
      <c r="A162" s="192"/>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3"/>
    </row>
    <row r="163" spans="1:229" x14ac:dyDescent="0.2">
      <c r="A163" s="192"/>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3"/>
    </row>
    <row r="164" spans="1:229" x14ac:dyDescent="0.2">
      <c r="A164" s="192"/>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c r="AL164" s="15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3"/>
    </row>
    <row r="165" spans="1:229" x14ac:dyDescent="0.2">
      <c r="A165" s="192"/>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c r="AL165" s="15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3"/>
    </row>
    <row r="166" spans="1:229" x14ac:dyDescent="0.2">
      <c r="A166" s="192"/>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3"/>
    </row>
    <row r="167" spans="1:229" x14ac:dyDescent="0.2">
      <c r="A167" s="192"/>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3"/>
    </row>
    <row r="168" spans="1:229" x14ac:dyDescent="0.2">
      <c r="A168" s="192"/>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3"/>
    </row>
    <row r="169" spans="1:229" x14ac:dyDescent="0.2">
      <c r="A169" s="192"/>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3"/>
    </row>
    <row r="170" spans="1:229" x14ac:dyDescent="0.2">
      <c r="A170" s="192"/>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3"/>
    </row>
    <row r="171" spans="1:229" x14ac:dyDescent="0.2">
      <c r="A171" s="192"/>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3"/>
    </row>
    <row r="172" spans="1:229" x14ac:dyDescent="0.2">
      <c r="A172" s="192"/>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3"/>
    </row>
    <row r="173" spans="1:229" x14ac:dyDescent="0.2">
      <c r="A173" s="192"/>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3"/>
    </row>
    <row r="174" spans="1:229" x14ac:dyDescent="0.2">
      <c r="A174" s="192"/>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3"/>
    </row>
    <row r="175" spans="1:229" x14ac:dyDescent="0.2">
      <c r="A175" s="192"/>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3"/>
    </row>
    <row r="176" spans="1:229" x14ac:dyDescent="0.2">
      <c r="A176" s="192"/>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3"/>
    </row>
    <row r="177" spans="1:229" x14ac:dyDescent="0.2">
      <c r="A177" s="192"/>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3"/>
    </row>
    <row r="178" spans="1:229" x14ac:dyDescent="0.2">
      <c r="A178" s="192"/>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3"/>
    </row>
    <row r="179" spans="1:229" x14ac:dyDescent="0.2">
      <c r="A179" s="192"/>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3"/>
    </row>
    <row r="180" spans="1:229" x14ac:dyDescent="0.2">
      <c r="A180" s="192"/>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3"/>
    </row>
    <row r="181" spans="1:229" x14ac:dyDescent="0.2">
      <c r="A181" s="192"/>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3"/>
    </row>
    <row r="182" spans="1:229" x14ac:dyDescent="0.2">
      <c r="A182" s="192"/>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c r="AL182" s="15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3"/>
    </row>
    <row r="183" spans="1:229" x14ac:dyDescent="0.2">
      <c r="A183" s="192"/>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3"/>
    </row>
    <row r="184" spans="1:229" x14ac:dyDescent="0.2">
      <c r="A184" s="192"/>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3"/>
    </row>
    <row r="185" spans="1:229" x14ac:dyDescent="0.2">
      <c r="A185" s="192"/>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3"/>
    </row>
    <row r="186" spans="1:229" x14ac:dyDescent="0.2">
      <c r="A186" s="192"/>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3"/>
    </row>
    <row r="187" spans="1:229" x14ac:dyDescent="0.2">
      <c r="A187" s="192"/>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3"/>
    </row>
    <row r="188" spans="1:229" x14ac:dyDescent="0.2">
      <c r="A188" s="192"/>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3"/>
    </row>
    <row r="189" spans="1:229" x14ac:dyDescent="0.2">
      <c r="A189" s="192"/>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3"/>
    </row>
    <row r="190" spans="1:229" x14ac:dyDescent="0.2">
      <c r="A190" s="192"/>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3"/>
    </row>
    <row r="191" spans="1:229" x14ac:dyDescent="0.2">
      <c r="A191" s="192"/>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3"/>
    </row>
    <row r="192" spans="1:229" x14ac:dyDescent="0.2">
      <c r="A192" s="192"/>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3"/>
    </row>
    <row r="193" spans="1:229" x14ac:dyDescent="0.2">
      <c r="A193" s="192"/>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3"/>
    </row>
    <row r="194" spans="1:229" x14ac:dyDescent="0.2">
      <c r="A194" s="192"/>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3"/>
    </row>
    <row r="195" spans="1:229" x14ac:dyDescent="0.2">
      <c r="A195" s="192"/>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3"/>
    </row>
    <row r="196" spans="1:229" x14ac:dyDescent="0.2">
      <c r="A196" s="192"/>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3"/>
    </row>
    <row r="197" spans="1:229" x14ac:dyDescent="0.2">
      <c r="A197" s="192"/>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3"/>
    </row>
    <row r="198" spans="1:229" x14ac:dyDescent="0.2">
      <c r="A198" s="192"/>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3"/>
    </row>
    <row r="199" spans="1:229" x14ac:dyDescent="0.2">
      <c r="A199" s="192"/>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3"/>
    </row>
    <row r="200" spans="1:229" x14ac:dyDescent="0.2">
      <c r="A200" s="192"/>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3"/>
    </row>
    <row r="201" spans="1:229" x14ac:dyDescent="0.2">
      <c r="A201" s="192"/>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3"/>
    </row>
    <row r="202" spans="1:229" x14ac:dyDescent="0.2">
      <c r="A202" s="192"/>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3"/>
    </row>
    <row r="203" spans="1:229" x14ac:dyDescent="0.2">
      <c r="A203" s="192"/>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3"/>
    </row>
    <row r="204" spans="1:229" x14ac:dyDescent="0.2">
      <c r="A204" s="192"/>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c r="AL204" s="15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3"/>
    </row>
    <row r="205" spans="1:229" x14ac:dyDescent="0.2">
      <c r="A205" s="192"/>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3"/>
    </row>
    <row r="206" spans="1:229" x14ac:dyDescent="0.2">
      <c r="A206" s="192"/>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3"/>
    </row>
    <row r="207" spans="1:229" x14ac:dyDescent="0.2">
      <c r="A207" s="192"/>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3"/>
    </row>
    <row r="208" spans="1:229" x14ac:dyDescent="0.2">
      <c r="A208" s="192"/>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3"/>
    </row>
    <row r="209" spans="1:229" x14ac:dyDescent="0.2">
      <c r="A209" s="192"/>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3"/>
    </row>
    <row r="210" spans="1:229" x14ac:dyDescent="0.2">
      <c r="A210" s="192"/>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3"/>
    </row>
    <row r="211" spans="1:229" x14ac:dyDescent="0.2">
      <c r="A211" s="192"/>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3"/>
    </row>
    <row r="212" spans="1:229" x14ac:dyDescent="0.2">
      <c r="A212" s="192"/>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c r="HA212" s="40"/>
      <c r="HB212" s="40"/>
      <c r="HC212" s="40"/>
      <c r="HD212" s="40"/>
      <c r="HE212" s="40"/>
      <c r="HF212" s="40"/>
      <c r="HG212" s="40"/>
      <c r="HH212" s="40"/>
      <c r="HI212" s="40"/>
      <c r="HJ212" s="40"/>
      <c r="HK212" s="40"/>
      <c r="HL212" s="40"/>
      <c r="HM212" s="40"/>
      <c r="HN212" s="40"/>
      <c r="HO212" s="40"/>
      <c r="HP212" s="40"/>
      <c r="HQ212" s="40"/>
      <c r="HR212" s="40"/>
      <c r="HS212" s="40"/>
      <c r="HT212" s="40"/>
      <c r="HU212" s="3"/>
    </row>
    <row r="213" spans="1:229" x14ac:dyDescent="0.2">
      <c r="A213" s="192"/>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c r="HA213" s="40"/>
      <c r="HB213" s="40"/>
      <c r="HC213" s="40"/>
      <c r="HD213" s="40"/>
      <c r="HE213" s="40"/>
      <c r="HF213" s="40"/>
      <c r="HG213" s="40"/>
      <c r="HH213" s="40"/>
      <c r="HI213" s="40"/>
      <c r="HJ213" s="40"/>
      <c r="HK213" s="40"/>
      <c r="HL213" s="40"/>
      <c r="HM213" s="40"/>
      <c r="HN213" s="40"/>
      <c r="HO213" s="40"/>
      <c r="HP213" s="40"/>
      <c r="HQ213" s="40"/>
      <c r="HR213" s="40"/>
      <c r="HS213" s="40"/>
      <c r="HT213" s="40"/>
      <c r="HU213" s="3"/>
    </row>
    <row r="214" spans="1:229" x14ac:dyDescent="0.2">
      <c r="A214" s="192"/>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c r="HA214" s="40"/>
      <c r="HB214" s="40"/>
      <c r="HC214" s="40"/>
      <c r="HD214" s="40"/>
      <c r="HE214" s="40"/>
      <c r="HF214" s="40"/>
      <c r="HG214" s="40"/>
      <c r="HH214" s="40"/>
      <c r="HI214" s="40"/>
      <c r="HJ214" s="40"/>
      <c r="HK214" s="40"/>
      <c r="HL214" s="40"/>
      <c r="HM214" s="40"/>
      <c r="HN214" s="40"/>
      <c r="HO214" s="40"/>
      <c r="HP214" s="40"/>
      <c r="HQ214" s="40"/>
      <c r="HR214" s="40"/>
      <c r="HS214" s="40"/>
      <c r="HT214" s="40"/>
      <c r="HU214" s="3"/>
    </row>
    <row r="215" spans="1:229" x14ac:dyDescent="0.2">
      <c r="A215" s="192"/>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c r="HA215" s="40"/>
      <c r="HB215" s="40"/>
      <c r="HC215" s="40"/>
      <c r="HD215" s="40"/>
      <c r="HE215" s="40"/>
      <c r="HF215" s="40"/>
      <c r="HG215" s="40"/>
      <c r="HH215" s="40"/>
      <c r="HI215" s="40"/>
      <c r="HJ215" s="40"/>
      <c r="HK215" s="40"/>
      <c r="HL215" s="40"/>
      <c r="HM215" s="40"/>
      <c r="HN215" s="40"/>
      <c r="HO215" s="40"/>
      <c r="HP215" s="40"/>
      <c r="HQ215" s="40"/>
      <c r="HR215" s="40"/>
      <c r="HS215" s="40"/>
      <c r="HT215" s="40"/>
      <c r="HU215" s="3"/>
    </row>
    <row r="216" spans="1:229" x14ac:dyDescent="0.2">
      <c r="A216" s="192"/>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c r="HA216" s="40"/>
      <c r="HB216" s="40"/>
      <c r="HC216" s="40"/>
      <c r="HD216" s="40"/>
      <c r="HE216" s="40"/>
      <c r="HF216" s="40"/>
      <c r="HG216" s="40"/>
      <c r="HH216" s="40"/>
      <c r="HI216" s="40"/>
      <c r="HJ216" s="40"/>
      <c r="HK216" s="40"/>
      <c r="HL216" s="40"/>
      <c r="HM216" s="40"/>
      <c r="HN216" s="40"/>
      <c r="HO216" s="40"/>
      <c r="HP216" s="40"/>
      <c r="HQ216" s="40"/>
      <c r="HR216" s="40"/>
      <c r="HS216" s="40"/>
      <c r="HT216" s="40"/>
      <c r="HU216" s="3"/>
    </row>
    <row r="217" spans="1:229" x14ac:dyDescent="0.2">
      <c r="A217" s="192"/>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c r="AL217" s="15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c r="HA217" s="40"/>
      <c r="HB217" s="40"/>
      <c r="HC217" s="40"/>
      <c r="HD217" s="40"/>
      <c r="HE217" s="40"/>
      <c r="HF217" s="40"/>
      <c r="HG217" s="40"/>
      <c r="HH217" s="40"/>
      <c r="HI217" s="40"/>
      <c r="HJ217" s="40"/>
      <c r="HK217" s="40"/>
      <c r="HL217" s="40"/>
      <c r="HM217" s="40"/>
      <c r="HN217" s="40"/>
      <c r="HO217" s="40"/>
      <c r="HP217" s="40"/>
      <c r="HQ217" s="40"/>
      <c r="HR217" s="40"/>
      <c r="HS217" s="40"/>
      <c r="HT217" s="40"/>
      <c r="HU217" s="3"/>
    </row>
    <row r="218" spans="1:229" x14ac:dyDescent="0.2">
      <c r="A218" s="192"/>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c r="HA218" s="40"/>
      <c r="HB218" s="40"/>
      <c r="HC218" s="40"/>
      <c r="HD218" s="40"/>
      <c r="HE218" s="40"/>
      <c r="HF218" s="40"/>
      <c r="HG218" s="40"/>
      <c r="HH218" s="40"/>
      <c r="HI218" s="40"/>
      <c r="HJ218" s="40"/>
      <c r="HK218" s="40"/>
      <c r="HL218" s="40"/>
      <c r="HM218" s="40"/>
      <c r="HN218" s="40"/>
      <c r="HO218" s="40"/>
      <c r="HP218" s="40"/>
      <c r="HQ218" s="40"/>
      <c r="HR218" s="40"/>
      <c r="HS218" s="40"/>
      <c r="HT218" s="40"/>
      <c r="HU218" s="3"/>
    </row>
    <row r="219" spans="1:229" x14ac:dyDescent="0.2">
      <c r="A219" s="192"/>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c r="HA219" s="40"/>
      <c r="HB219" s="40"/>
      <c r="HC219" s="40"/>
      <c r="HD219" s="40"/>
      <c r="HE219" s="40"/>
      <c r="HF219" s="40"/>
      <c r="HG219" s="40"/>
      <c r="HH219" s="40"/>
      <c r="HI219" s="40"/>
      <c r="HJ219" s="40"/>
      <c r="HK219" s="40"/>
      <c r="HL219" s="40"/>
      <c r="HM219" s="40"/>
      <c r="HN219" s="40"/>
      <c r="HO219" s="40"/>
      <c r="HP219" s="40"/>
      <c r="HQ219" s="40"/>
      <c r="HR219" s="40"/>
      <c r="HS219" s="40"/>
      <c r="HT219" s="40"/>
      <c r="HU219" s="3"/>
    </row>
    <row r="220" spans="1:229" x14ac:dyDescent="0.2">
      <c r="A220" s="42"/>
      <c r="B220" s="40"/>
      <c r="C220" s="40"/>
      <c r="D220" s="40"/>
      <c r="E220" s="40"/>
      <c r="F220" s="40"/>
      <c r="G220" s="40"/>
      <c r="H220" s="40"/>
      <c r="I220" s="40"/>
      <c r="J220" s="40"/>
      <c r="K220" s="40"/>
      <c r="L220" s="40"/>
      <c r="M220" s="40"/>
      <c r="N220" s="40"/>
      <c r="O220" s="40"/>
      <c r="P220" s="40"/>
      <c r="Q220" s="40"/>
      <c r="R220" s="40"/>
      <c r="S220" s="40"/>
      <c r="T220" s="150"/>
      <c r="U220" s="150"/>
      <c r="V220" s="150"/>
      <c r="W220" s="150"/>
      <c r="X220" s="150"/>
      <c r="Y220" s="150"/>
      <c r="Z220" s="150"/>
      <c r="AA220" s="150"/>
      <c r="AB220" s="150"/>
      <c r="AC220" s="150"/>
      <c r="AD220" s="150"/>
      <c r="AE220" s="150"/>
      <c r="AF220" s="150"/>
      <c r="AG220" s="150"/>
      <c r="AH220" s="150"/>
      <c r="AI220" s="150"/>
      <c r="AJ220" s="150"/>
      <c r="AK220" s="150"/>
      <c r="AL220" s="15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c r="HA220" s="40"/>
      <c r="HB220" s="40"/>
      <c r="HC220" s="40"/>
      <c r="HD220" s="40"/>
      <c r="HE220" s="40"/>
      <c r="HF220" s="40"/>
      <c r="HG220" s="40"/>
      <c r="HH220" s="40"/>
      <c r="HI220" s="40"/>
      <c r="HJ220" s="40"/>
      <c r="HK220" s="40"/>
      <c r="HL220" s="40"/>
      <c r="HM220" s="40"/>
      <c r="HN220" s="40"/>
      <c r="HO220" s="40"/>
      <c r="HP220" s="40"/>
      <c r="HQ220" s="40"/>
      <c r="HR220" s="40"/>
      <c r="HS220" s="40"/>
      <c r="HT220" s="40"/>
      <c r="HU220" s="3"/>
    </row>
    <row r="221" spans="1:229" x14ac:dyDescent="0.2">
      <c r="A221" s="42"/>
      <c r="B221" s="40"/>
      <c r="C221" s="40"/>
      <c r="D221" s="40"/>
      <c r="E221" s="40"/>
      <c r="F221" s="40"/>
      <c r="G221" s="40"/>
      <c r="H221" s="40"/>
      <c r="I221" s="40"/>
      <c r="J221" s="40"/>
      <c r="K221" s="40"/>
      <c r="L221" s="40"/>
      <c r="M221" s="40"/>
      <c r="N221" s="40"/>
      <c r="O221" s="40"/>
      <c r="P221" s="40"/>
      <c r="Q221" s="40"/>
      <c r="R221" s="40"/>
      <c r="S221" s="40"/>
      <c r="T221" s="150"/>
      <c r="U221" s="150"/>
      <c r="V221" s="150"/>
      <c r="W221" s="150"/>
      <c r="X221" s="150"/>
      <c r="Y221" s="150"/>
      <c r="Z221" s="150"/>
      <c r="AA221" s="150"/>
      <c r="AB221" s="150"/>
      <c r="AC221" s="150"/>
      <c r="AD221" s="150"/>
      <c r="AE221" s="150"/>
      <c r="AF221" s="150"/>
      <c r="AG221" s="150"/>
      <c r="AH221" s="150"/>
      <c r="AI221" s="150"/>
      <c r="AJ221" s="150"/>
      <c r="AK221" s="150"/>
      <c r="AL221" s="15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c r="GT221" s="40"/>
      <c r="GU221" s="40"/>
      <c r="GV221" s="40"/>
      <c r="GW221" s="40"/>
      <c r="GX221" s="40"/>
      <c r="GY221" s="40"/>
      <c r="GZ221" s="40"/>
      <c r="HA221" s="40"/>
      <c r="HB221" s="40"/>
      <c r="HC221" s="40"/>
      <c r="HD221" s="40"/>
      <c r="HE221" s="40"/>
      <c r="HF221" s="40"/>
      <c r="HG221" s="40"/>
      <c r="HH221" s="40"/>
      <c r="HI221" s="40"/>
      <c r="HJ221" s="40"/>
      <c r="HK221" s="40"/>
      <c r="HL221" s="40"/>
      <c r="HM221" s="40"/>
      <c r="HN221" s="40"/>
      <c r="HO221" s="40"/>
      <c r="HP221" s="40"/>
      <c r="HQ221" s="40"/>
      <c r="HR221" s="40"/>
      <c r="HS221" s="40"/>
      <c r="HT221" s="40"/>
      <c r="HU221" s="3"/>
    </row>
    <row r="222" spans="1:229" x14ac:dyDescent="0.2">
      <c r="A222" s="42"/>
      <c r="B222" s="40"/>
      <c r="C222" s="40"/>
      <c r="D222" s="40"/>
      <c r="E222" s="40"/>
      <c r="F222" s="40"/>
      <c r="G222" s="40"/>
      <c r="H222" s="40"/>
      <c r="I222" s="40"/>
      <c r="J222" s="40"/>
      <c r="K222" s="40"/>
      <c r="L222" s="40"/>
      <c r="M222" s="40"/>
      <c r="N222" s="40"/>
      <c r="O222" s="40"/>
      <c r="P222" s="40"/>
      <c r="Q222" s="40"/>
      <c r="R222" s="40"/>
      <c r="S222" s="40"/>
      <c r="T222" s="150"/>
      <c r="U222" s="150"/>
      <c r="V222" s="150"/>
      <c r="W222" s="150"/>
      <c r="X222" s="150"/>
      <c r="Y222" s="150"/>
      <c r="Z222" s="150"/>
      <c r="AA222" s="150"/>
      <c r="AB222" s="150"/>
      <c r="AC222" s="150"/>
      <c r="AD222" s="150"/>
      <c r="AE222" s="150"/>
      <c r="AF222" s="150"/>
      <c r="AG222" s="150"/>
      <c r="AH222" s="150"/>
      <c r="AI222" s="150"/>
      <c r="AJ222" s="150"/>
      <c r="AK222" s="150"/>
      <c r="AL222" s="15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c r="GT222" s="40"/>
      <c r="GU222" s="40"/>
      <c r="GV222" s="40"/>
      <c r="GW222" s="40"/>
      <c r="GX222" s="40"/>
      <c r="GY222" s="40"/>
      <c r="GZ222" s="40"/>
      <c r="HA222" s="40"/>
      <c r="HB222" s="40"/>
      <c r="HC222" s="40"/>
      <c r="HD222" s="40"/>
      <c r="HE222" s="40"/>
      <c r="HF222" s="40"/>
      <c r="HG222" s="40"/>
      <c r="HH222" s="40"/>
      <c r="HI222" s="40"/>
      <c r="HJ222" s="40"/>
      <c r="HK222" s="40"/>
      <c r="HL222" s="40"/>
      <c r="HM222" s="40"/>
      <c r="HN222" s="40"/>
      <c r="HO222" s="40"/>
      <c r="HP222" s="40"/>
      <c r="HQ222" s="40"/>
      <c r="HR222" s="40"/>
      <c r="HS222" s="40"/>
      <c r="HT222" s="40"/>
      <c r="HU222" s="3"/>
    </row>
    <row r="223" spans="1:229" x14ac:dyDescent="0.2">
      <c r="A223" s="42"/>
      <c r="B223" s="40"/>
      <c r="C223" s="40"/>
      <c r="D223" s="40"/>
      <c r="E223" s="40"/>
      <c r="F223" s="40"/>
      <c r="G223" s="40"/>
      <c r="H223" s="40"/>
      <c r="I223" s="40"/>
      <c r="J223" s="40"/>
      <c r="K223" s="40"/>
      <c r="L223" s="40"/>
      <c r="M223" s="40"/>
      <c r="N223" s="40"/>
      <c r="O223" s="40"/>
      <c r="P223" s="40"/>
      <c r="Q223" s="40"/>
      <c r="R223" s="40"/>
      <c r="S223" s="40"/>
      <c r="T223" s="150"/>
      <c r="U223" s="150"/>
      <c r="V223" s="150"/>
      <c r="W223" s="150"/>
      <c r="X223" s="150"/>
      <c r="Y223" s="150"/>
      <c r="Z223" s="150"/>
      <c r="AA223" s="150"/>
      <c r="AB223" s="150"/>
      <c r="AC223" s="150"/>
      <c r="AD223" s="150"/>
      <c r="AE223" s="150"/>
      <c r="AF223" s="150"/>
      <c r="AG223" s="150"/>
      <c r="AH223" s="150"/>
      <c r="AI223" s="150"/>
      <c r="AJ223" s="150"/>
      <c r="AK223" s="150"/>
      <c r="AL223" s="15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c r="GT223" s="40"/>
      <c r="GU223" s="40"/>
      <c r="GV223" s="40"/>
      <c r="GW223" s="40"/>
      <c r="GX223" s="40"/>
      <c r="GY223" s="40"/>
      <c r="GZ223" s="40"/>
      <c r="HA223" s="40"/>
      <c r="HB223" s="40"/>
      <c r="HC223" s="40"/>
      <c r="HD223" s="40"/>
      <c r="HE223" s="40"/>
      <c r="HF223" s="40"/>
      <c r="HG223" s="40"/>
      <c r="HH223" s="40"/>
      <c r="HI223" s="40"/>
      <c r="HJ223" s="40"/>
      <c r="HK223" s="40"/>
      <c r="HL223" s="40"/>
      <c r="HM223" s="40"/>
      <c r="HN223" s="40"/>
      <c r="HO223" s="40"/>
      <c r="HP223" s="40"/>
      <c r="HQ223" s="40"/>
      <c r="HR223" s="40"/>
      <c r="HS223" s="40"/>
      <c r="HT223" s="40"/>
      <c r="HU223" s="3"/>
    </row>
    <row r="224" spans="1:229" x14ac:dyDescent="0.2">
      <c r="A224" s="42"/>
      <c r="B224" s="40"/>
      <c r="C224" s="40"/>
      <c r="D224" s="40"/>
      <c r="E224" s="40"/>
      <c r="F224" s="40"/>
      <c r="G224" s="40"/>
      <c r="H224" s="40"/>
      <c r="I224" s="40"/>
      <c r="J224" s="40"/>
      <c r="K224" s="40"/>
      <c r="L224" s="40"/>
      <c r="M224" s="40"/>
      <c r="N224" s="40"/>
      <c r="O224" s="40"/>
      <c r="P224" s="40"/>
      <c r="Q224" s="40"/>
      <c r="R224" s="40"/>
      <c r="S224" s="40"/>
      <c r="T224" s="150"/>
      <c r="U224" s="150"/>
      <c r="V224" s="150"/>
      <c r="W224" s="150"/>
      <c r="X224" s="150"/>
      <c r="Y224" s="150"/>
      <c r="Z224" s="150"/>
      <c r="AA224" s="150"/>
      <c r="AB224" s="150"/>
      <c r="AC224" s="150"/>
      <c r="AD224" s="150"/>
      <c r="AE224" s="150"/>
      <c r="AF224" s="150"/>
      <c r="AG224" s="150"/>
      <c r="AH224" s="150"/>
      <c r="AI224" s="150"/>
      <c r="AJ224" s="150"/>
      <c r="AK224" s="150"/>
      <c r="AL224" s="15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c r="GT224" s="40"/>
      <c r="GU224" s="40"/>
      <c r="GV224" s="40"/>
      <c r="GW224" s="40"/>
      <c r="GX224" s="40"/>
      <c r="GY224" s="40"/>
      <c r="GZ224" s="40"/>
      <c r="HA224" s="40"/>
      <c r="HB224" s="40"/>
      <c r="HC224" s="40"/>
      <c r="HD224" s="40"/>
      <c r="HE224" s="40"/>
      <c r="HF224" s="40"/>
      <c r="HG224" s="40"/>
      <c r="HH224" s="40"/>
      <c r="HI224" s="40"/>
      <c r="HJ224" s="40"/>
      <c r="HK224" s="40"/>
      <c r="HL224" s="40"/>
      <c r="HM224" s="40"/>
      <c r="HN224" s="40"/>
      <c r="HO224" s="40"/>
      <c r="HP224" s="40"/>
      <c r="HQ224" s="40"/>
      <c r="HR224" s="40"/>
      <c r="HS224" s="40"/>
      <c r="HT224" s="40"/>
      <c r="HU224" s="3"/>
    </row>
    <row r="225" spans="1:229" x14ac:dyDescent="0.2">
      <c r="A225" s="42"/>
      <c r="B225" s="40"/>
      <c r="C225" s="40"/>
      <c r="D225" s="40"/>
      <c r="E225" s="40"/>
      <c r="F225" s="40"/>
      <c r="G225" s="40"/>
      <c r="H225" s="40"/>
      <c r="I225" s="40"/>
      <c r="J225" s="40"/>
      <c r="K225" s="40"/>
      <c r="L225" s="40"/>
      <c r="M225" s="40"/>
      <c r="N225" s="40"/>
      <c r="O225" s="40"/>
      <c r="P225" s="40"/>
      <c r="Q225" s="40"/>
      <c r="R225" s="40"/>
      <c r="S225" s="40"/>
      <c r="T225" s="150"/>
      <c r="U225" s="150"/>
      <c r="V225" s="150"/>
      <c r="W225" s="150"/>
      <c r="X225" s="150"/>
      <c r="Y225" s="150"/>
      <c r="Z225" s="150"/>
      <c r="AA225" s="150"/>
      <c r="AB225" s="150"/>
      <c r="AC225" s="150"/>
      <c r="AD225" s="150"/>
      <c r="AE225" s="150"/>
      <c r="AF225" s="150"/>
      <c r="AG225" s="150"/>
      <c r="AH225" s="150"/>
      <c r="AI225" s="150"/>
      <c r="AJ225" s="150"/>
      <c r="AK225" s="150"/>
      <c r="AL225" s="15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c r="GT225" s="40"/>
      <c r="GU225" s="40"/>
      <c r="GV225" s="40"/>
      <c r="GW225" s="40"/>
      <c r="GX225" s="40"/>
      <c r="GY225" s="40"/>
      <c r="GZ225" s="40"/>
      <c r="HA225" s="40"/>
      <c r="HB225" s="40"/>
      <c r="HC225" s="40"/>
      <c r="HD225" s="40"/>
      <c r="HE225" s="40"/>
      <c r="HF225" s="40"/>
      <c r="HG225" s="40"/>
      <c r="HH225" s="40"/>
      <c r="HI225" s="40"/>
      <c r="HJ225" s="40"/>
      <c r="HK225" s="40"/>
      <c r="HL225" s="40"/>
      <c r="HM225" s="40"/>
      <c r="HN225" s="40"/>
      <c r="HO225" s="40"/>
      <c r="HP225" s="40"/>
      <c r="HQ225" s="40"/>
      <c r="HR225" s="40"/>
      <c r="HS225" s="40"/>
      <c r="HT225" s="40"/>
      <c r="HU225" s="3"/>
    </row>
    <row r="226" spans="1:229" x14ac:dyDescent="0.2">
      <c r="A226" s="42"/>
      <c r="B226" s="40"/>
      <c r="C226" s="40"/>
      <c r="D226" s="40"/>
      <c r="E226" s="40"/>
      <c r="F226" s="40"/>
      <c r="G226" s="40"/>
      <c r="H226" s="40"/>
      <c r="I226" s="40"/>
      <c r="J226" s="40"/>
      <c r="K226" s="40"/>
      <c r="L226" s="40"/>
      <c r="M226" s="40"/>
      <c r="N226" s="40"/>
      <c r="O226" s="40"/>
      <c r="P226" s="40"/>
      <c r="Q226" s="40"/>
      <c r="R226" s="40"/>
      <c r="S226" s="40"/>
      <c r="T226" s="150"/>
      <c r="U226" s="150"/>
      <c r="V226" s="150"/>
      <c r="W226" s="150"/>
      <c r="X226" s="150"/>
      <c r="Y226" s="150"/>
      <c r="Z226" s="150"/>
      <c r="AA226" s="150"/>
      <c r="AB226" s="150"/>
      <c r="AC226" s="150"/>
      <c r="AD226" s="150"/>
      <c r="AE226" s="150"/>
      <c r="AF226" s="150"/>
      <c r="AG226" s="150"/>
      <c r="AH226" s="150"/>
      <c r="AI226" s="150"/>
      <c r="AJ226" s="150"/>
      <c r="AK226" s="150"/>
      <c r="AL226" s="15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c r="GT226" s="40"/>
      <c r="GU226" s="40"/>
      <c r="GV226" s="40"/>
      <c r="GW226" s="40"/>
      <c r="GX226" s="40"/>
      <c r="GY226" s="40"/>
      <c r="GZ226" s="40"/>
      <c r="HA226" s="40"/>
      <c r="HB226" s="40"/>
      <c r="HC226" s="40"/>
      <c r="HD226" s="40"/>
      <c r="HE226" s="40"/>
      <c r="HF226" s="40"/>
      <c r="HG226" s="40"/>
      <c r="HH226" s="40"/>
      <c r="HI226" s="40"/>
      <c r="HJ226" s="40"/>
      <c r="HK226" s="40"/>
      <c r="HL226" s="40"/>
      <c r="HM226" s="40"/>
      <c r="HN226" s="40"/>
      <c r="HO226" s="40"/>
      <c r="HP226" s="40"/>
      <c r="HQ226" s="40"/>
      <c r="HR226" s="40"/>
      <c r="HS226" s="40"/>
      <c r="HT226" s="40"/>
      <c r="HU226" s="3"/>
    </row>
    <row r="227" spans="1:229" x14ac:dyDescent="0.2">
      <c r="A227" s="42"/>
      <c r="B227" s="40"/>
      <c r="C227" s="40"/>
      <c r="D227" s="40"/>
      <c r="E227" s="40"/>
      <c r="F227" s="40"/>
      <c r="G227" s="40"/>
      <c r="H227" s="40"/>
      <c r="I227" s="40"/>
      <c r="J227" s="40"/>
      <c r="K227" s="40"/>
      <c r="L227" s="40"/>
      <c r="M227" s="40"/>
      <c r="N227" s="40"/>
      <c r="O227" s="40"/>
      <c r="P227" s="40"/>
      <c r="Q227" s="40"/>
      <c r="R227" s="40"/>
      <c r="S227" s="40"/>
      <c r="T227" s="150"/>
      <c r="U227" s="150"/>
      <c r="V227" s="150"/>
      <c r="W227" s="150"/>
      <c r="X227" s="150"/>
      <c r="Y227" s="150"/>
      <c r="Z227" s="150"/>
      <c r="AA227" s="150"/>
      <c r="AB227" s="150"/>
      <c r="AC227" s="150"/>
      <c r="AD227" s="150"/>
      <c r="AE227" s="150"/>
      <c r="AF227" s="150"/>
      <c r="AG227" s="150"/>
      <c r="AH227" s="150"/>
      <c r="AI227" s="150"/>
      <c r="AJ227" s="150"/>
      <c r="AK227" s="150"/>
      <c r="AL227" s="15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c r="GT227" s="40"/>
      <c r="GU227" s="40"/>
      <c r="GV227" s="40"/>
      <c r="GW227" s="40"/>
      <c r="GX227" s="40"/>
      <c r="GY227" s="40"/>
      <c r="GZ227" s="40"/>
      <c r="HA227" s="40"/>
      <c r="HB227" s="40"/>
      <c r="HC227" s="40"/>
      <c r="HD227" s="40"/>
      <c r="HE227" s="40"/>
      <c r="HF227" s="40"/>
      <c r="HG227" s="40"/>
      <c r="HH227" s="40"/>
      <c r="HI227" s="40"/>
      <c r="HJ227" s="40"/>
      <c r="HK227" s="40"/>
      <c r="HL227" s="40"/>
      <c r="HM227" s="40"/>
      <c r="HN227" s="40"/>
      <c r="HO227" s="40"/>
      <c r="HP227" s="40"/>
      <c r="HQ227" s="40"/>
      <c r="HR227" s="40"/>
      <c r="HS227" s="40"/>
      <c r="HT227" s="40"/>
      <c r="HU227" s="3"/>
    </row>
    <row r="228" spans="1:229" x14ac:dyDescent="0.2">
      <c r="A228" s="42"/>
      <c r="B228" s="40"/>
      <c r="C228" s="40"/>
      <c r="D228" s="40"/>
      <c r="E228" s="40"/>
      <c r="F228" s="40"/>
      <c r="G228" s="40"/>
      <c r="H228" s="40"/>
      <c r="I228" s="40"/>
      <c r="J228" s="40"/>
      <c r="K228" s="40"/>
      <c r="L228" s="40"/>
      <c r="M228" s="40"/>
      <c r="N228" s="40"/>
      <c r="O228" s="40"/>
      <c r="P228" s="40"/>
      <c r="Q228" s="40"/>
      <c r="R228" s="40"/>
      <c r="S228" s="40"/>
      <c r="T228" s="150"/>
      <c r="U228" s="150"/>
      <c r="V228" s="150"/>
      <c r="W228" s="150"/>
      <c r="X228" s="150"/>
      <c r="Y228" s="150"/>
      <c r="Z228" s="150"/>
      <c r="AA228" s="150"/>
      <c r="AB228" s="150"/>
      <c r="AC228" s="150"/>
      <c r="AD228" s="150"/>
      <c r="AE228" s="150"/>
      <c r="AF228" s="150"/>
      <c r="AG228" s="150"/>
      <c r="AH228" s="150"/>
      <c r="AI228" s="150"/>
      <c r="AJ228" s="150"/>
      <c r="AK228" s="150"/>
      <c r="AL228" s="15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c r="GT228" s="40"/>
      <c r="GU228" s="40"/>
      <c r="GV228" s="40"/>
      <c r="GW228" s="40"/>
      <c r="GX228" s="40"/>
      <c r="GY228" s="40"/>
      <c r="GZ228" s="40"/>
      <c r="HA228" s="40"/>
      <c r="HB228" s="40"/>
      <c r="HC228" s="40"/>
      <c r="HD228" s="40"/>
      <c r="HE228" s="40"/>
      <c r="HF228" s="40"/>
      <c r="HG228" s="40"/>
      <c r="HH228" s="40"/>
      <c r="HI228" s="40"/>
      <c r="HJ228" s="40"/>
      <c r="HK228" s="40"/>
      <c r="HL228" s="40"/>
      <c r="HM228" s="40"/>
      <c r="HN228" s="40"/>
      <c r="HO228" s="40"/>
      <c r="HP228" s="40"/>
      <c r="HQ228" s="40"/>
      <c r="HR228" s="40"/>
      <c r="HS228" s="40"/>
      <c r="HT228" s="40"/>
      <c r="HU228" s="3"/>
    </row>
    <row r="229" spans="1:229" x14ac:dyDescent="0.2">
      <c r="A229" s="42"/>
      <c r="B229" s="40"/>
      <c r="C229" s="40"/>
      <c r="D229" s="40"/>
      <c r="E229" s="40"/>
      <c r="F229" s="40"/>
      <c r="G229" s="40"/>
      <c r="H229" s="40"/>
      <c r="I229" s="40"/>
      <c r="J229" s="40"/>
      <c r="K229" s="40"/>
      <c r="L229" s="40"/>
      <c r="M229" s="40"/>
      <c r="N229" s="40"/>
      <c r="O229" s="40"/>
      <c r="P229" s="40"/>
      <c r="Q229" s="40"/>
      <c r="R229" s="40"/>
      <c r="S229" s="40"/>
      <c r="T229" s="150"/>
      <c r="U229" s="150"/>
      <c r="V229" s="150"/>
      <c r="W229" s="150"/>
      <c r="X229" s="150"/>
      <c r="Y229" s="150"/>
      <c r="Z229" s="150"/>
      <c r="AA229" s="150"/>
      <c r="AB229" s="150"/>
      <c r="AC229" s="150"/>
      <c r="AD229" s="150"/>
      <c r="AE229" s="150"/>
      <c r="AF229" s="150"/>
      <c r="AG229" s="150"/>
      <c r="AH229" s="150"/>
      <c r="AI229" s="150"/>
      <c r="AJ229" s="150"/>
      <c r="AK229" s="150"/>
      <c r="AL229" s="15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c r="GT229" s="40"/>
      <c r="GU229" s="40"/>
      <c r="GV229" s="40"/>
      <c r="GW229" s="40"/>
      <c r="GX229" s="40"/>
      <c r="GY229" s="40"/>
      <c r="GZ229" s="40"/>
      <c r="HA229" s="40"/>
      <c r="HB229" s="40"/>
      <c r="HC229" s="40"/>
      <c r="HD229" s="40"/>
      <c r="HE229" s="40"/>
      <c r="HF229" s="40"/>
      <c r="HG229" s="40"/>
      <c r="HH229" s="40"/>
      <c r="HI229" s="40"/>
      <c r="HJ229" s="40"/>
      <c r="HK229" s="40"/>
      <c r="HL229" s="40"/>
      <c r="HM229" s="40"/>
      <c r="HN229" s="40"/>
      <c r="HO229" s="40"/>
      <c r="HP229" s="40"/>
      <c r="HQ229" s="40"/>
      <c r="HR229" s="40"/>
      <c r="HS229" s="40"/>
      <c r="HT229" s="40"/>
      <c r="HU229" s="3"/>
    </row>
    <row r="230" spans="1:229" x14ac:dyDescent="0.2">
      <c r="A230" s="42"/>
      <c r="B230" s="40"/>
      <c r="C230" s="40"/>
      <c r="D230" s="40"/>
      <c r="E230" s="40"/>
      <c r="F230" s="40"/>
      <c r="G230" s="40"/>
      <c r="H230" s="40"/>
      <c r="I230" s="40"/>
      <c r="J230" s="40"/>
      <c r="K230" s="40"/>
      <c r="L230" s="40"/>
      <c r="M230" s="40"/>
      <c r="N230" s="40"/>
      <c r="O230" s="40"/>
      <c r="P230" s="40"/>
      <c r="Q230" s="40"/>
      <c r="R230" s="40"/>
      <c r="S230" s="40"/>
      <c r="T230" s="150"/>
      <c r="U230" s="150"/>
      <c r="V230" s="150"/>
      <c r="W230" s="150"/>
      <c r="X230" s="150"/>
      <c r="Y230" s="150"/>
      <c r="Z230" s="150"/>
      <c r="AA230" s="150"/>
      <c r="AB230" s="150"/>
      <c r="AC230" s="150"/>
      <c r="AD230" s="150"/>
      <c r="AE230" s="150"/>
      <c r="AF230" s="150"/>
      <c r="AG230" s="150"/>
      <c r="AH230" s="150"/>
      <c r="AI230" s="150"/>
      <c r="AJ230" s="150"/>
      <c r="AK230" s="150"/>
      <c r="AL230" s="15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c r="GT230" s="40"/>
      <c r="GU230" s="40"/>
      <c r="GV230" s="40"/>
      <c r="GW230" s="40"/>
      <c r="GX230" s="40"/>
      <c r="GY230" s="40"/>
      <c r="GZ230" s="40"/>
      <c r="HA230" s="40"/>
      <c r="HB230" s="40"/>
      <c r="HC230" s="40"/>
      <c r="HD230" s="40"/>
      <c r="HE230" s="40"/>
      <c r="HF230" s="40"/>
      <c r="HG230" s="40"/>
      <c r="HH230" s="40"/>
      <c r="HI230" s="40"/>
      <c r="HJ230" s="40"/>
      <c r="HK230" s="40"/>
      <c r="HL230" s="40"/>
      <c r="HM230" s="40"/>
      <c r="HN230" s="40"/>
      <c r="HO230" s="40"/>
      <c r="HP230" s="40"/>
      <c r="HQ230" s="40"/>
      <c r="HR230" s="40"/>
      <c r="HS230" s="40"/>
      <c r="HT230" s="40"/>
      <c r="HU230" s="3"/>
    </row>
    <row r="231" spans="1:229" x14ac:dyDescent="0.2">
      <c r="A231" s="42"/>
      <c r="B231" s="40"/>
      <c r="C231" s="40"/>
      <c r="D231" s="40"/>
      <c r="E231" s="40"/>
      <c r="F231" s="40"/>
      <c r="G231" s="40"/>
      <c r="H231" s="40"/>
      <c r="I231" s="40"/>
      <c r="J231" s="40"/>
      <c r="K231" s="40"/>
      <c r="L231" s="40"/>
      <c r="M231" s="40"/>
      <c r="N231" s="40"/>
      <c r="O231" s="40"/>
      <c r="P231" s="40"/>
      <c r="Q231" s="40"/>
      <c r="R231" s="40"/>
      <c r="S231" s="40"/>
      <c r="T231" s="150"/>
      <c r="U231" s="150"/>
      <c r="V231" s="150"/>
      <c r="W231" s="150"/>
      <c r="X231" s="150"/>
      <c r="Y231" s="150"/>
      <c r="Z231" s="150"/>
      <c r="AA231" s="150"/>
      <c r="AB231" s="150"/>
      <c r="AC231" s="150"/>
      <c r="AD231" s="150"/>
      <c r="AE231" s="150"/>
      <c r="AF231" s="150"/>
      <c r="AG231" s="150"/>
      <c r="AH231" s="150"/>
      <c r="AI231" s="150"/>
      <c r="AJ231" s="150"/>
      <c r="AK231" s="150"/>
      <c r="AL231" s="15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c r="GT231" s="40"/>
      <c r="GU231" s="40"/>
      <c r="GV231" s="40"/>
      <c r="GW231" s="40"/>
      <c r="GX231" s="40"/>
      <c r="GY231" s="40"/>
      <c r="GZ231" s="40"/>
      <c r="HA231" s="40"/>
      <c r="HB231" s="40"/>
      <c r="HC231" s="40"/>
      <c r="HD231" s="40"/>
      <c r="HE231" s="40"/>
      <c r="HF231" s="40"/>
      <c r="HG231" s="40"/>
      <c r="HH231" s="40"/>
      <c r="HI231" s="40"/>
      <c r="HJ231" s="40"/>
      <c r="HK231" s="40"/>
      <c r="HL231" s="40"/>
      <c r="HM231" s="40"/>
      <c r="HN231" s="40"/>
      <c r="HO231" s="40"/>
      <c r="HP231" s="40"/>
      <c r="HQ231" s="40"/>
      <c r="HR231" s="40"/>
      <c r="HS231" s="40"/>
      <c r="HT231" s="40"/>
      <c r="HU231" s="3"/>
    </row>
    <row r="232" spans="1:229" x14ac:dyDescent="0.2">
      <c r="A232" s="42"/>
      <c r="B232" s="40"/>
      <c r="C232" s="40"/>
      <c r="D232" s="40"/>
      <c r="E232" s="40"/>
      <c r="F232" s="40"/>
      <c r="G232" s="40"/>
      <c r="H232" s="40"/>
      <c r="I232" s="40"/>
      <c r="J232" s="40"/>
      <c r="K232" s="40"/>
      <c r="L232" s="40"/>
      <c r="M232" s="40"/>
      <c r="N232" s="40"/>
      <c r="O232" s="40"/>
      <c r="P232" s="40"/>
      <c r="Q232" s="40"/>
      <c r="R232" s="40"/>
      <c r="S232" s="40"/>
      <c r="T232" s="150"/>
      <c r="U232" s="150"/>
      <c r="V232" s="150"/>
      <c r="W232" s="150"/>
      <c r="X232" s="150"/>
      <c r="Y232" s="150"/>
      <c r="Z232" s="150"/>
      <c r="AA232" s="150"/>
      <c r="AB232" s="150"/>
      <c r="AC232" s="150"/>
      <c r="AD232" s="150"/>
      <c r="AE232" s="150"/>
      <c r="AF232" s="150"/>
      <c r="AG232" s="150"/>
      <c r="AH232" s="150"/>
      <c r="AI232" s="150"/>
      <c r="AJ232" s="150"/>
      <c r="AK232" s="150"/>
      <c r="AL232" s="15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c r="GT232" s="40"/>
      <c r="GU232" s="40"/>
      <c r="GV232" s="40"/>
      <c r="GW232" s="40"/>
      <c r="GX232" s="40"/>
      <c r="GY232" s="40"/>
      <c r="GZ232" s="40"/>
      <c r="HA232" s="40"/>
      <c r="HB232" s="40"/>
      <c r="HC232" s="40"/>
      <c r="HD232" s="40"/>
      <c r="HE232" s="40"/>
      <c r="HF232" s="40"/>
      <c r="HG232" s="40"/>
      <c r="HH232" s="40"/>
      <c r="HI232" s="40"/>
      <c r="HJ232" s="40"/>
      <c r="HK232" s="40"/>
      <c r="HL232" s="40"/>
      <c r="HM232" s="40"/>
      <c r="HN232" s="40"/>
      <c r="HO232" s="40"/>
      <c r="HP232" s="40"/>
      <c r="HQ232" s="40"/>
      <c r="HR232" s="40"/>
      <c r="HS232" s="40"/>
      <c r="HT232" s="40"/>
      <c r="HU232" s="3"/>
    </row>
    <row r="233" spans="1:229" x14ac:dyDescent="0.2">
      <c r="A233" s="42"/>
      <c r="B233" s="40"/>
      <c r="C233" s="40"/>
      <c r="D233" s="40"/>
      <c r="E233" s="40"/>
      <c r="F233" s="40"/>
      <c r="G233" s="40"/>
      <c r="H233" s="40"/>
      <c r="I233" s="40"/>
      <c r="J233" s="40"/>
      <c r="K233" s="40"/>
      <c r="L233" s="40"/>
      <c r="M233" s="40"/>
      <c r="N233" s="40"/>
      <c r="O233" s="40"/>
      <c r="P233" s="40"/>
      <c r="Q233" s="40"/>
      <c r="R233" s="40"/>
      <c r="S233" s="40"/>
      <c r="T233" s="150"/>
      <c r="U233" s="150"/>
      <c r="V233" s="150"/>
      <c r="W233" s="150"/>
      <c r="X233" s="150"/>
      <c r="Y233" s="150"/>
      <c r="Z233" s="150"/>
      <c r="AA233" s="150"/>
      <c r="AB233" s="150"/>
      <c r="AC233" s="150"/>
      <c r="AD233" s="150"/>
      <c r="AE233" s="150"/>
      <c r="AF233" s="150"/>
      <c r="AG233" s="150"/>
      <c r="AH233" s="150"/>
      <c r="AI233" s="150"/>
      <c r="AJ233" s="150"/>
      <c r="AK233" s="150"/>
      <c r="AL233" s="15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c r="GT233" s="40"/>
      <c r="GU233" s="40"/>
      <c r="GV233" s="40"/>
      <c r="GW233" s="40"/>
      <c r="GX233" s="40"/>
      <c r="GY233" s="40"/>
      <c r="GZ233" s="40"/>
      <c r="HA233" s="40"/>
      <c r="HB233" s="40"/>
      <c r="HC233" s="40"/>
      <c r="HD233" s="40"/>
      <c r="HE233" s="40"/>
      <c r="HF233" s="40"/>
      <c r="HG233" s="40"/>
      <c r="HH233" s="40"/>
      <c r="HI233" s="40"/>
      <c r="HJ233" s="40"/>
      <c r="HK233" s="40"/>
      <c r="HL233" s="40"/>
      <c r="HM233" s="40"/>
      <c r="HN233" s="40"/>
      <c r="HO233" s="40"/>
      <c r="HP233" s="40"/>
      <c r="HQ233" s="40"/>
      <c r="HR233" s="40"/>
      <c r="HS233" s="40"/>
      <c r="HT233" s="40"/>
      <c r="HU233" s="3"/>
    </row>
    <row r="234" spans="1:229" x14ac:dyDescent="0.2">
      <c r="A234" s="42"/>
      <c r="B234" s="40"/>
      <c r="C234" s="40"/>
      <c r="D234" s="40"/>
      <c r="E234" s="40"/>
      <c r="F234" s="40"/>
      <c r="G234" s="40"/>
      <c r="H234" s="40"/>
      <c r="I234" s="40"/>
      <c r="J234" s="40"/>
      <c r="K234" s="40"/>
      <c r="L234" s="40"/>
      <c r="M234" s="40"/>
      <c r="N234" s="40"/>
      <c r="O234" s="40"/>
      <c r="P234" s="40"/>
      <c r="Q234" s="40"/>
      <c r="R234" s="40"/>
      <c r="S234" s="40"/>
      <c r="T234" s="150"/>
      <c r="U234" s="150"/>
      <c r="V234" s="150"/>
      <c r="W234" s="150"/>
      <c r="X234" s="150"/>
      <c r="Y234" s="150"/>
      <c r="Z234" s="150"/>
      <c r="AA234" s="150"/>
      <c r="AB234" s="150"/>
      <c r="AC234" s="150"/>
      <c r="AD234" s="150"/>
      <c r="AE234" s="150"/>
      <c r="AF234" s="150"/>
      <c r="AG234" s="150"/>
      <c r="AH234" s="150"/>
      <c r="AI234" s="150"/>
      <c r="AJ234" s="150"/>
      <c r="AK234" s="150"/>
      <c r="AL234" s="15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c r="GT234" s="40"/>
      <c r="GU234" s="40"/>
      <c r="GV234" s="40"/>
      <c r="GW234" s="40"/>
      <c r="GX234" s="40"/>
      <c r="GY234" s="40"/>
      <c r="GZ234" s="40"/>
      <c r="HA234" s="40"/>
      <c r="HB234" s="40"/>
      <c r="HC234" s="40"/>
      <c r="HD234" s="40"/>
      <c r="HE234" s="40"/>
      <c r="HF234" s="40"/>
      <c r="HG234" s="40"/>
      <c r="HH234" s="40"/>
      <c r="HI234" s="40"/>
      <c r="HJ234" s="40"/>
      <c r="HK234" s="40"/>
      <c r="HL234" s="40"/>
      <c r="HM234" s="40"/>
      <c r="HN234" s="40"/>
      <c r="HO234" s="40"/>
      <c r="HP234" s="40"/>
      <c r="HQ234" s="40"/>
      <c r="HR234" s="40"/>
      <c r="HS234" s="40"/>
      <c r="HT234" s="40"/>
      <c r="HU234" s="3"/>
    </row>
    <row r="235" spans="1:229" x14ac:dyDescent="0.2">
      <c r="A235" s="42"/>
      <c r="B235" s="40"/>
      <c r="C235" s="40"/>
      <c r="D235" s="40"/>
      <c r="E235" s="40"/>
      <c r="F235" s="40"/>
      <c r="G235" s="40"/>
      <c r="H235" s="40"/>
      <c r="I235" s="40"/>
      <c r="J235" s="40"/>
      <c r="K235" s="40"/>
      <c r="L235" s="40"/>
      <c r="M235" s="40"/>
      <c r="N235" s="40"/>
      <c r="O235" s="40"/>
      <c r="P235" s="40"/>
      <c r="Q235" s="40"/>
      <c r="R235" s="40"/>
      <c r="S235" s="40"/>
      <c r="T235" s="150"/>
      <c r="U235" s="150"/>
      <c r="V235" s="150"/>
      <c r="W235" s="150"/>
      <c r="X235" s="150"/>
      <c r="Y235" s="150"/>
      <c r="Z235" s="150"/>
      <c r="AA235" s="150"/>
      <c r="AB235" s="150"/>
      <c r="AC235" s="150"/>
      <c r="AD235" s="150"/>
      <c r="AE235" s="150"/>
      <c r="AF235" s="150"/>
      <c r="AG235" s="150"/>
      <c r="AH235" s="150"/>
      <c r="AI235" s="150"/>
      <c r="AJ235" s="150"/>
      <c r="AK235" s="150"/>
      <c r="AL235" s="15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3"/>
    </row>
    <row r="236" spans="1:229" x14ac:dyDescent="0.2">
      <c r="A236" s="42"/>
      <c r="B236" s="40"/>
      <c r="C236" s="40"/>
      <c r="D236" s="40"/>
      <c r="E236" s="40"/>
      <c r="F236" s="40"/>
      <c r="G236" s="40"/>
      <c r="H236" s="40"/>
      <c r="I236" s="40"/>
      <c r="J236" s="40"/>
      <c r="K236" s="40"/>
      <c r="L236" s="40"/>
      <c r="M236" s="40"/>
      <c r="N236" s="40"/>
      <c r="O236" s="40"/>
      <c r="P236" s="40"/>
      <c r="Q236" s="40"/>
      <c r="R236" s="40"/>
      <c r="S236" s="40"/>
      <c r="T236" s="150"/>
      <c r="U236" s="150"/>
      <c r="V236" s="150"/>
      <c r="W236" s="150"/>
      <c r="X236" s="150"/>
      <c r="Y236" s="150"/>
      <c r="Z236" s="150"/>
      <c r="AA236" s="150"/>
      <c r="AB236" s="150"/>
      <c r="AC236" s="150"/>
      <c r="AD236" s="150"/>
      <c r="AE236" s="150"/>
      <c r="AF236" s="150"/>
      <c r="AG236" s="150"/>
      <c r="AH236" s="150"/>
      <c r="AI236" s="150"/>
      <c r="AJ236" s="150"/>
      <c r="AK236" s="150"/>
      <c r="AL236" s="15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3"/>
    </row>
    <row r="237" spans="1:229" x14ac:dyDescent="0.2">
      <c r="A237" s="42"/>
      <c r="B237" s="40"/>
      <c r="C237" s="40"/>
      <c r="D237" s="40"/>
      <c r="E237" s="40"/>
      <c r="F237" s="40"/>
      <c r="G237" s="40"/>
      <c r="H237" s="40"/>
      <c r="I237" s="40"/>
      <c r="J237" s="40"/>
      <c r="K237" s="40"/>
      <c r="L237" s="40"/>
      <c r="M237" s="40"/>
      <c r="N237" s="40"/>
      <c r="O237" s="40"/>
      <c r="P237" s="40"/>
      <c r="Q237" s="40"/>
      <c r="R237" s="40"/>
      <c r="S237" s="40"/>
      <c r="T237" s="150"/>
      <c r="U237" s="150"/>
      <c r="V237" s="150"/>
      <c r="W237" s="150"/>
      <c r="X237" s="150"/>
      <c r="Y237" s="150"/>
      <c r="Z237" s="150"/>
      <c r="AA237" s="150"/>
      <c r="AB237" s="150"/>
      <c r="AC237" s="150"/>
      <c r="AD237" s="150"/>
      <c r="AE237" s="150"/>
      <c r="AF237" s="150"/>
      <c r="AG237" s="150"/>
      <c r="AH237" s="150"/>
      <c r="AI237" s="150"/>
      <c r="AJ237" s="150"/>
      <c r="AK237" s="150"/>
      <c r="AL237" s="15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c r="GT237" s="40"/>
      <c r="GU237" s="40"/>
      <c r="GV237" s="40"/>
      <c r="GW237" s="40"/>
      <c r="GX237" s="40"/>
      <c r="GY237" s="40"/>
      <c r="GZ237" s="40"/>
      <c r="HA237" s="40"/>
      <c r="HB237" s="40"/>
      <c r="HC237" s="40"/>
      <c r="HD237" s="40"/>
      <c r="HE237" s="40"/>
      <c r="HF237" s="40"/>
      <c r="HG237" s="40"/>
      <c r="HH237" s="40"/>
      <c r="HI237" s="40"/>
      <c r="HJ237" s="40"/>
      <c r="HK237" s="40"/>
      <c r="HL237" s="40"/>
      <c r="HM237" s="40"/>
      <c r="HN237" s="40"/>
      <c r="HO237" s="40"/>
      <c r="HP237" s="40"/>
      <c r="HQ237" s="40"/>
      <c r="HR237" s="40"/>
      <c r="HS237" s="40"/>
      <c r="HT237" s="40"/>
      <c r="HU237" s="3"/>
    </row>
    <row r="238" spans="1:229" x14ac:dyDescent="0.2">
      <c r="A238" s="42"/>
      <c r="B238" s="40"/>
      <c r="C238" s="40"/>
      <c r="D238" s="40"/>
      <c r="E238" s="40"/>
      <c r="F238" s="40"/>
      <c r="G238" s="40"/>
      <c r="H238" s="40"/>
      <c r="I238" s="40"/>
      <c r="J238" s="40"/>
      <c r="K238" s="40"/>
      <c r="L238" s="40"/>
      <c r="M238" s="40"/>
      <c r="N238" s="40"/>
      <c r="O238" s="40"/>
      <c r="P238" s="40"/>
      <c r="Q238" s="40"/>
      <c r="R238" s="40"/>
      <c r="S238" s="40"/>
      <c r="T238" s="150"/>
      <c r="U238" s="150"/>
      <c r="V238" s="150"/>
      <c r="W238" s="150"/>
      <c r="X238" s="150"/>
      <c r="Y238" s="150"/>
      <c r="Z238" s="150"/>
      <c r="AA238" s="150"/>
      <c r="AB238" s="150"/>
      <c r="AC238" s="150"/>
      <c r="AD238" s="150"/>
      <c r="AE238" s="150"/>
      <c r="AF238" s="150"/>
      <c r="AG238" s="150"/>
      <c r="AH238" s="150"/>
      <c r="AI238" s="150"/>
      <c r="AJ238" s="150"/>
      <c r="AK238" s="150"/>
      <c r="AL238" s="15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c r="GT238" s="40"/>
      <c r="GU238" s="40"/>
      <c r="GV238" s="40"/>
      <c r="GW238" s="40"/>
      <c r="GX238" s="40"/>
      <c r="GY238" s="40"/>
      <c r="GZ238" s="40"/>
      <c r="HA238" s="40"/>
      <c r="HB238" s="40"/>
      <c r="HC238" s="40"/>
      <c r="HD238" s="40"/>
      <c r="HE238" s="40"/>
      <c r="HF238" s="40"/>
      <c r="HG238" s="40"/>
      <c r="HH238" s="40"/>
      <c r="HI238" s="40"/>
      <c r="HJ238" s="40"/>
      <c r="HK238" s="40"/>
      <c r="HL238" s="40"/>
      <c r="HM238" s="40"/>
      <c r="HN238" s="40"/>
      <c r="HO238" s="40"/>
      <c r="HP238" s="40"/>
      <c r="HQ238" s="40"/>
      <c r="HR238" s="40"/>
      <c r="HS238" s="40"/>
      <c r="HT238" s="40"/>
      <c r="HU238" s="3"/>
    </row>
    <row r="239" spans="1:229" x14ac:dyDescent="0.2">
      <c r="A239" s="42"/>
      <c r="B239" s="40"/>
      <c r="C239" s="40"/>
      <c r="D239" s="40"/>
      <c r="E239" s="40"/>
      <c r="F239" s="40"/>
      <c r="G239" s="40"/>
      <c r="H239" s="40"/>
      <c r="I239" s="40"/>
      <c r="J239" s="40"/>
      <c r="K239" s="40"/>
      <c r="L239" s="40"/>
      <c r="M239" s="40"/>
      <c r="N239" s="40"/>
      <c r="O239" s="40"/>
      <c r="P239" s="40"/>
      <c r="Q239" s="40"/>
      <c r="R239" s="40"/>
      <c r="S239" s="40"/>
      <c r="T239" s="150"/>
      <c r="U239" s="150"/>
      <c r="V239" s="150"/>
      <c r="W239" s="150"/>
      <c r="X239" s="150"/>
      <c r="Y239" s="150"/>
      <c r="Z239" s="150"/>
      <c r="AA239" s="150"/>
      <c r="AB239" s="150"/>
      <c r="AC239" s="150"/>
      <c r="AD239" s="150"/>
      <c r="AE239" s="150"/>
      <c r="AF239" s="150"/>
      <c r="AG239" s="150"/>
      <c r="AH239" s="150"/>
      <c r="AI239" s="150"/>
      <c r="AJ239" s="150"/>
      <c r="AK239" s="150"/>
      <c r="AL239" s="15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c r="GT239" s="40"/>
      <c r="GU239" s="40"/>
      <c r="GV239" s="40"/>
      <c r="GW239" s="40"/>
      <c r="GX239" s="40"/>
      <c r="GY239" s="40"/>
      <c r="GZ239" s="40"/>
      <c r="HA239" s="40"/>
      <c r="HB239" s="40"/>
      <c r="HC239" s="40"/>
      <c r="HD239" s="40"/>
      <c r="HE239" s="40"/>
      <c r="HF239" s="40"/>
      <c r="HG239" s="40"/>
      <c r="HH239" s="40"/>
      <c r="HI239" s="40"/>
      <c r="HJ239" s="40"/>
      <c r="HK239" s="40"/>
      <c r="HL239" s="40"/>
      <c r="HM239" s="40"/>
      <c r="HN239" s="40"/>
      <c r="HO239" s="40"/>
      <c r="HP239" s="40"/>
      <c r="HQ239" s="40"/>
      <c r="HR239" s="40"/>
      <c r="HS239" s="40"/>
      <c r="HT239" s="40"/>
      <c r="HU239" s="3"/>
    </row>
    <row r="240" spans="1:229" x14ac:dyDescent="0.2">
      <c r="A240" s="42"/>
      <c r="B240" s="40"/>
      <c r="C240" s="40"/>
      <c r="D240" s="40"/>
      <c r="E240" s="40"/>
      <c r="F240" s="40"/>
      <c r="G240" s="40"/>
      <c r="H240" s="40"/>
      <c r="I240" s="40"/>
      <c r="J240" s="40"/>
      <c r="K240" s="40"/>
      <c r="L240" s="40"/>
      <c r="M240" s="40"/>
      <c r="N240" s="40"/>
      <c r="O240" s="40"/>
      <c r="P240" s="40"/>
      <c r="Q240" s="40"/>
      <c r="R240" s="40"/>
      <c r="S240" s="40"/>
      <c r="T240" s="150"/>
      <c r="U240" s="150"/>
      <c r="V240" s="150"/>
      <c r="W240" s="150"/>
      <c r="X240" s="150"/>
      <c r="Y240" s="150"/>
      <c r="Z240" s="150"/>
      <c r="AA240" s="150"/>
      <c r="AB240" s="150"/>
      <c r="AC240" s="150"/>
      <c r="AD240" s="150"/>
      <c r="AE240" s="150"/>
      <c r="AF240" s="150"/>
      <c r="AG240" s="150"/>
      <c r="AH240" s="150"/>
      <c r="AI240" s="150"/>
      <c r="AJ240" s="150"/>
      <c r="AK240" s="150"/>
      <c r="AL240" s="15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c r="GT240" s="40"/>
      <c r="GU240" s="40"/>
      <c r="GV240" s="40"/>
      <c r="GW240" s="40"/>
      <c r="GX240" s="40"/>
      <c r="GY240" s="40"/>
      <c r="GZ240" s="40"/>
      <c r="HA240" s="40"/>
      <c r="HB240" s="40"/>
      <c r="HC240" s="40"/>
      <c r="HD240" s="40"/>
      <c r="HE240" s="40"/>
      <c r="HF240" s="40"/>
      <c r="HG240" s="40"/>
      <c r="HH240" s="40"/>
      <c r="HI240" s="40"/>
      <c r="HJ240" s="40"/>
      <c r="HK240" s="40"/>
      <c r="HL240" s="40"/>
      <c r="HM240" s="40"/>
      <c r="HN240" s="40"/>
      <c r="HO240" s="40"/>
      <c r="HP240" s="40"/>
      <c r="HQ240" s="40"/>
      <c r="HR240" s="40"/>
      <c r="HS240" s="40"/>
      <c r="HT240" s="40"/>
      <c r="HU240" s="3"/>
    </row>
    <row r="241" spans="1:229" x14ac:dyDescent="0.2">
      <c r="A241" s="42"/>
      <c r="B241" s="40"/>
      <c r="C241" s="40"/>
      <c r="D241" s="40"/>
      <c r="E241" s="40"/>
      <c r="F241" s="40"/>
      <c r="G241" s="40"/>
      <c r="H241" s="40"/>
      <c r="I241" s="40"/>
      <c r="J241" s="40"/>
      <c r="K241" s="40"/>
      <c r="L241" s="40"/>
      <c r="M241" s="40"/>
      <c r="N241" s="40"/>
      <c r="O241" s="40"/>
      <c r="P241" s="40"/>
      <c r="Q241" s="40"/>
      <c r="R241" s="40"/>
      <c r="S241" s="40"/>
      <c r="T241" s="150"/>
      <c r="U241" s="150"/>
      <c r="V241" s="150"/>
      <c r="W241" s="150"/>
      <c r="X241" s="150"/>
      <c r="Y241" s="150"/>
      <c r="Z241" s="150"/>
      <c r="AA241" s="150"/>
      <c r="AB241" s="150"/>
      <c r="AC241" s="150"/>
      <c r="AD241" s="150"/>
      <c r="AE241" s="150"/>
      <c r="AF241" s="150"/>
      <c r="AG241" s="150"/>
      <c r="AH241" s="150"/>
      <c r="AI241" s="150"/>
      <c r="AJ241" s="150"/>
      <c r="AK241" s="150"/>
      <c r="AL241" s="15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c r="GT241" s="40"/>
      <c r="GU241" s="40"/>
      <c r="GV241" s="40"/>
      <c r="GW241" s="40"/>
      <c r="GX241" s="40"/>
      <c r="GY241" s="40"/>
      <c r="GZ241" s="40"/>
      <c r="HA241" s="40"/>
      <c r="HB241" s="40"/>
      <c r="HC241" s="40"/>
      <c r="HD241" s="40"/>
      <c r="HE241" s="40"/>
      <c r="HF241" s="40"/>
      <c r="HG241" s="40"/>
      <c r="HH241" s="40"/>
      <c r="HI241" s="40"/>
      <c r="HJ241" s="40"/>
      <c r="HK241" s="40"/>
      <c r="HL241" s="40"/>
      <c r="HM241" s="40"/>
      <c r="HN241" s="40"/>
      <c r="HO241" s="40"/>
      <c r="HP241" s="40"/>
      <c r="HQ241" s="40"/>
      <c r="HR241" s="40"/>
      <c r="HS241" s="40"/>
      <c r="HT241" s="40"/>
      <c r="HU241" s="3"/>
    </row>
    <row r="242" spans="1:229" x14ac:dyDescent="0.2">
      <c r="A242" s="42"/>
      <c r="B242" s="40"/>
      <c r="C242" s="40"/>
      <c r="D242" s="40"/>
      <c r="E242" s="40"/>
      <c r="F242" s="40"/>
      <c r="G242" s="40"/>
      <c r="H242" s="40"/>
      <c r="I242" s="40"/>
      <c r="J242" s="40"/>
      <c r="K242" s="40"/>
      <c r="L242" s="40"/>
      <c r="M242" s="40"/>
      <c r="N242" s="40"/>
      <c r="O242" s="40"/>
      <c r="P242" s="40"/>
      <c r="Q242" s="40"/>
      <c r="R242" s="40"/>
      <c r="S242" s="40"/>
      <c r="T242" s="150"/>
      <c r="U242" s="150"/>
      <c r="V242" s="150"/>
      <c r="W242" s="150"/>
      <c r="X242" s="150"/>
      <c r="Y242" s="150"/>
      <c r="Z242" s="150"/>
      <c r="AA242" s="150"/>
      <c r="AB242" s="150"/>
      <c r="AC242" s="150"/>
      <c r="AD242" s="150"/>
      <c r="AE242" s="150"/>
      <c r="AF242" s="150"/>
      <c r="AG242" s="150"/>
      <c r="AH242" s="150"/>
      <c r="AI242" s="150"/>
      <c r="AJ242" s="150"/>
      <c r="AK242" s="150"/>
      <c r="AL242" s="15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c r="GT242" s="40"/>
      <c r="GU242" s="40"/>
      <c r="GV242" s="40"/>
      <c r="GW242" s="40"/>
      <c r="GX242" s="40"/>
      <c r="GY242" s="40"/>
      <c r="GZ242" s="40"/>
      <c r="HA242" s="40"/>
      <c r="HB242" s="40"/>
      <c r="HC242" s="40"/>
      <c r="HD242" s="40"/>
      <c r="HE242" s="40"/>
      <c r="HF242" s="40"/>
      <c r="HG242" s="40"/>
      <c r="HH242" s="40"/>
      <c r="HI242" s="40"/>
      <c r="HJ242" s="40"/>
      <c r="HK242" s="40"/>
      <c r="HL242" s="40"/>
      <c r="HM242" s="40"/>
      <c r="HN242" s="40"/>
      <c r="HO242" s="40"/>
      <c r="HP242" s="40"/>
      <c r="HQ242" s="40"/>
      <c r="HR242" s="40"/>
      <c r="HS242" s="40"/>
      <c r="HT242" s="40"/>
      <c r="HU242" s="3"/>
    </row>
    <row r="243" spans="1:229" x14ac:dyDescent="0.2">
      <c r="A243" s="42"/>
      <c r="B243" s="40"/>
      <c r="C243" s="40"/>
      <c r="D243" s="40"/>
      <c r="E243" s="40"/>
      <c r="F243" s="40"/>
      <c r="G243" s="40"/>
      <c r="H243" s="40"/>
      <c r="I243" s="40"/>
      <c r="J243" s="40"/>
      <c r="K243" s="40"/>
      <c r="L243" s="40"/>
      <c r="M243" s="40"/>
      <c r="N243" s="40"/>
      <c r="O243" s="40"/>
      <c r="P243" s="40"/>
      <c r="Q243" s="40"/>
      <c r="R243" s="40"/>
      <c r="S243" s="40"/>
      <c r="T243" s="150"/>
      <c r="U243" s="150"/>
      <c r="V243" s="150"/>
      <c r="W243" s="150"/>
      <c r="X243" s="150"/>
      <c r="Y243" s="150"/>
      <c r="Z243" s="150"/>
      <c r="AA243" s="150"/>
      <c r="AB243" s="150"/>
      <c r="AC243" s="150"/>
      <c r="AD243" s="150"/>
      <c r="AE243" s="150"/>
      <c r="AF243" s="150"/>
      <c r="AG243" s="150"/>
      <c r="AH243" s="150"/>
      <c r="AI243" s="150"/>
      <c r="AJ243" s="150"/>
      <c r="AK243" s="150"/>
      <c r="AL243" s="15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c r="GT243" s="40"/>
      <c r="GU243" s="40"/>
      <c r="GV243" s="40"/>
      <c r="GW243" s="40"/>
      <c r="GX243" s="40"/>
      <c r="GY243" s="40"/>
      <c r="GZ243" s="40"/>
      <c r="HA243" s="40"/>
      <c r="HB243" s="40"/>
      <c r="HC243" s="40"/>
      <c r="HD243" s="40"/>
      <c r="HE243" s="40"/>
      <c r="HF243" s="40"/>
      <c r="HG243" s="40"/>
      <c r="HH243" s="40"/>
      <c r="HI243" s="40"/>
      <c r="HJ243" s="40"/>
      <c r="HK243" s="40"/>
      <c r="HL243" s="40"/>
      <c r="HM243" s="40"/>
      <c r="HN243" s="40"/>
      <c r="HO243" s="40"/>
      <c r="HP243" s="40"/>
      <c r="HQ243" s="40"/>
      <c r="HR243" s="40"/>
      <c r="HS243" s="40"/>
      <c r="HT243" s="40"/>
      <c r="HU243" s="3"/>
    </row>
    <row r="244" spans="1:229" x14ac:dyDescent="0.2">
      <c r="A244" s="42"/>
      <c r="B244" s="40"/>
      <c r="C244" s="40"/>
      <c r="D244" s="40"/>
      <c r="E244" s="40"/>
      <c r="F244" s="40"/>
      <c r="G244" s="40"/>
      <c r="H244" s="40"/>
      <c r="I244" s="40"/>
      <c r="J244" s="40"/>
      <c r="K244" s="40"/>
      <c r="L244" s="40"/>
      <c r="M244" s="40"/>
      <c r="N244" s="40"/>
      <c r="O244" s="40"/>
      <c r="P244" s="40"/>
      <c r="Q244" s="40"/>
      <c r="R244" s="40"/>
      <c r="S244" s="40"/>
      <c r="T244" s="150"/>
      <c r="U244" s="150"/>
      <c r="V244" s="150"/>
      <c r="W244" s="150"/>
      <c r="X244" s="150"/>
      <c r="Y244" s="150"/>
      <c r="Z244" s="150"/>
      <c r="AA244" s="150"/>
      <c r="AB244" s="150"/>
      <c r="AC244" s="150"/>
      <c r="AD244" s="150"/>
      <c r="AE244" s="150"/>
      <c r="AF244" s="150"/>
      <c r="AG244" s="150"/>
      <c r="AH244" s="150"/>
      <c r="AI244" s="150"/>
      <c r="AJ244" s="150"/>
      <c r="AK244" s="150"/>
      <c r="AL244" s="15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c r="GT244" s="40"/>
      <c r="GU244" s="40"/>
      <c r="GV244" s="40"/>
      <c r="GW244" s="40"/>
      <c r="GX244" s="40"/>
      <c r="GY244" s="40"/>
      <c r="GZ244" s="40"/>
      <c r="HA244" s="40"/>
      <c r="HB244" s="40"/>
      <c r="HC244" s="40"/>
      <c r="HD244" s="40"/>
      <c r="HE244" s="40"/>
      <c r="HF244" s="40"/>
      <c r="HG244" s="40"/>
      <c r="HH244" s="40"/>
      <c r="HI244" s="40"/>
      <c r="HJ244" s="40"/>
      <c r="HK244" s="40"/>
      <c r="HL244" s="40"/>
      <c r="HM244" s="40"/>
      <c r="HN244" s="40"/>
      <c r="HO244" s="40"/>
      <c r="HP244" s="40"/>
      <c r="HQ244" s="40"/>
      <c r="HR244" s="40"/>
      <c r="HS244" s="40"/>
      <c r="HT244" s="40"/>
      <c r="HU244" s="3"/>
    </row>
    <row r="245" spans="1:229" x14ac:dyDescent="0.2">
      <c r="A245" s="42"/>
      <c r="B245" s="40"/>
      <c r="C245" s="40"/>
      <c r="D245" s="40"/>
      <c r="E245" s="40"/>
      <c r="F245" s="40"/>
      <c r="G245" s="40"/>
      <c r="H245" s="40"/>
      <c r="I245" s="40"/>
      <c r="J245" s="40"/>
      <c r="K245" s="40"/>
      <c r="L245" s="40"/>
      <c r="M245" s="40"/>
      <c r="N245" s="40"/>
      <c r="O245" s="40"/>
      <c r="P245" s="40"/>
      <c r="Q245" s="40"/>
      <c r="R245" s="40"/>
      <c r="S245" s="40"/>
      <c r="T245" s="150"/>
      <c r="U245" s="150"/>
      <c r="V245" s="150"/>
      <c r="W245" s="150"/>
      <c r="X245" s="150"/>
      <c r="Y245" s="150"/>
      <c r="Z245" s="150"/>
      <c r="AA245" s="150"/>
      <c r="AB245" s="150"/>
      <c r="AC245" s="150"/>
      <c r="AD245" s="150"/>
      <c r="AE245" s="150"/>
      <c r="AF245" s="150"/>
      <c r="AG245" s="150"/>
      <c r="AH245" s="150"/>
      <c r="AI245" s="150"/>
      <c r="AJ245" s="150"/>
      <c r="AK245" s="150"/>
      <c r="AL245" s="15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c r="GT245" s="40"/>
      <c r="GU245" s="40"/>
      <c r="GV245" s="40"/>
      <c r="GW245" s="40"/>
      <c r="GX245" s="40"/>
      <c r="GY245" s="40"/>
      <c r="GZ245" s="40"/>
      <c r="HA245" s="40"/>
      <c r="HB245" s="40"/>
      <c r="HC245" s="40"/>
      <c r="HD245" s="40"/>
      <c r="HE245" s="40"/>
      <c r="HF245" s="40"/>
      <c r="HG245" s="40"/>
      <c r="HH245" s="40"/>
      <c r="HI245" s="40"/>
      <c r="HJ245" s="40"/>
      <c r="HK245" s="40"/>
      <c r="HL245" s="40"/>
      <c r="HM245" s="40"/>
      <c r="HN245" s="40"/>
      <c r="HO245" s="40"/>
      <c r="HP245" s="40"/>
      <c r="HQ245" s="40"/>
      <c r="HR245" s="40"/>
      <c r="HS245" s="40"/>
      <c r="HT245" s="40"/>
      <c r="HU245" s="3"/>
    </row>
    <row r="246" spans="1:229" x14ac:dyDescent="0.2">
      <c r="A246" s="42"/>
      <c r="B246" s="40"/>
      <c r="C246" s="40"/>
      <c r="D246" s="40"/>
      <c r="E246" s="40"/>
      <c r="F246" s="40"/>
      <c r="G246" s="40"/>
      <c r="H246" s="40"/>
      <c r="I246" s="40"/>
      <c r="J246" s="40"/>
      <c r="K246" s="40"/>
      <c r="L246" s="40"/>
      <c r="M246" s="40"/>
      <c r="N246" s="40"/>
      <c r="O246" s="40"/>
      <c r="P246" s="40"/>
      <c r="Q246" s="40"/>
      <c r="R246" s="40"/>
      <c r="S246" s="40"/>
      <c r="T246" s="150"/>
      <c r="U246" s="150"/>
      <c r="V246" s="150"/>
      <c r="W246" s="150"/>
      <c r="X246" s="150"/>
      <c r="Y246" s="150"/>
      <c r="Z246" s="150"/>
      <c r="AA246" s="150"/>
      <c r="AB246" s="150"/>
      <c r="AC246" s="150"/>
      <c r="AD246" s="150"/>
      <c r="AE246" s="150"/>
      <c r="AF246" s="150"/>
      <c r="AG246" s="150"/>
      <c r="AH246" s="150"/>
      <c r="AI246" s="150"/>
      <c r="AJ246" s="150"/>
      <c r="AK246" s="150"/>
      <c r="AL246" s="15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c r="GT246" s="40"/>
      <c r="GU246" s="40"/>
      <c r="GV246" s="40"/>
      <c r="GW246" s="40"/>
      <c r="GX246" s="40"/>
      <c r="GY246" s="40"/>
      <c r="GZ246" s="40"/>
      <c r="HA246" s="40"/>
      <c r="HB246" s="40"/>
      <c r="HC246" s="40"/>
      <c r="HD246" s="40"/>
      <c r="HE246" s="40"/>
      <c r="HF246" s="40"/>
      <c r="HG246" s="40"/>
      <c r="HH246" s="40"/>
      <c r="HI246" s="40"/>
      <c r="HJ246" s="40"/>
      <c r="HK246" s="40"/>
      <c r="HL246" s="40"/>
      <c r="HM246" s="40"/>
      <c r="HN246" s="40"/>
      <c r="HO246" s="40"/>
      <c r="HP246" s="40"/>
      <c r="HQ246" s="40"/>
      <c r="HR246" s="40"/>
      <c r="HS246" s="40"/>
      <c r="HT246" s="40"/>
      <c r="HU246" s="3"/>
    </row>
    <row r="247" spans="1:229" x14ac:dyDescent="0.2">
      <c r="A247" s="42"/>
      <c r="B247" s="40"/>
      <c r="C247" s="40"/>
      <c r="D247" s="40"/>
      <c r="E247" s="40"/>
      <c r="F247" s="40"/>
      <c r="G247" s="40"/>
      <c r="H247" s="40"/>
      <c r="I247" s="40"/>
      <c r="J247" s="40"/>
      <c r="K247" s="40"/>
      <c r="L247" s="40"/>
      <c r="M247" s="40"/>
      <c r="N247" s="40"/>
      <c r="O247" s="40"/>
      <c r="P247" s="40"/>
      <c r="Q247" s="40"/>
      <c r="R247" s="40"/>
      <c r="S247" s="40"/>
      <c r="T247" s="150"/>
      <c r="U247" s="150"/>
      <c r="V247" s="150"/>
      <c r="W247" s="150"/>
      <c r="X247" s="150"/>
      <c r="Y247" s="150"/>
      <c r="Z247" s="150"/>
      <c r="AA247" s="150"/>
      <c r="AB247" s="150"/>
      <c r="AC247" s="150"/>
      <c r="AD247" s="150"/>
      <c r="AE247" s="150"/>
      <c r="AF247" s="150"/>
      <c r="AG247" s="150"/>
      <c r="AH247" s="150"/>
      <c r="AI247" s="150"/>
      <c r="AJ247" s="150"/>
      <c r="AK247" s="150"/>
      <c r="AL247" s="15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c r="GT247" s="40"/>
      <c r="GU247" s="40"/>
      <c r="GV247" s="40"/>
      <c r="GW247" s="40"/>
      <c r="GX247" s="40"/>
      <c r="GY247" s="40"/>
      <c r="GZ247" s="40"/>
      <c r="HA247" s="40"/>
      <c r="HB247" s="40"/>
      <c r="HC247" s="40"/>
      <c r="HD247" s="40"/>
      <c r="HE247" s="40"/>
      <c r="HF247" s="40"/>
      <c r="HG247" s="40"/>
      <c r="HH247" s="40"/>
      <c r="HI247" s="40"/>
      <c r="HJ247" s="40"/>
      <c r="HK247" s="40"/>
      <c r="HL247" s="40"/>
      <c r="HM247" s="40"/>
      <c r="HN247" s="40"/>
      <c r="HO247" s="40"/>
      <c r="HP247" s="40"/>
      <c r="HQ247" s="40"/>
      <c r="HR247" s="40"/>
      <c r="HS247" s="40"/>
      <c r="HT247" s="40"/>
      <c r="HU247" s="3"/>
    </row>
    <row r="248" spans="1:229" x14ac:dyDescent="0.2">
      <c r="A248" s="42"/>
      <c r="B248" s="40"/>
      <c r="C248" s="40"/>
      <c r="D248" s="40"/>
      <c r="E248" s="40"/>
      <c r="F248" s="40"/>
      <c r="G248" s="40"/>
      <c r="H248" s="40"/>
      <c r="I248" s="40"/>
      <c r="J248" s="40"/>
      <c r="K248" s="40"/>
      <c r="L248" s="40"/>
      <c r="M248" s="40"/>
      <c r="N248" s="40"/>
      <c r="O248" s="40"/>
      <c r="P248" s="40"/>
      <c r="Q248" s="40"/>
      <c r="R248" s="40"/>
      <c r="S248" s="40"/>
      <c r="T248" s="150"/>
      <c r="U248" s="150"/>
      <c r="V248" s="150"/>
      <c r="W248" s="150"/>
      <c r="X248" s="150"/>
      <c r="Y248" s="150"/>
      <c r="Z248" s="150"/>
      <c r="AA248" s="150"/>
      <c r="AB248" s="150"/>
      <c r="AC248" s="150"/>
      <c r="AD248" s="150"/>
      <c r="AE248" s="150"/>
      <c r="AF248" s="150"/>
      <c r="AG248" s="150"/>
      <c r="AH248" s="150"/>
      <c r="AI248" s="150"/>
      <c r="AJ248" s="150"/>
      <c r="AK248" s="150"/>
      <c r="AL248" s="15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c r="GT248" s="40"/>
      <c r="GU248" s="40"/>
      <c r="GV248" s="40"/>
      <c r="GW248" s="40"/>
      <c r="GX248" s="40"/>
      <c r="GY248" s="40"/>
      <c r="GZ248" s="40"/>
      <c r="HA248" s="40"/>
      <c r="HB248" s="40"/>
      <c r="HC248" s="40"/>
      <c r="HD248" s="40"/>
      <c r="HE248" s="40"/>
      <c r="HF248" s="40"/>
      <c r="HG248" s="40"/>
      <c r="HH248" s="40"/>
      <c r="HI248" s="40"/>
      <c r="HJ248" s="40"/>
      <c r="HK248" s="40"/>
      <c r="HL248" s="40"/>
      <c r="HM248" s="40"/>
      <c r="HN248" s="40"/>
      <c r="HO248" s="40"/>
      <c r="HP248" s="40"/>
      <c r="HQ248" s="40"/>
      <c r="HR248" s="40"/>
      <c r="HS248" s="40"/>
      <c r="HT248" s="40"/>
      <c r="HU248" s="3"/>
    </row>
    <row r="249" spans="1:229" x14ac:dyDescent="0.2">
      <c r="A249" s="42"/>
      <c r="B249" s="40"/>
      <c r="C249" s="40"/>
      <c r="D249" s="40"/>
      <c r="E249" s="40"/>
      <c r="F249" s="40"/>
      <c r="G249" s="40"/>
      <c r="H249" s="40"/>
      <c r="I249" s="40"/>
      <c r="J249" s="40"/>
      <c r="K249" s="40"/>
      <c r="L249" s="40"/>
      <c r="M249" s="40"/>
      <c r="N249" s="40"/>
      <c r="O249" s="40"/>
      <c r="P249" s="40"/>
      <c r="Q249" s="40"/>
      <c r="R249" s="40"/>
      <c r="S249" s="40"/>
      <c r="T249" s="150"/>
      <c r="U249" s="150"/>
      <c r="V249" s="150"/>
      <c r="W249" s="150"/>
      <c r="X249" s="150"/>
      <c r="Y249" s="150"/>
      <c r="Z249" s="150"/>
      <c r="AA249" s="150"/>
      <c r="AB249" s="150"/>
      <c r="AC249" s="150"/>
      <c r="AD249" s="150"/>
      <c r="AE249" s="150"/>
      <c r="AF249" s="150"/>
      <c r="AG249" s="150"/>
      <c r="AH249" s="150"/>
      <c r="AI249" s="150"/>
      <c r="AJ249" s="150"/>
      <c r="AK249" s="150"/>
      <c r="AL249" s="15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c r="GT249" s="40"/>
      <c r="GU249" s="40"/>
      <c r="GV249" s="40"/>
      <c r="GW249" s="40"/>
      <c r="GX249" s="40"/>
      <c r="GY249" s="40"/>
      <c r="GZ249" s="40"/>
      <c r="HA249" s="40"/>
      <c r="HB249" s="40"/>
      <c r="HC249" s="40"/>
      <c r="HD249" s="40"/>
      <c r="HE249" s="40"/>
      <c r="HF249" s="40"/>
      <c r="HG249" s="40"/>
      <c r="HH249" s="40"/>
      <c r="HI249" s="40"/>
      <c r="HJ249" s="40"/>
      <c r="HK249" s="40"/>
      <c r="HL249" s="40"/>
      <c r="HM249" s="40"/>
      <c r="HN249" s="40"/>
      <c r="HO249" s="40"/>
      <c r="HP249" s="40"/>
      <c r="HQ249" s="40"/>
      <c r="HR249" s="40"/>
      <c r="HS249" s="40"/>
      <c r="HT249" s="40"/>
      <c r="HU249" s="3"/>
    </row>
    <row r="250" spans="1:229" x14ac:dyDescent="0.2">
      <c r="A250" s="42"/>
      <c r="B250" s="40"/>
      <c r="C250" s="40"/>
      <c r="D250" s="40"/>
      <c r="E250" s="40"/>
      <c r="F250" s="40"/>
      <c r="G250" s="40"/>
      <c r="H250" s="40"/>
      <c r="I250" s="40"/>
      <c r="J250" s="40"/>
      <c r="K250" s="40"/>
      <c r="L250" s="40"/>
      <c r="M250" s="40"/>
      <c r="N250" s="40"/>
      <c r="O250" s="40"/>
      <c r="P250" s="40"/>
      <c r="Q250" s="40"/>
      <c r="R250" s="40"/>
      <c r="S250" s="40"/>
      <c r="T250" s="150"/>
      <c r="U250" s="150"/>
      <c r="V250" s="150"/>
      <c r="W250" s="150"/>
      <c r="X250" s="150"/>
      <c r="Y250" s="150"/>
      <c r="Z250" s="150"/>
      <c r="AA250" s="150"/>
      <c r="AB250" s="150"/>
      <c r="AC250" s="150"/>
      <c r="AD250" s="150"/>
      <c r="AE250" s="150"/>
      <c r="AF250" s="150"/>
      <c r="AG250" s="150"/>
      <c r="AH250" s="150"/>
      <c r="AI250" s="150"/>
      <c r="AJ250" s="150"/>
      <c r="AK250" s="150"/>
      <c r="AL250" s="15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c r="GT250" s="40"/>
      <c r="GU250" s="40"/>
      <c r="GV250" s="40"/>
      <c r="GW250" s="40"/>
      <c r="GX250" s="40"/>
      <c r="GY250" s="40"/>
      <c r="GZ250" s="40"/>
      <c r="HA250" s="40"/>
      <c r="HB250" s="40"/>
      <c r="HC250" s="40"/>
      <c r="HD250" s="40"/>
      <c r="HE250" s="40"/>
      <c r="HF250" s="40"/>
      <c r="HG250" s="40"/>
      <c r="HH250" s="40"/>
      <c r="HI250" s="40"/>
      <c r="HJ250" s="40"/>
      <c r="HK250" s="40"/>
      <c r="HL250" s="40"/>
      <c r="HM250" s="40"/>
      <c r="HN250" s="40"/>
      <c r="HO250" s="40"/>
      <c r="HP250" s="40"/>
      <c r="HQ250" s="40"/>
      <c r="HR250" s="40"/>
      <c r="HS250" s="40"/>
      <c r="HT250" s="40"/>
      <c r="HU250" s="3"/>
    </row>
    <row r="251" spans="1:229" x14ac:dyDescent="0.2">
      <c r="A251" s="42"/>
      <c r="B251" s="40"/>
      <c r="C251" s="40"/>
      <c r="D251" s="40"/>
      <c r="E251" s="40"/>
      <c r="F251" s="40"/>
      <c r="G251" s="40"/>
      <c r="H251" s="40"/>
      <c r="I251" s="40"/>
      <c r="J251" s="40"/>
      <c r="K251" s="40"/>
      <c r="L251" s="40"/>
      <c r="M251" s="40"/>
      <c r="N251" s="40"/>
      <c r="O251" s="40"/>
      <c r="P251" s="40"/>
      <c r="Q251" s="40"/>
      <c r="R251" s="40"/>
      <c r="S251" s="40"/>
      <c r="T251" s="150"/>
      <c r="U251" s="150"/>
      <c r="V251" s="150"/>
      <c r="W251" s="150"/>
      <c r="X251" s="150"/>
      <c r="Y251" s="150"/>
      <c r="Z251" s="150"/>
      <c r="AA251" s="150"/>
      <c r="AB251" s="150"/>
      <c r="AC251" s="150"/>
      <c r="AD251" s="150"/>
      <c r="AE251" s="150"/>
      <c r="AF251" s="150"/>
      <c r="AG251" s="150"/>
      <c r="AH251" s="150"/>
      <c r="AI251" s="150"/>
      <c r="AJ251" s="150"/>
      <c r="AK251" s="150"/>
      <c r="AL251" s="15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c r="GT251" s="40"/>
      <c r="GU251" s="40"/>
      <c r="GV251" s="40"/>
      <c r="GW251" s="40"/>
      <c r="GX251" s="40"/>
      <c r="GY251" s="40"/>
      <c r="GZ251" s="40"/>
      <c r="HA251" s="40"/>
      <c r="HB251" s="40"/>
      <c r="HC251" s="40"/>
      <c r="HD251" s="40"/>
      <c r="HE251" s="40"/>
      <c r="HF251" s="40"/>
      <c r="HG251" s="40"/>
      <c r="HH251" s="40"/>
      <c r="HI251" s="40"/>
      <c r="HJ251" s="40"/>
      <c r="HK251" s="40"/>
      <c r="HL251" s="40"/>
      <c r="HM251" s="40"/>
      <c r="HN251" s="40"/>
      <c r="HO251" s="40"/>
      <c r="HP251" s="40"/>
      <c r="HQ251" s="40"/>
      <c r="HR251" s="40"/>
      <c r="HS251" s="40"/>
      <c r="HT251" s="40"/>
      <c r="HU251" s="3"/>
    </row>
    <row r="252" spans="1:229" x14ac:dyDescent="0.2">
      <c r="A252" s="42"/>
      <c r="B252" s="40"/>
      <c r="C252" s="40"/>
      <c r="D252" s="40"/>
      <c r="E252" s="40"/>
      <c r="F252" s="40"/>
      <c r="G252" s="40"/>
      <c r="H252" s="40"/>
      <c r="I252" s="40"/>
      <c r="J252" s="40"/>
      <c r="K252" s="40"/>
      <c r="L252" s="40"/>
      <c r="M252" s="40"/>
      <c r="N252" s="40"/>
      <c r="O252" s="40"/>
      <c r="P252" s="40"/>
      <c r="Q252" s="40"/>
      <c r="R252" s="40"/>
      <c r="S252" s="40"/>
      <c r="T252" s="150"/>
      <c r="U252" s="150"/>
      <c r="V252" s="150"/>
      <c r="W252" s="150"/>
      <c r="X252" s="150"/>
      <c r="Y252" s="150"/>
      <c r="Z252" s="150"/>
      <c r="AA252" s="150"/>
      <c r="AB252" s="150"/>
      <c r="AC252" s="150"/>
      <c r="AD252" s="150"/>
      <c r="AE252" s="150"/>
      <c r="AF252" s="150"/>
      <c r="AG252" s="150"/>
      <c r="AH252" s="150"/>
      <c r="AI252" s="150"/>
      <c r="AJ252" s="150"/>
      <c r="AK252" s="150"/>
      <c r="AL252" s="15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c r="GT252" s="40"/>
      <c r="GU252" s="40"/>
      <c r="GV252" s="40"/>
      <c r="GW252" s="40"/>
      <c r="GX252" s="40"/>
      <c r="GY252" s="40"/>
      <c r="GZ252" s="40"/>
      <c r="HA252" s="40"/>
      <c r="HB252" s="40"/>
      <c r="HC252" s="40"/>
      <c r="HD252" s="40"/>
      <c r="HE252" s="40"/>
      <c r="HF252" s="40"/>
      <c r="HG252" s="40"/>
      <c r="HH252" s="40"/>
      <c r="HI252" s="40"/>
      <c r="HJ252" s="40"/>
      <c r="HK252" s="40"/>
      <c r="HL252" s="40"/>
      <c r="HM252" s="40"/>
      <c r="HN252" s="40"/>
      <c r="HO252" s="40"/>
      <c r="HP252" s="40"/>
      <c r="HQ252" s="40"/>
      <c r="HR252" s="40"/>
      <c r="HS252" s="40"/>
      <c r="HT252" s="40"/>
      <c r="HU252" s="3"/>
    </row>
    <row r="253" spans="1:229" x14ac:dyDescent="0.2">
      <c r="A253" s="42"/>
      <c r="B253" s="40"/>
      <c r="C253" s="40"/>
      <c r="D253" s="40"/>
      <c r="E253" s="40"/>
      <c r="F253" s="40"/>
      <c r="G253" s="40"/>
      <c r="H253" s="40"/>
      <c r="I253" s="40"/>
      <c r="J253" s="40"/>
      <c r="K253" s="40"/>
      <c r="L253" s="40"/>
      <c r="M253" s="40"/>
      <c r="N253" s="40"/>
      <c r="O253" s="40"/>
      <c r="P253" s="40"/>
      <c r="Q253" s="40"/>
      <c r="R253" s="40"/>
      <c r="S253" s="40"/>
      <c r="T253" s="150"/>
      <c r="U253" s="150"/>
      <c r="V253" s="150"/>
      <c r="W253" s="150"/>
      <c r="X253" s="150"/>
      <c r="Y253" s="150"/>
      <c r="Z253" s="150"/>
      <c r="AA253" s="150"/>
      <c r="AB253" s="150"/>
      <c r="AC253" s="150"/>
      <c r="AD253" s="150"/>
      <c r="AE253" s="150"/>
      <c r="AF253" s="150"/>
      <c r="AG253" s="150"/>
      <c r="AH253" s="150"/>
      <c r="AI253" s="150"/>
      <c r="AJ253" s="150"/>
      <c r="AK253" s="150"/>
      <c r="AL253" s="15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c r="GT253" s="40"/>
      <c r="GU253" s="40"/>
      <c r="GV253" s="40"/>
      <c r="GW253" s="40"/>
      <c r="GX253" s="40"/>
      <c r="GY253" s="40"/>
      <c r="GZ253" s="40"/>
      <c r="HA253" s="40"/>
      <c r="HB253" s="40"/>
      <c r="HC253" s="40"/>
      <c r="HD253" s="40"/>
      <c r="HE253" s="40"/>
      <c r="HF253" s="40"/>
      <c r="HG253" s="40"/>
      <c r="HH253" s="40"/>
      <c r="HI253" s="40"/>
      <c r="HJ253" s="40"/>
      <c r="HK253" s="40"/>
      <c r="HL253" s="40"/>
      <c r="HM253" s="40"/>
      <c r="HN253" s="40"/>
      <c r="HO253" s="40"/>
      <c r="HP253" s="40"/>
      <c r="HQ253" s="40"/>
      <c r="HR253" s="40"/>
      <c r="HS253" s="40"/>
      <c r="HT253" s="40"/>
      <c r="HU253" s="3"/>
    </row>
    <row r="254" spans="1:229" x14ac:dyDescent="0.2">
      <c r="A254" s="42"/>
      <c r="B254" s="40"/>
      <c r="C254" s="40"/>
      <c r="D254" s="40"/>
      <c r="E254" s="40"/>
      <c r="F254" s="40"/>
      <c r="G254" s="40"/>
      <c r="H254" s="40"/>
      <c r="I254" s="40"/>
      <c r="J254" s="40"/>
      <c r="K254" s="40"/>
      <c r="L254" s="40"/>
      <c r="M254" s="40"/>
      <c r="N254" s="40"/>
      <c r="O254" s="40"/>
      <c r="P254" s="40"/>
      <c r="Q254" s="40"/>
      <c r="R254" s="40"/>
      <c r="S254" s="40"/>
      <c r="T254" s="150"/>
      <c r="U254" s="150"/>
      <c r="V254" s="150"/>
      <c r="W254" s="150"/>
      <c r="X254" s="150"/>
      <c r="Y254" s="150"/>
      <c r="Z254" s="150"/>
      <c r="AA254" s="150"/>
      <c r="AB254" s="150"/>
      <c r="AC254" s="150"/>
      <c r="AD254" s="150"/>
      <c r="AE254" s="150"/>
      <c r="AF254" s="150"/>
      <c r="AG254" s="150"/>
      <c r="AH254" s="150"/>
      <c r="AI254" s="150"/>
      <c r="AJ254" s="150"/>
      <c r="AK254" s="150"/>
      <c r="AL254" s="15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c r="GT254" s="40"/>
      <c r="GU254" s="40"/>
      <c r="GV254" s="40"/>
      <c r="GW254" s="40"/>
      <c r="GX254" s="40"/>
      <c r="GY254" s="40"/>
      <c r="GZ254" s="40"/>
      <c r="HA254" s="40"/>
      <c r="HB254" s="40"/>
      <c r="HC254" s="40"/>
      <c r="HD254" s="40"/>
      <c r="HE254" s="40"/>
      <c r="HF254" s="40"/>
      <c r="HG254" s="40"/>
      <c r="HH254" s="40"/>
      <c r="HI254" s="40"/>
      <c r="HJ254" s="40"/>
      <c r="HK254" s="40"/>
      <c r="HL254" s="40"/>
      <c r="HM254" s="40"/>
      <c r="HN254" s="40"/>
      <c r="HO254" s="40"/>
      <c r="HP254" s="40"/>
      <c r="HQ254" s="40"/>
      <c r="HR254" s="40"/>
      <c r="HS254" s="40"/>
      <c r="HT254" s="40"/>
      <c r="HU254" s="3"/>
    </row>
    <row r="255" spans="1:229" x14ac:dyDescent="0.2">
      <c r="A255" s="42"/>
      <c r="B255" s="40"/>
      <c r="C255" s="40"/>
      <c r="D255" s="40"/>
      <c r="E255" s="40"/>
      <c r="F255" s="40"/>
      <c r="G255" s="40"/>
      <c r="H255" s="40"/>
      <c r="I255" s="40"/>
      <c r="J255" s="40"/>
      <c r="K255" s="40"/>
      <c r="L255" s="40"/>
      <c r="M255" s="40"/>
      <c r="N255" s="40"/>
      <c r="O255" s="40"/>
      <c r="P255" s="40"/>
      <c r="Q255" s="40"/>
      <c r="R255" s="40"/>
      <c r="S255" s="40"/>
      <c r="T255" s="150"/>
      <c r="U255" s="150"/>
      <c r="V255" s="150"/>
      <c r="W255" s="150"/>
      <c r="X255" s="150"/>
      <c r="Y255" s="150"/>
      <c r="Z255" s="150"/>
      <c r="AA255" s="150"/>
      <c r="AB255" s="150"/>
      <c r="AC255" s="150"/>
      <c r="AD255" s="150"/>
      <c r="AE255" s="150"/>
      <c r="AF255" s="150"/>
      <c r="AG255" s="150"/>
      <c r="AH255" s="150"/>
      <c r="AI255" s="150"/>
      <c r="AJ255" s="150"/>
      <c r="AK255" s="150"/>
      <c r="AL255" s="15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c r="GT255" s="40"/>
      <c r="GU255" s="40"/>
      <c r="GV255" s="40"/>
      <c r="GW255" s="40"/>
      <c r="GX255" s="40"/>
      <c r="GY255" s="40"/>
      <c r="GZ255" s="40"/>
      <c r="HA255" s="40"/>
      <c r="HB255" s="40"/>
      <c r="HC255" s="40"/>
      <c r="HD255" s="40"/>
      <c r="HE255" s="40"/>
      <c r="HF255" s="40"/>
      <c r="HG255" s="40"/>
      <c r="HH255" s="40"/>
      <c r="HI255" s="40"/>
      <c r="HJ255" s="40"/>
      <c r="HK255" s="40"/>
      <c r="HL255" s="40"/>
      <c r="HM255" s="40"/>
      <c r="HN255" s="40"/>
      <c r="HO255" s="40"/>
      <c r="HP255" s="40"/>
      <c r="HQ255" s="40"/>
      <c r="HR255" s="40"/>
      <c r="HS255" s="40"/>
      <c r="HT255" s="40"/>
      <c r="HU255" s="3"/>
    </row>
    <row r="256" spans="1:229" x14ac:dyDescent="0.2">
      <c r="A256" s="42"/>
      <c r="B256" s="40"/>
      <c r="C256" s="40"/>
      <c r="D256" s="40"/>
      <c r="E256" s="40"/>
      <c r="F256" s="40"/>
      <c r="G256" s="40"/>
      <c r="H256" s="40"/>
      <c r="I256" s="40"/>
      <c r="J256" s="40"/>
      <c r="K256" s="40"/>
      <c r="L256" s="40"/>
      <c r="M256" s="40"/>
      <c r="N256" s="40"/>
      <c r="O256" s="40"/>
      <c r="P256" s="40"/>
      <c r="Q256" s="40"/>
      <c r="R256" s="40"/>
      <c r="S256" s="40"/>
      <c r="T256" s="150"/>
      <c r="U256" s="150"/>
      <c r="V256" s="150"/>
      <c r="W256" s="150"/>
      <c r="X256" s="150"/>
      <c r="Y256" s="150"/>
      <c r="Z256" s="150"/>
      <c r="AA256" s="150"/>
      <c r="AB256" s="150"/>
      <c r="AC256" s="150"/>
      <c r="AD256" s="150"/>
      <c r="AE256" s="150"/>
      <c r="AF256" s="150"/>
      <c r="AG256" s="150"/>
      <c r="AH256" s="150"/>
      <c r="AI256" s="150"/>
      <c r="AJ256" s="150"/>
      <c r="AK256" s="150"/>
      <c r="AL256" s="15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c r="GT256" s="40"/>
      <c r="GU256" s="40"/>
      <c r="GV256" s="40"/>
      <c r="GW256" s="40"/>
      <c r="GX256" s="40"/>
      <c r="GY256" s="40"/>
      <c r="GZ256" s="40"/>
      <c r="HA256" s="40"/>
      <c r="HB256" s="40"/>
      <c r="HC256" s="40"/>
      <c r="HD256" s="40"/>
      <c r="HE256" s="40"/>
      <c r="HF256" s="40"/>
      <c r="HG256" s="40"/>
      <c r="HH256" s="40"/>
      <c r="HI256" s="40"/>
      <c r="HJ256" s="40"/>
      <c r="HK256" s="40"/>
      <c r="HL256" s="40"/>
      <c r="HM256" s="40"/>
      <c r="HN256" s="40"/>
      <c r="HO256" s="40"/>
      <c r="HP256" s="40"/>
      <c r="HQ256" s="40"/>
      <c r="HR256" s="40"/>
      <c r="HS256" s="40"/>
      <c r="HT256" s="40"/>
      <c r="HU256" s="3"/>
    </row>
    <row r="257" spans="1:229" x14ac:dyDescent="0.2">
      <c r="A257" s="42"/>
      <c r="B257" s="40"/>
      <c r="C257" s="40"/>
      <c r="D257" s="40"/>
      <c r="E257" s="40"/>
      <c r="F257" s="40"/>
      <c r="G257" s="40"/>
      <c r="H257" s="40"/>
      <c r="I257" s="40"/>
      <c r="J257" s="40"/>
      <c r="K257" s="40"/>
      <c r="L257" s="40"/>
      <c r="M257" s="40"/>
      <c r="N257" s="40"/>
      <c r="O257" s="40"/>
      <c r="P257" s="40"/>
      <c r="Q257" s="40"/>
      <c r="R257" s="40"/>
      <c r="S257" s="40"/>
      <c r="T257" s="150"/>
      <c r="U257" s="150"/>
      <c r="V257" s="150"/>
      <c r="W257" s="150"/>
      <c r="X257" s="150"/>
      <c r="Y257" s="150"/>
      <c r="Z257" s="150"/>
      <c r="AA257" s="150"/>
      <c r="AB257" s="150"/>
      <c r="AC257" s="150"/>
      <c r="AD257" s="150"/>
      <c r="AE257" s="150"/>
      <c r="AF257" s="150"/>
      <c r="AG257" s="150"/>
      <c r="AH257" s="150"/>
      <c r="AI257" s="150"/>
      <c r="AJ257" s="150"/>
      <c r="AK257" s="150"/>
      <c r="AL257" s="15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3"/>
    </row>
    <row r="258" spans="1:229" x14ac:dyDescent="0.2">
      <c r="A258" s="42"/>
      <c r="B258" s="40"/>
      <c r="C258" s="40"/>
      <c r="D258" s="40"/>
      <c r="E258" s="40"/>
      <c r="F258" s="40"/>
      <c r="G258" s="40"/>
      <c r="H258" s="40"/>
      <c r="I258" s="40"/>
      <c r="J258" s="40"/>
      <c r="K258" s="40"/>
      <c r="L258" s="40"/>
      <c r="M258" s="40"/>
      <c r="N258" s="40"/>
      <c r="O258" s="40"/>
      <c r="P258" s="40"/>
      <c r="Q258" s="40"/>
      <c r="R258" s="40"/>
      <c r="S258" s="40"/>
      <c r="T258" s="150"/>
      <c r="U258" s="150"/>
      <c r="V258" s="150"/>
      <c r="W258" s="150"/>
      <c r="X258" s="150"/>
      <c r="Y258" s="150"/>
      <c r="Z258" s="150"/>
      <c r="AA258" s="150"/>
      <c r="AB258" s="150"/>
      <c r="AC258" s="150"/>
      <c r="AD258" s="150"/>
      <c r="AE258" s="150"/>
      <c r="AF258" s="150"/>
      <c r="AG258" s="150"/>
      <c r="AH258" s="150"/>
      <c r="AI258" s="150"/>
      <c r="AJ258" s="150"/>
      <c r="AK258" s="150"/>
      <c r="AL258" s="15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3"/>
    </row>
    <row r="259" spans="1:229" x14ac:dyDescent="0.2">
      <c r="A259" s="42"/>
      <c r="B259" s="40"/>
      <c r="C259" s="40"/>
      <c r="D259" s="40"/>
      <c r="E259" s="40"/>
      <c r="F259" s="40"/>
      <c r="G259" s="40"/>
      <c r="H259" s="40"/>
      <c r="I259" s="40"/>
      <c r="J259" s="40"/>
      <c r="K259" s="40"/>
      <c r="L259" s="40"/>
      <c r="M259" s="40"/>
      <c r="N259" s="40"/>
      <c r="O259" s="40"/>
      <c r="P259" s="40"/>
      <c r="Q259" s="40"/>
      <c r="R259" s="40"/>
      <c r="S259" s="40"/>
      <c r="T259" s="150"/>
      <c r="U259" s="150"/>
      <c r="V259" s="150"/>
      <c r="W259" s="150"/>
      <c r="X259" s="150"/>
      <c r="Y259" s="150"/>
      <c r="Z259" s="150"/>
      <c r="AA259" s="150"/>
      <c r="AB259" s="150"/>
      <c r="AC259" s="150"/>
      <c r="AD259" s="150"/>
      <c r="AE259" s="150"/>
      <c r="AF259" s="150"/>
      <c r="AG259" s="150"/>
      <c r="AH259" s="150"/>
      <c r="AI259" s="150"/>
      <c r="AJ259" s="150"/>
      <c r="AK259" s="150"/>
      <c r="AL259" s="15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c r="GT259" s="40"/>
      <c r="GU259" s="40"/>
      <c r="GV259" s="40"/>
      <c r="GW259" s="40"/>
      <c r="GX259" s="40"/>
      <c r="GY259" s="40"/>
      <c r="GZ259" s="40"/>
      <c r="HA259" s="40"/>
      <c r="HB259" s="40"/>
      <c r="HC259" s="40"/>
      <c r="HD259" s="40"/>
      <c r="HE259" s="40"/>
      <c r="HF259" s="40"/>
      <c r="HG259" s="40"/>
      <c r="HH259" s="40"/>
      <c r="HI259" s="40"/>
      <c r="HJ259" s="40"/>
      <c r="HK259" s="40"/>
      <c r="HL259" s="40"/>
      <c r="HM259" s="40"/>
      <c r="HN259" s="40"/>
      <c r="HO259" s="40"/>
      <c r="HP259" s="40"/>
      <c r="HQ259" s="40"/>
      <c r="HR259" s="40"/>
      <c r="HS259" s="40"/>
      <c r="HT259" s="40"/>
      <c r="HU259" s="3"/>
    </row>
    <row r="260" spans="1:229" x14ac:dyDescent="0.2">
      <c r="A260" s="42"/>
      <c r="B260" s="40"/>
      <c r="C260" s="40"/>
      <c r="D260" s="40"/>
      <c r="E260" s="40"/>
      <c r="F260" s="40"/>
      <c r="G260" s="40"/>
      <c r="H260" s="40"/>
      <c r="I260" s="40"/>
      <c r="J260" s="40"/>
      <c r="K260" s="40"/>
      <c r="L260" s="40"/>
      <c r="M260" s="40"/>
      <c r="N260" s="40"/>
      <c r="O260" s="40"/>
      <c r="P260" s="40"/>
      <c r="Q260" s="40"/>
      <c r="R260" s="40"/>
      <c r="S260" s="40"/>
      <c r="T260" s="150"/>
      <c r="U260" s="150"/>
      <c r="V260" s="150"/>
      <c r="W260" s="150"/>
      <c r="X260" s="150"/>
      <c r="Y260" s="150"/>
      <c r="Z260" s="150"/>
      <c r="AA260" s="150"/>
      <c r="AB260" s="150"/>
      <c r="AC260" s="150"/>
      <c r="AD260" s="150"/>
      <c r="AE260" s="150"/>
      <c r="AF260" s="150"/>
      <c r="AG260" s="150"/>
      <c r="AH260" s="150"/>
      <c r="AI260" s="150"/>
      <c r="AJ260" s="150"/>
      <c r="AK260" s="150"/>
      <c r="AL260" s="15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c r="GT260" s="40"/>
      <c r="GU260" s="40"/>
      <c r="GV260" s="40"/>
      <c r="GW260" s="40"/>
      <c r="GX260" s="40"/>
      <c r="GY260" s="40"/>
      <c r="GZ260" s="40"/>
      <c r="HA260" s="40"/>
      <c r="HB260" s="40"/>
      <c r="HC260" s="40"/>
      <c r="HD260" s="40"/>
      <c r="HE260" s="40"/>
      <c r="HF260" s="40"/>
      <c r="HG260" s="40"/>
      <c r="HH260" s="40"/>
      <c r="HI260" s="40"/>
      <c r="HJ260" s="40"/>
      <c r="HK260" s="40"/>
      <c r="HL260" s="40"/>
      <c r="HM260" s="40"/>
      <c r="HN260" s="40"/>
      <c r="HO260" s="40"/>
      <c r="HP260" s="40"/>
      <c r="HQ260" s="40"/>
      <c r="HR260" s="40"/>
      <c r="HS260" s="40"/>
      <c r="HT260" s="40"/>
      <c r="HU260" s="3"/>
    </row>
    <row r="261" spans="1:229" x14ac:dyDescent="0.2">
      <c r="A261" s="42"/>
      <c r="B261" s="40"/>
      <c r="C261" s="40"/>
      <c r="D261" s="40"/>
      <c r="E261" s="40"/>
      <c r="F261" s="40"/>
      <c r="G261" s="40"/>
      <c r="H261" s="40"/>
      <c r="I261" s="40"/>
      <c r="J261" s="40"/>
      <c r="K261" s="40"/>
      <c r="L261" s="40"/>
      <c r="M261" s="40"/>
      <c r="N261" s="40"/>
      <c r="O261" s="40"/>
      <c r="P261" s="40"/>
      <c r="Q261" s="40"/>
      <c r="R261" s="40"/>
      <c r="S261" s="40"/>
      <c r="T261" s="150"/>
      <c r="U261" s="150"/>
      <c r="V261" s="150"/>
      <c r="W261" s="150"/>
      <c r="X261" s="150"/>
      <c r="Y261" s="150"/>
      <c r="Z261" s="150"/>
      <c r="AA261" s="150"/>
      <c r="AB261" s="150"/>
      <c r="AC261" s="150"/>
      <c r="AD261" s="150"/>
      <c r="AE261" s="150"/>
      <c r="AF261" s="150"/>
      <c r="AG261" s="150"/>
      <c r="AH261" s="150"/>
      <c r="AI261" s="150"/>
      <c r="AJ261" s="150"/>
      <c r="AK261" s="150"/>
      <c r="AL261" s="15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c r="GT261" s="40"/>
      <c r="GU261" s="40"/>
      <c r="GV261" s="40"/>
      <c r="GW261" s="40"/>
      <c r="GX261" s="40"/>
      <c r="GY261" s="40"/>
      <c r="GZ261" s="40"/>
      <c r="HA261" s="40"/>
      <c r="HB261" s="40"/>
      <c r="HC261" s="40"/>
      <c r="HD261" s="40"/>
      <c r="HE261" s="40"/>
      <c r="HF261" s="40"/>
      <c r="HG261" s="40"/>
      <c r="HH261" s="40"/>
      <c r="HI261" s="40"/>
      <c r="HJ261" s="40"/>
      <c r="HK261" s="40"/>
      <c r="HL261" s="40"/>
      <c r="HM261" s="40"/>
      <c r="HN261" s="40"/>
      <c r="HO261" s="40"/>
      <c r="HP261" s="40"/>
      <c r="HQ261" s="40"/>
      <c r="HR261" s="40"/>
      <c r="HS261" s="40"/>
      <c r="HT261" s="40"/>
      <c r="HU261" s="3"/>
    </row>
    <row r="262" spans="1:229" x14ac:dyDescent="0.2">
      <c r="A262" s="42"/>
      <c r="B262" s="40"/>
      <c r="C262" s="40"/>
      <c r="D262" s="40"/>
      <c r="E262" s="40"/>
      <c r="F262" s="40"/>
      <c r="G262" s="40"/>
      <c r="H262" s="40"/>
      <c r="I262" s="40"/>
      <c r="J262" s="40"/>
      <c r="K262" s="40"/>
      <c r="L262" s="40"/>
      <c r="M262" s="40"/>
      <c r="N262" s="40"/>
      <c r="O262" s="40"/>
      <c r="P262" s="40"/>
      <c r="Q262" s="40"/>
      <c r="R262" s="40"/>
      <c r="S262" s="40"/>
      <c r="T262" s="150"/>
      <c r="U262" s="150"/>
      <c r="V262" s="150"/>
      <c r="W262" s="150"/>
      <c r="X262" s="150"/>
      <c r="Y262" s="150"/>
      <c r="Z262" s="150"/>
      <c r="AA262" s="150"/>
      <c r="AB262" s="150"/>
      <c r="AC262" s="150"/>
      <c r="AD262" s="150"/>
      <c r="AE262" s="150"/>
      <c r="AF262" s="150"/>
      <c r="AG262" s="150"/>
      <c r="AH262" s="150"/>
      <c r="AI262" s="150"/>
      <c r="AJ262" s="150"/>
      <c r="AK262" s="150"/>
      <c r="AL262" s="15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c r="GT262" s="40"/>
      <c r="GU262" s="40"/>
      <c r="GV262" s="40"/>
      <c r="GW262" s="40"/>
      <c r="GX262" s="40"/>
      <c r="GY262" s="40"/>
      <c r="GZ262" s="40"/>
      <c r="HA262" s="40"/>
      <c r="HB262" s="40"/>
      <c r="HC262" s="40"/>
      <c r="HD262" s="40"/>
      <c r="HE262" s="40"/>
      <c r="HF262" s="40"/>
      <c r="HG262" s="40"/>
      <c r="HH262" s="40"/>
      <c r="HI262" s="40"/>
      <c r="HJ262" s="40"/>
      <c r="HK262" s="40"/>
      <c r="HL262" s="40"/>
      <c r="HM262" s="40"/>
      <c r="HN262" s="40"/>
      <c r="HO262" s="40"/>
      <c r="HP262" s="40"/>
      <c r="HQ262" s="40"/>
      <c r="HR262" s="40"/>
      <c r="HS262" s="40"/>
      <c r="HT262" s="40"/>
      <c r="HU262" s="3"/>
    </row>
    <row r="263" spans="1:229" x14ac:dyDescent="0.2">
      <c r="A263" s="42"/>
      <c r="B263" s="40"/>
      <c r="C263" s="40"/>
      <c r="D263" s="40"/>
      <c r="E263" s="40"/>
      <c r="F263" s="40"/>
      <c r="G263" s="40"/>
      <c r="H263" s="40"/>
      <c r="I263" s="40"/>
      <c r="J263" s="40"/>
      <c r="K263" s="40"/>
      <c r="L263" s="40"/>
      <c r="M263" s="40"/>
      <c r="N263" s="40"/>
      <c r="O263" s="40"/>
      <c r="P263" s="40"/>
      <c r="Q263" s="40"/>
      <c r="R263" s="40"/>
      <c r="S263" s="40"/>
      <c r="T263" s="150"/>
      <c r="U263" s="150"/>
      <c r="V263" s="150"/>
      <c r="W263" s="150"/>
      <c r="X263" s="150"/>
      <c r="Y263" s="150"/>
      <c r="Z263" s="150"/>
      <c r="AA263" s="150"/>
      <c r="AB263" s="150"/>
      <c r="AC263" s="150"/>
      <c r="AD263" s="150"/>
      <c r="AE263" s="150"/>
      <c r="AF263" s="150"/>
      <c r="AG263" s="150"/>
      <c r="AH263" s="150"/>
      <c r="AI263" s="150"/>
      <c r="AJ263" s="150"/>
      <c r="AK263" s="150"/>
      <c r="AL263" s="15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c r="GT263" s="40"/>
      <c r="GU263" s="40"/>
      <c r="GV263" s="40"/>
      <c r="GW263" s="40"/>
      <c r="GX263" s="40"/>
      <c r="GY263" s="40"/>
      <c r="GZ263" s="40"/>
      <c r="HA263" s="40"/>
      <c r="HB263" s="40"/>
      <c r="HC263" s="40"/>
      <c r="HD263" s="40"/>
      <c r="HE263" s="40"/>
      <c r="HF263" s="40"/>
      <c r="HG263" s="40"/>
      <c r="HH263" s="40"/>
      <c r="HI263" s="40"/>
      <c r="HJ263" s="40"/>
      <c r="HK263" s="40"/>
      <c r="HL263" s="40"/>
      <c r="HM263" s="40"/>
      <c r="HN263" s="40"/>
      <c r="HO263" s="40"/>
      <c r="HP263" s="40"/>
      <c r="HQ263" s="40"/>
      <c r="HR263" s="40"/>
      <c r="HS263" s="40"/>
      <c r="HT263" s="40"/>
      <c r="HU263" s="3"/>
    </row>
    <row r="264" spans="1:229" x14ac:dyDescent="0.2">
      <c r="A264" s="42"/>
      <c r="B264" s="40"/>
      <c r="C264" s="40"/>
      <c r="D264" s="40"/>
      <c r="E264" s="40"/>
      <c r="F264" s="40"/>
      <c r="G264" s="40"/>
      <c r="H264" s="40"/>
      <c r="I264" s="40"/>
      <c r="J264" s="40"/>
      <c r="K264" s="40"/>
      <c r="L264" s="40"/>
      <c r="M264" s="40"/>
      <c r="N264" s="40"/>
      <c r="O264" s="40"/>
      <c r="P264" s="40"/>
      <c r="Q264" s="40"/>
      <c r="R264" s="40"/>
      <c r="S264" s="40"/>
      <c r="T264" s="150"/>
      <c r="U264" s="150"/>
      <c r="V264" s="150"/>
      <c r="W264" s="150"/>
      <c r="X264" s="150"/>
      <c r="Y264" s="150"/>
      <c r="Z264" s="150"/>
      <c r="AA264" s="150"/>
      <c r="AB264" s="150"/>
      <c r="AC264" s="150"/>
      <c r="AD264" s="150"/>
      <c r="AE264" s="150"/>
      <c r="AF264" s="150"/>
      <c r="AG264" s="150"/>
      <c r="AH264" s="150"/>
      <c r="AI264" s="150"/>
      <c r="AJ264" s="150"/>
      <c r="AK264" s="150"/>
      <c r="AL264" s="15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c r="GT264" s="40"/>
      <c r="GU264" s="40"/>
      <c r="GV264" s="40"/>
      <c r="GW264" s="40"/>
      <c r="GX264" s="40"/>
      <c r="GY264" s="40"/>
      <c r="GZ264" s="40"/>
      <c r="HA264" s="40"/>
      <c r="HB264" s="40"/>
      <c r="HC264" s="40"/>
      <c r="HD264" s="40"/>
      <c r="HE264" s="40"/>
      <c r="HF264" s="40"/>
      <c r="HG264" s="40"/>
      <c r="HH264" s="40"/>
      <c r="HI264" s="40"/>
      <c r="HJ264" s="40"/>
      <c r="HK264" s="40"/>
      <c r="HL264" s="40"/>
      <c r="HM264" s="40"/>
      <c r="HN264" s="40"/>
      <c r="HO264" s="40"/>
      <c r="HP264" s="40"/>
      <c r="HQ264" s="40"/>
      <c r="HR264" s="40"/>
      <c r="HS264" s="40"/>
      <c r="HT264" s="40"/>
      <c r="HU264" s="3"/>
    </row>
    <row r="265" spans="1:229" x14ac:dyDescent="0.2">
      <c r="A265" s="42"/>
      <c r="B265" s="40"/>
      <c r="C265" s="40"/>
      <c r="D265" s="40"/>
      <c r="E265" s="40"/>
      <c r="F265" s="40"/>
      <c r="G265" s="40"/>
      <c r="H265" s="40"/>
      <c r="I265" s="40"/>
      <c r="J265" s="40"/>
      <c r="K265" s="40"/>
      <c r="L265" s="40"/>
      <c r="M265" s="40"/>
      <c r="N265" s="40"/>
      <c r="O265" s="40"/>
      <c r="P265" s="40"/>
      <c r="Q265" s="40"/>
      <c r="R265" s="40"/>
      <c r="S265" s="40"/>
      <c r="T265" s="150"/>
      <c r="U265" s="150"/>
      <c r="V265" s="150"/>
      <c r="W265" s="150"/>
      <c r="X265" s="150"/>
      <c r="Y265" s="150"/>
      <c r="Z265" s="150"/>
      <c r="AA265" s="150"/>
      <c r="AB265" s="150"/>
      <c r="AC265" s="150"/>
      <c r="AD265" s="150"/>
      <c r="AE265" s="150"/>
      <c r="AF265" s="150"/>
      <c r="AG265" s="150"/>
      <c r="AH265" s="150"/>
      <c r="AI265" s="150"/>
      <c r="AJ265" s="150"/>
      <c r="AK265" s="150"/>
      <c r="AL265" s="15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c r="GT265" s="40"/>
      <c r="GU265" s="40"/>
      <c r="GV265" s="40"/>
      <c r="GW265" s="40"/>
      <c r="GX265" s="40"/>
      <c r="GY265" s="40"/>
      <c r="GZ265" s="40"/>
      <c r="HA265" s="40"/>
      <c r="HB265" s="40"/>
      <c r="HC265" s="40"/>
      <c r="HD265" s="40"/>
      <c r="HE265" s="40"/>
      <c r="HF265" s="40"/>
      <c r="HG265" s="40"/>
      <c r="HH265" s="40"/>
      <c r="HI265" s="40"/>
      <c r="HJ265" s="40"/>
      <c r="HK265" s="40"/>
      <c r="HL265" s="40"/>
      <c r="HM265" s="40"/>
      <c r="HN265" s="40"/>
      <c r="HO265" s="40"/>
      <c r="HP265" s="40"/>
      <c r="HQ265" s="40"/>
      <c r="HR265" s="40"/>
      <c r="HS265" s="40"/>
      <c r="HT265" s="40"/>
      <c r="HU265" s="3"/>
    </row>
    <row r="266" spans="1:229" x14ac:dyDescent="0.2">
      <c r="A266" s="42"/>
      <c r="B266" s="40"/>
      <c r="C266" s="40"/>
      <c r="D266" s="40"/>
      <c r="E266" s="40"/>
      <c r="F266" s="40"/>
      <c r="G266" s="40"/>
      <c r="H266" s="40"/>
      <c r="I266" s="40"/>
      <c r="J266" s="40"/>
      <c r="K266" s="40"/>
      <c r="L266" s="40"/>
      <c r="M266" s="40"/>
      <c r="N266" s="40"/>
      <c r="O266" s="40"/>
      <c r="P266" s="40"/>
      <c r="Q266" s="40"/>
      <c r="R266" s="40"/>
      <c r="S266" s="40"/>
      <c r="T266" s="150"/>
      <c r="U266" s="150"/>
      <c r="V266" s="150"/>
      <c r="W266" s="150"/>
      <c r="X266" s="150"/>
      <c r="Y266" s="150"/>
      <c r="Z266" s="150"/>
      <c r="AA266" s="150"/>
      <c r="AB266" s="150"/>
      <c r="AC266" s="150"/>
      <c r="AD266" s="150"/>
      <c r="AE266" s="150"/>
      <c r="AF266" s="150"/>
      <c r="AG266" s="150"/>
      <c r="AH266" s="150"/>
      <c r="AI266" s="150"/>
      <c r="AJ266" s="150"/>
      <c r="AK266" s="150"/>
      <c r="AL266" s="15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c r="GT266" s="40"/>
      <c r="GU266" s="40"/>
      <c r="GV266" s="40"/>
      <c r="GW266" s="40"/>
      <c r="GX266" s="40"/>
      <c r="GY266" s="40"/>
      <c r="GZ266" s="40"/>
      <c r="HA266" s="40"/>
      <c r="HB266" s="40"/>
      <c r="HC266" s="40"/>
      <c r="HD266" s="40"/>
      <c r="HE266" s="40"/>
      <c r="HF266" s="40"/>
      <c r="HG266" s="40"/>
      <c r="HH266" s="40"/>
      <c r="HI266" s="40"/>
      <c r="HJ266" s="40"/>
      <c r="HK266" s="40"/>
      <c r="HL266" s="40"/>
      <c r="HM266" s="40"/>
      <c r="HN266" s="40"/>
      <c r="HO266" s="40"/>
      <c r="HP266" s="40"/>
      <c r="HQ266" s="40"/>
      <c r="HR266" s="40"/>
      <c r="HS266" s="40"/>
      <c r="HT266" s="40"/>
      <c r="HU266" s="3"/>
    </row>
    <row r="267" spans="1:229" x14ac:dyDescent="0.2">
      <c r="A267" s="42"/>
      <c r="B267" s="40"/>
      <c r="C267" s="40"/>
      <c r="D267" s="40"/>
      <c r="E267" s="40"/>
      <c r="F267" s="40"/>
      <c r="G267" s="40"/>
      <c r="H267" s="40"/>
      <c r="I267" s="40"/>
      <c r="J267" s="40"/>
      <c r="K267" s="40"/>
      <c r="L267" s="40"/>
      <c r="M267" s="40"/>
      <c r="N267" s="40"/>
      <c r="O267" s="40"/>
      <c r="P267" s="40"/>
      <c r="Q267" s="40"/>
      <c r="R267" s="40"/>
      <c r="S267" s="40"/>
      <c r="T267" s="150"/>
      <c r="U267" s="150"/>
      <c r="V267" s="150"/>
      <c r="W267" s="150"/>
      <c r="X267" s="150"/>
      <c r="Y267" s="150"/>
      <c r="Z267" s="150"/>
      <c r="AA267" s="150"/>
      <c r="AB267" s="150"/>
      <c r="AC267" s="150"/>
      <c r="AD267" s="150"/>
      <c r="AE267" s="150"/>
      <c r="AF267" s="150"/>
      <c r="AG267" s="150"/>
      <c r="AH267" s="150"/>
      <c r="AI267" s="150"/>
      <c r="AJ267" s="150"/>
      <c r="AK267" s="150"/>
      <c r="AL267" s="15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c r="GT267" s="40"/>
      <c r="GU267" s="40"/>
      <c r="GV267" s="40"/>
      <c r="GW267" s="40"/>
      <c r="GX267" s="40"/>
      <c r="GY267" s="40"/>
      <c r="GZ267" s="40"/>
      <c r="HA267" s="40"/>
      <c r="HB267" s="40"/>
      <c r="HC267" s="40"/>
      <c r="HD267" s="40"/>
      <c r="HE267" s="40"/>
      <c r="HF267" s="40"/>
      <c r="HG267" s="40"/>
      <c r="HH267" s="40"/>
      <c r="HI267" s="40"/>
      <c r="HJ267" s="40"/>
      <c r="HK267" s="40"/>
      <c r="HL267" s="40"/>
      <c r="HM267" s="40"/>
      <c r="HN267" s="40"/>
      <c r="HO267" s="40"/>
      <c r="HP267" s="40"/>
      <c r="HQ267" s="40"/>
      <c r="HR267" s="40"/>
      <c r="HS267" s="40"/>
      <c r="HT267" s="40"/>
      <c r="HU267" s="3"/>
    </row>
    <row r="268" spans="1:229" x14ac:dyDescent="0.2">
      <c r="A268" s="42"/>
      <c r="B268" s="40"/>
      <c r="C268" s="40"/>
      <c r="D268" s="40"/>
      <c r="E268" s="40"/>
      <c r="F268" s="40"/>
      <c r="G268" s="40"/>
      <c r="H268" s="40"/>
      <c r="I268" s="40"/>
      <c r="J268" s="40"/>
      <c r="K268" s="40"/>
      <c r="L268" s="40"/>
      <c r="M268" s="40"/>
      <c r="N268" s="40"/>
      <c r="O268" s="40"/>
      <c r="P268" s="40"/>
      <c r="Q268" s="40"/>
      <c r="R268" s="40"/>
      <c r="S268" s="40"/>
      <c r="T268" s="150"/>
      <c r="U268" s="150"/>
      <c r="V268" s="150"/>
      <c r="W268" s="150"/>
      <c r="X268" s="150"/>
      <c r="Y268" s="150"/>
      <c r="Z268" s="150"/>
      <c r="AA268" s="150"/>
      <c r="AB268" s="150"/>
      <c r="AC268" s="150"/>
      <c r="AD268" s="150"/>
      <c r="AE268" s="150"/>
      <c r="AF268" s="150"/>
      <c r="AG268" s="150"/>
      <c r="AH268" s="150"/>
      <c r="AI268" s="150"/>
      <c r="AJ268" s="150"/>
      <c r="AK268" s="150"/>
      <c r="AL268" s="15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c r="GT268" s="40"/>
      <c r="GU268" s="40"/>
      <c r="GV268" s="40"/>
      <c r="GW268" s="40"/>
      <c r="GX268" s="40"/>
      <c r="GY268" s="40"/>
      <c r="GZ268" s="40"/>
      <c r="HA268" s="40"/>
      <c r="HB268" s="40"/>
      <c r="HC268" s="40"/>
      <c r="HD268" s="40"/>
      <c r="HE268" s="40"/>
      <c r="HF268" s="40"/>
      <c r="HG268" s="40"/>
      <c r="HH268" s="40"/>
      <c r="HI268" s="40"/>
      <c r="HJ268" s="40"/>
      <c r="HK268" s="40"/>
      <c r="HL268" s="40"/>
      <c r="HM268" s="40"/>
      <c r="HN268" s="40"/>
      <c r="HO268" s="40"/>
      <c r="HP268" s="40"/>
      <c r="HQ268" s="40"/>
      <c r="HR268" s="40"/>
      <c r="HS268" s="40"/>
      <c r="HT268" s="40"/>
      <c r="HU268" s="3"/>
    </row>
    <row r="269" spans="1:229" x14ac:dyDescent="0.2">
      <c r="A269" s="42"/>
      <c r="B269" s="40"/>
      <c r="C269" s="40"/>
      <c r="D269" s="40"/>
      <c r="E269" s="40"/>
      <c r="F269" s="40"/>
      <c r="G269" s="40"/>
      <c r="H269" s="40"/>
      <c r="I269" s="40"/>
      <c r="J269" s="40"/>
      <c r="K269" s="40"/>
      <c r="L269" s="40"/>
      <c r="M269" s="40"/>
      <c r="N269" s="40"/>
      <c r="O269" s="40"/>
      <c r="P269" s="40"/>
      <c r="Q269" s="40"/>
      <c r="R269" s="40"/>
      <c r="S269" s="40"/>
      <c r="T269" s="150"/>
      <c r="U269" s="150"/>
      <c r="V269" s="150"/>
      <c r="W269" s="150"/>
      <c r="X269" s="150"/>
      <c r="Y269" s="150"/>
      <c r="Z269" s="150"/>
      <c r="AA269" s="150"/>
      <c r="AB269" s="150"/>
      <c r="AC269" s="150"/>
      <c r="AD269" s="150"/>
      <c r="AE269" s="150"/>
      <c r="AF269" s="150"/>
      <c r="AG269" s="150"/>
      <c r="AH269" s="150"/>
      <c r="AI269" s="150"/>
      <c r="AJ269" s="150"/>
      <c r="AK269" s="150"/>
      <c r="AL269" s="15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c r="GT269" s="40"/>
      <c r="GU269" s="40"/>
      <c r="GV269" s="40"/>
      <c r="GW269" s="40"/>
      <c r="GX269" s="40"/>
      <c r="GY269" s="40"/>
      <c r="GZ269" s="40"/>
      <c r="HA269" s="40"/>
      <c r="HB269" s="40"/>
      <c r="HC269" s="40"/>
      <c r="HD269" s="40"/>
      <c r="HE269" s="40"/>
      <c r="HF269" s="40"/>
      <c r="HG269" s="40"/>
      <c r="HH269" s="40"/>
      <c r="HI269" s="40"/>
      <c r="HJ269" s="40"/>
      <c r="HK269" s="40"/>
      <c r="HL269" s="40"/>
      <c r="HM269" s="40"/>
      <c r="HN269" s="40"/>
      <c r="HO269" s="40"/>
      <c r="HP269" s="40"/>
      <c r="HQ269" s="40"/>
      <c r="HR269" s="40"/>
      <c r="HS269" s="40"/>
      <c r="HT269" s="40"/>
      <c r="HU269" s="3"/>
    </row>
    <row r="270" spans="1:229" x14ac:dyDescent="0.2">
      <c r="A270" s="42"/>
      <c r="B270" s="40"/>
      <c r="C270" s="40"/>
      <c r="D270" s="40"/>
      <c r="E270" s="40"/>
      <c r="F270" s="40"/>
      <c r="G270" s="40"/>
      <c r="H270" s="40"/>
      <c r="I270" s="40"/>
      <c r="J270" s="40"/>
      <c r="K270" s="40"/>
      <c r="L270" s="40"/>
      <c r="M270" s="40"/>
      <c r="N270" s="40"/>
      <c r="O270" s="40"/>
      <c r="P270" s="40"/>
      <c r="Q270" s="40"/>
      <c r="R270" s="40"/>
      <c r="S270" s="40"/>
      <c r="T270" s="150"/>
      <c r="U270" s="150"/>
      <c r="V270" s="150"/>
      <c r="W270" s="150"/>
      <c r="X270" s="150"/>
      <c r="Y270" s="150"/>
      <c r="Z270" s="150"/>
      <c r="AA270" s="150"/>
      <c r="AB270" s="150"/>
      <c r="AC270" s="150"/>
      <c r="AD270" s="150"/>
      <c r="AE270" s="150"/>
      <c r="AF270" s="150"/>
      <c r="AG270" s="150"/>
      <c r="AH270" s="150"/>
      <c r="AI270" s="150"/>
      <c r="AJ270" s="150"/>
      <c r="AK270" s="150"/>
      <c r="AL270" s="15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c r="GT270" s="40"/>
      <c r="GU270" s="40"/>
      <c r="GV270" s="40"/>
      <c r="GW270" s="40"/>
      <c r="GX270" s="40"/>
      <c r="GY270" s="40"/>
      <c r="GZ270" s="40"/>
      <c r="HA270" s="40"/>
      <c r="HB270" s="40"/>
      <c r="HC270" s="40"/>
      <c r="HD270" s="40"/>
      <c r="HE270" s="40"/>
      <c r="HF270" s="40"/>
      <c r="HG270" s="40"/>
      <c r="HH270" s="40"/>
      <c r="HI270" s="40"/>
      <c r="HJ270" s="40"/>
      <c r="HK270" s="40"/>
      <c r="HL270" s="40"/>
      <c r="HM270" s="40"/>
      <c r="HN270" s="40"/>
      <c r="HO270" s="40"/>
      <c r="HP270" s="40"/>
      <c r="HQ270" s="40"/>
      <c r="HR270" s="40"/>
      <c r="HS270" s="40"/>
      <c r="HT270" s="40"/>
      <c r="HU270" s="3"/>
    </row>
    <row r="271" spans="1:229" x14ac:dyDescent="0.2">
      <c r="A271" s="42"/>
      <c r="B271" s="40"/>
      <c r="C271" s="40"/>
      <c r="D271" s="40"/>
      <c r="E271" s="40"/>
      <c r="F271" s="40"/>
      <c r="G271" s="40"/>
      <c r="H271" s="40"/>
      <c r="I271" s="40"/>
      <c r="J271" s="40"/>
      <c r="K271" s="40"/>
      <c r="L271" s="40"/>
      <c r="M271" s="40"/>
      <c r="N271" s="40"/>
      <c r="O271" s="40"/>
      <c r="P271" s="40"/>
      <c r="Q271" s="40"/>
      <c r="R271" s="40"/>
      <c r="S271" s="40"/>
      <c r="T271" s="150"/>
      <c r="U271" s="150"/>
      <c r="V271" s="150"/>
      <c r="W271" s="150"/>
      <c r="X271" s="150"/>
      <c r="Y271" s="150"/>
      <c r="Z271" s="150"/>
      <c r="AA271" s="150"/>
      <c r="AB271" s="150"/>
      <c r="AC271" s="150"/>
      <c r="AD271" s="150"/>
      <c r="AE271" s="150"/>
      <c r="AF271" s="150"/>
      <c r="AG271" s="150"/>
      <c r="AH271" s="150"/>
      <c r="AI271" s="150"/>
      <c r="AJ271" s="150"/>
      <c r="AK271" s="150"/>
      <c r="AL271" s="15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c r="GT271" s="40"/>
      <c r="GU271" s="40"/>
      <c r="GV271" s="40"/>
      <c r="GW271" s="40"/>
      <c r="GX271" s="40"/>
      <c r="GY271" s="40"/>
      <c r="GZ271" s="40"/>
      <c r="HA271" s="40"/>
      <c r="HB271" s="40"/>
      <c r="HC271" s="40"/>
      <c r="HD271" s="40"/>
      <c r="HE271" s="40"/>
      <c r="HF271" s="40"/>
      <c r="HG271" s="40"/>
      <c r="HH271" s="40"/>
      <c r="HI271" s="40"/>
      <c r="HJ271" s="40"/>
      <c r="HK271" s="40"/>
      <c r="HL271" s="40"/>
      <c r="HM271" s="40"/>
      <c r="HN271" s="40"/>
      <c r="HO271" s="40"/>
      <c r="HP271" s="40"/>
      <c r="HQ271" s="40"/>
      <c r="HR271" s="40"/>
      <c r="HS271" s="40"/>
      <c r="HT271" s="40"/>
      <c r="HU271" s="3"/>
    </row>
    <row r="272" spans="1:229" x14ac:dyDescent="0.2">
      <c r="A272" s="42"/>
      <c r="B272" s="40"/>
      <c r="C272" s="40"/>
      <c r="D272" s="40"/>
      <c r="E272" s="40"/>
      <c r="F272" s="40"/>
      <c r="G272" s="40"/>
      <c r="H272" s="40"/>
      <c r="I272" s="40"/>
      <c r="J272" s="40"/>
      <c r="K272" s="40"/>
      <c r="L272" s="40"/>
      <c r="M272" s="40"/>
      <c r="N272" s="40"/>
      <c r="O272" s="40"/>
      <c r="P272" s="40"/>
      <c r="Q272" s="40"/>
      <c r="R272" s="40"/>
      <c r="S272" s="40"/>
      <c r="T272" s="150"/>
      <c r="U272" s="150"/>
      <c r="V272" s="150"/>
      <c r="W272" s="150"/>
      <c r="X272" s="150"/>
      <c r="Y272" s="150"/>
      <c r="Z272" s="150"/>
      <c r="AA272" s="150"/>
      <c r="AB272" s="150"/>
      <c r="AC272" s="150"/>
      <c r="AD272" s="150"/>
      <c r="AE272" s="150"/>
      <c r="AF272" s="150"/>
      <c r="AG272" s="150"/>
      <c r="AH272" s="150"/>
      <c r="AI272" s="150"/>
      <c r="AJ272" s="150"/>
      <c r="AK272" s="150"/>
      <c r="AL272" s="15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c r="GT272" s="40"/>
      <c r="GU272" s="40"/>
      <c r="GV272" s="40"/>
      <c r="GW272" s="40"/>
      <c r="GX272" s="40"/>
      <c r="GY272" s="40"/>
      <c r="GZ272" s="40"/>
      <c r="HA272" s="40"/>
      <c r="HB272" s="40"/>
      <c r="HC272" s="40"/>
      <c r="HD272" s="40"/>
      <c r="HE272" s="40"/>
      <c r="HF272" s="40"/>
      <c r="HG272" s="40"/>
      <c r="HH272" s="40"/>
      <c r="HI272" s="40"/>
      <c r="HJ272" s="40"/>
      <c r="HK272" s="40"/>
      <c r="HL272" s="40"/>
      <c r="HM272" s="40"/>
      <c r="HN272" s="40"/>
      <c r="HO272" s="40"/>
      <c r="HP272" s="40"/>
      <c r="HQ272" s="40"/>
      <c r="HR272" s="40"/>
      <c r="HS272" s="40"/>
      <c r="HT272" s="40"/>
      <c r="HU272" s="3"/>
    </row>
    <row r="273" spans="1:229" x14ac:dyDescent="0.2">
      <c r="A273" s="42"/>
      <c r="B273" s="40"/>
      <c r="C273" s="40"/>
      <c r="D273" s="40"/>
      <c r="E273" s="40"/>
      <c r="F273" s="40"/>
      <c r="G273" s="40"/>
      <c r="H273" s="40"/>
      <c r="I273" s="40"/>
      <c r="J273" s="40"/>
      <c r="K273" s="40"/>
      <c r="L273" s="40"/>
      <c r="M273" s="40"/>
      <c r="N273" s="40"/>
      <c r="O273" s="40"/>
      <c r="P273" s="40"/>
      <c r="Q273" s="40"/>
      <c r="R273" s="40"/>
      <c r="S273" s="40"/>
      <c r="T273" s="150"/>
      <c r="U273" s="150"/>
      <c r="V273" s="150"/>
      <c r="W273" s="150"/>
      <c r="X273" s="150"/>
      <c r="Y273" s="150"/>
      <c r="Z273" s="150"/>
      <c r="AA273" s="150"/>
      <c r="AB273" s="150"/>
      <c r="AC273" s="150"/>
      <c r="AD273" s="150"/>
      <c r="AE273" s="150"/>
      <c r="AF273" s="150"/>
      <c r="AG273" s="150"/>
      <c r="AH273" s="150"/>
      <c r="AI273" s="150"/>
      <c r="AJ273" s="150"/>
      <c r="AK273" s="150"/>
      <c r="AL273" s="15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c r="GT273" s="40"/>
      <c r="GU273" s="40"/>
      <c r="GV273" s="40"/>
      <c r="GW273" s="40"/>
      <c r="GX273" s="40"/>
      <c r="GY273" s="40"/>
      <c r="GZ273" s="40"/>
      <c r="HA273" s="40"/>
      <c r="HB273" s="40"/>
      <c r="HC273" s="40"/>
      <c r="HD273" s="40"/>
      <c r="HE273" s="40"/>
      <c r="HF273" s="40"/>
      <c r="HG273" s="40"/>
      <c r="HH273" s="40"/>
      <c r="HI273" s="40"/>
      <c r="HJ273" s="40"/>
      <c r="HK273" s="40"/>
      <c r="HL273" s="40"/>
      <c r="HM273" s="40"/>
      <c r="HN273" s="40"/>
      <c r="HO273" s="40"/>
      <c r="HP273" s="40"/>
      <c r="HQ273" s="40"/>
      <c r="HR273" s="40"/>
      <c r="HS273" s="40"/>
      <c r="HT273" s="40"/>
      <c r="HU273" s="3"/>
    </row>
    <row r="274" spans="1:229" x14ac:dyDescent="0.2">
      <c r="A274" s="42"/>
      <c r="B274" s="40"/>
      <c r="C274" s="40"/>
      <c r="D274" s="40"/>
      <c r="E274" s="40"/>
      <c r="F274" s="40"/>
      <c r="G274" s="40"/>
      <c r="H274" s="40"/>
      <c r="I274" s="40"/>
      <c r="J274" s="40"/>
      <c r="K274" s="40"/>
      <c r="L274" s="40"/>
      <c r="M274" s="40"/>
      <c r="N274" s="40"/>
      <c r="O274" s="40"/>
      <c r="P274" s="40"/>
      <c r="Q274" s="40"/>
      <c r="R274" s="40"/>
      <c r="S274" s="40"/>
      <c r="T274" s="150"/>
      <c r="U274" s="150"/>
      <c r="V274" s="150"/>
      <c r="W274" s="150"/>
      <c r="X274" s="150"/>
      <c r="Y274" s="150"/>
      <c r="Z274" s="150"/>
      <c r="AA274" s="150"/>
      <c r="AB274" s="150"/>
      <c r="AC274" s="150"/>
      <c r="AD274" s="150"/>
      <c r="AE274" s="150"/>
      <c r="AF274" s="150"/>
      <c r="AG274" s="150"/>
      <c r="AH274" s="150"/>
      <c r="AI274" s="150"/>
      <c r="AJ274" s="150"/>
      <c r="AK274" s="150"/>
      <c r="AL274" s="15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c r="GT274" s="40"/>
      <c r="GU274" s="40"/>
      <c r="GV274" s="40"/>
      <c r="GW274" s="40"/>
      <c r="GX274" s="40"/>
      <c r="GY274" s="40"/>
      <c r="GZ274" s="40"/>
      <c r="HA274" s="40"/>
      <c r="HB274" s="40"/>
      <c r="HC274" s="40"/>
      <c r="HD274" s="40"/>
      <c r="HE274" s="40"/>
      <c r="HF274" s="40"/>
      <c r="HG274" s="40"/>
      <c r="HH274" s="40"/>
      <c r="HI274" s="40"/>
      <c r="HJ274" s="40"/>
      <c r="HK274" s="40"/>
      <c r="HL274" s="40"/>
      <c r="HM274" s="40"/>
      <c r="HN274" s="40"/>
      <c r="HO274" s="40"/>
      <c r="HP274" s="40"/>
      <c r="HQ274" s="40"/>
      <c r="HR274" s="40"/>
      <c r="HS274" s="40"/>
      <c r="HT274" s="40"/>
      <c r="HU274" s="3"/>
    </row>
    <row r="275" spans="1:229" x14ac:dyDescent="0.2">
      <c r="A275" s="42"/>
      <c r="B275" s="40"/>
      <c r="C275" s="40"/>
      <c r="D275" s="40"/>
      <c r="E275" s="40"/>
      <c r="F275" s="40"/>
      <c r="G275" s="40"/>
      <c r="H275" s="40"/>
      <c r="I275" s="40"/>
      <c r="J275" s="40"/>
      <c r="K275" s="40"/>
      <c r="L275" s="40"/>
      <c r="M275" s="40"/>
      <c r="N275" s="40"/>
      <c r="O275" s="40"/>
      <c r="P275" s="40"/>
      <c r="Q275" s="40"/>
      <c r="R275" s="40"/>
      <c r="S275" s="40"/>
      <c r="T275" s="150"/>
      <c r="U275" s="150"/>
      <c r="V275" s="150"/>
      <c r="W275" s="150"/>
      <c r="X275" s="150"/>
      <c r="Y275" s="150"/>
      <c r="Z275" s="150"/>
      <c r="AA275" s="150"/>
      <c r="AB275" s="150"/>
      <c r="AC275" s="150"/>
      <c r="AD275" s="150"/>
      <c r="AE275" s="150"/>
      <c r="AF275" s="150"/>
      <c r="AG275" s="150"/>
      <c r="AH275" s="150"/>
      <c r="AI275" s="150"/>
      <c r="AJ275" s="150"/>
      <c r="AK275" s="150"/>
      <c r="AL275" s="15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3"/>
    </row>
    <row r="276" spans="1:229" x14ac:dyDescent="0.2">
      <c r="A276" s="42"/>
      <c r="B276" s="40"/>
      <c r="C276" s="40"/>
      <c r="D276" s="40"/>
      <c r="E276" s="40"/>
      <c r="F276" s="40"/>
      <c r="G276" s="40"/>
      <c r="H276" s="40"/>
      <c r="I276" s="40"/>
      <c r="J276" s="40"/>
      <c r="K276" s="40"/>
      <c r="L276" s="40"/>
      <c r="M276" s="40"/>
      <c r="N276" s="40"/>
      <c r="O276" s="40"/>
      <c r="P276" s="40"/>
      <c r="Q276" s="40"/>
      <c r="R276" s="40"/>
      <c r="S276" s="40"/>
      <c r="T276" s="150"/>
      <c r="U276" s="150"/>
      <c r="V276" s="150"/>
      <c r="W276" s="150"/>
      <c r="X276" s="150"/>
      <c r="Y276" s="150"/>
      <c r="Z276" s="150"/>
      <c r="AA276" s="150"/>
      <c r="AB276" s="150"/>
      <c r="AC276" s="150"/>
      <c r="AD276" s="150"/>
      <c r="AE276" s="150"/>
      <c r="AF276" s="150"/>
      <c r="AG276" s="150"/>
      <c r="AH276" s="150"/>
      <c r="AI276" s="150"/>
      <c r="AJ276" s="150"/>
      <c r="AK276" s="150"/>
      <c r="AL276" s="15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c r="GT276" s="40"/>
      <c r="GU276" s="40"/>
      <c r="GV276" s="40"/>
      <c r="GW276" s="40"/>
      <c r="GX276" s="40"/>
      <c r="GY276" s="40"/>
      <c r="GZ276" s="40"/>
      <c r="HA276" s="40"/>
      <c r="HB276" s="40"/>
      <c r="HC276" s="40"/>
      <c r="HD276" s="40"/>
      <c r="HE276" s="40"/>
      <c r="HF276" s="40"/>
      <c r="HG276" s="40"/>
      <c r="HH276" s="40"/>
      <c r="HI276" s="40"/>
      <c r="HJ276" s="40"/>
      <c r="HK276" s="40"/>
      <c r="HL276" s="40"/>
      <c r="HM276" s="40"/>
      <c r="HN276" s="40"/>
      <c r="HO276" s="40"/>
      <c r="HP276" s="40"/>
      <c r="HQ276" s="40"/>
      <c r="HR276" s="40"/>
      <c r="HS276" s="40"/>
      <c r="HT276" s="40"/>
      <c r="HU276" s="3"/>
    </row>
    <row r="277" spans="1:229" x14ac:dyDescent="0.2">
      <c r="A277" s="42"/>
      <c r="B277" s="40"/>
      <c r="C277" s="40"/>
      <c r="D277" s="40"/>
      <c r="E277" s="40"/>
      <c r="F277" s="40"/>
      <c r="G277" s="40"/>
      <c r="H277" s="40"/>
      <c r="I277" s="40"/>
      <c r="J277" s="40"/>
      <c r="K277" s="40"/>
      <c r="L277" s="40"/>
      <c r="M277" s="40"/>
      <c r="N277" s="40"/>
      <c r="O277" s="40"/>
      <c r="P277" s="40"/>
      <c r="Q277" s="40"/>
      <c r="R277" s="40"/>
      <c r="S277" s="40"/>
      <c r="T277" s="150"/>
      <c r="U277" s="150"/>
      <c r="V277" s="150"/>
      <c r="W277" s="150"/>
      <c r="X277" s="150"/>
      <c r="Y277" s="150"/>
      <c r="Z277" s="150"/>
      <c r="AA277" s="150"/>
      <c r="AB277" s="150"/>
      <c r="AC277" s="150"/>
      <c r="AD277" s="150"/>
      <c r="AE277" s="150"/>
      <c r="AF277" s="150"/>
      <c r="AG277" s="150"/>
      <c r="AH277" s="150"/>
      <c r="AI277" s="150"/>
      <c r="AJ277" s="150"/>
      <c r="AK277" s="150"/>
      <c r="AL277" s="15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c r="GT277" s="40"/>
      <c r="GU277" s="40"/>
      <c r="GV277" s="40"/>
      <c r="GW277" s="40"/>
      <c r="GX277" s="40"/>
      <c r="GY277" s="40"/>
      <c r="GZ277" s="40"/>
      <c r="HA277" s="40"/>
      <c r="HB277" s="40"/>
      <c r="HC277" s="40"/>
      <c r="HD277" s="40"/>
      <c r="HE277" s="40"/>
      <c r="HF277" s="40"/>
      <c r="HG277" s="40"/>
      <c r="HH277" s="40"/>
      <c r="HI277" s="40"/>
      <c r="HJ277" s="40"/>
      <c r="HK277" s="40"/>
      <c r="HL277" s="40"/>
      <c r="HM277" s="40"/>
      <c r="HN277" s="40"/>
      <c r="HO277" s="40"/>
      <c r="HP277" s="40"/>
      <c r="HQ277" s="40"/>
      <c r="HR277" s="40"/>
      <c r="HS277" s="40"/>
      <c r="HT277" s="40"/>
      <c r="HU277" s="3"/>
    </row>
    <row r="278" spans="1:229" x14ac:dyDescent="0.2">
      <c r="A278" s="42"/>
      <c r="B278" s="40"/>
      <c r="C278" s="40"/>
      <c r="D278" s="40"/>
      <c r="E278" s="40"/>
      <c r="F278" s="40"/>
      <c r="G278" s="40"/>
      <c r="H278" s="40"/>
      <c r="I278" s="40"/>
      <c r="J278" s="40"/>
      <c r="K278" s="40"/>
      <c r="L278" s="40"/>
      <c r="M278" s="40"/>
      <c r="N278" s="40"/>
      <c r="O278" s="40"/>
      <c r="P278" s="40"/>
      <c r="Q278" s="40"/>
      <c r="R278" s="40"/>
      <c r="S278" s="40"/>
      <c r="T278" s="150"/>
      <c r="U278" s="150"/>
      <c r="V278" s="150"/>
      <c r="W278" s="150"/>
      <c r="X278" s="150"/>
      <c r="Y278" s="150"/>
      <c r="Z278" s="150"/>
      <c r="AA278" s="150"/>
      <c r="AB278" s="150"/>
      <c r="AC278" s="150"/>
      <c r="AD278" s="150"/>
      <c r="AE278" s="150"/>
      <c r="AF278" s="150"/>
      <c r="AG278" s="150"/>
      <c r="AH278" s="150"/>
      <c r="AI278" s="150"/>
      <c r="AJ278" s="150"/>
      <c r="AK278" s="150"/>
      <c r="AL278" s="15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c r="GT278" s="40"/>
      <c r="GU278" s="40"/>
      <c r="GV278" s="40"/>
      <c r="GW278" s="40"/>
      <c r="GX278" s="40"/>
      <c r="GY278" s="40"/>
      <c r="GZ278" s="40"/>
      <c r="HA278" s="40"/>
      <c r="HB278" s="40"/>
      <c r="HC278" s="40"/>
      <c r="HD278" s="40"/>
      <c r="HE278" s="40"/>
      <c r="HF278" s="40"/>
      <c r="HG278" s="40"/>
      <c r="HH278" s="40"/>
      <c r="HI278" s="40"/>
      <c r="HJ278" s="40"/>
      <c r="HK278" s="40"/>
      <c r="HL278" s="40"/>
      <c r="HM278" s="40"/>
      <c r="HN278" s="40"/>
      <c r="HO278" s="40"/>
      <c r="HP278" s="40"/>
      <c r="HQ278" s="40"/>
      <c r="HR278" s="40"/>
      <c r="HS278" s="40"/>
      <c r="HT278" s="40"/>
      <c r="HU278" s="3"/>
    </row>
    <row r="279" spans="1:229" x14ac:dyDescent="0.2">
      <c r="A279" s="42"/>
      <c r="B279" s="40"/>
      <c r="C279" s="40"/>
      <c r="D279" s="40"/>
      <c r="E279" s="40"/>
      <c r="F279" s="40"/>
      <c r="G279" s="40"/>
      <c r="H279" s="40"/>
      <c r="I279" s="40"/>
      <c r="J279" s="40"/>
      <c r="K279" s="40"/>
      <c r="L279" s="40"/>
      <c r="M279" s="40"/>
      <c r="N279" s="40"/>
      <c r="O279" s="40"/>
      <c r="P279" s="40"/>
      <c r="Q279" s="40"/>
      <c r="R279" s="40"/>
      <c r="S279" s="40"/>
      <c r="T279" s="150"/>
      <c r="U279" s="150"/>
      <c r="V279" s="150"/>
      <c r="W279" s="150"/>
      <c r="X279" s="150"/>
      <c r="Y279" s="150"/>
      <c r="Z279" s="150"/>
      <c r="AA279" s="150"/>
      <c r="AB279" s="150"/>
      <c r="AC279" s="150"/>
      <c r="AD279" s="150"/>
      <c r="AE279" s="150"/>
      <c r="AF279" s="150"/>
      <c r="AG279" s="150"/>
      <c r="AH279" s="150"/>
      <c r="AI279" s="150"/>
      <c r="AJ279" s="150"/>
      <c r="AK279" s="150"/>
      <c r="AL279" s="15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c r="GT279" s="40"/>
      <c r="GU279" s="40"/>
      <c r="GV279" s="40"/>
      <c r="GW279" s="40"/>
      <c r="GX279" s="40"/>
      <c r="GY279" s="40"/>
      <c r="GZ279" s="40"/>
      <c r="HA279" s="40"/>
      <c r="HB279" s="40"/>
      <c r="HC279" s="40"/>
      <c r="HD279" s="40"/>
      <c r="HE279" s="40"/>
      <c r="HF279" s="40"/>
      <c r="HG279" s="40"/>
      <c r="HH279" s="40"/>
      <c r="HI279" s="40"/>
      <c r="HJ279" s="40"/>
      <c r="HK279" s="40"/>
      <c r="HL279" s="40"/>
      <c r="HM279" s="40"/>
      <c r="HN279" s="40"/>
      <c r="HO279" s="40"/>
      <c r="HP279" s="40"/>
      <c r="HQ279" s="40"/>
      <c r="HR279" s="40"/>
      <c r="HS279" s="40"/>
      <c r="HT279" s="40"/>
      <c r="HU279" s="3"/>
    </row>
    <row r="280" spans="1:229" x14ac:dyDescent="0.2">
      <c r="A280" s="42"/>
      <c r="B280" s="40"/>
      <c r="C280" s="40"/>
      <c r="D280" s="40"/>
      <c r="E280" s="40"/>
      <c r="F280" s="40"/>
      <c r="G280" s="40"/>
      <c r="H280" s="40"/>
      <c r="I280" s="40"/>
      <c r="J280" s="40"/>
      <c r="K280" s="40"/>
      <c r="L280" s="40"/>
      <c r="M280" s="40"/>
      <c r="N280" s="40"/>
      <c r="O280" s="40"/>
      <c r="P280" s="40"/>
      <c r="Q280" s="40"/>
      <c r="R280" s="40"/>
      <c r="S280" s="40"/>
      <c r="T280" s="150"/>
      <c r="U280" s="150"/>
      <c r="V280" s="150"/>
      <c r="W280" s="150"/>
      <c r="X280" s="150"/>
      <c r="Y280" s="150"/>
      <c r="Z280" s="150"/>
      <c r="AA280" s="150"/>
      <c r="AB280" s="150"/>
      <c r="AC280" s="150"/>
      <c r="AD280" s="150"/>
      <c r="AE280" s="150"/>
      <c r="AF280" s="150"/>
      <c r="AG280" s="150"/>
      <c r="AH280" s="150"/>
      <c r="AI280" s="150"/>
      <c r="AJ280" s="150"/>
      <c r="AK280" s="150"/>
      <c r="AL280" s="15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c r="GT280" s="40"/>
      <c r="GU280" s="40"/>
      <c r="GV280" s="40"/>
      <c r="GW280" s="40"/>
      <c r="GX280" s="40"/>
      <c r="GY280" s="40"/>
      <c r="GZ280" s="40"/>
      <c r="HA280" s="40"/>
      <c r="HB280" s="40"/>
      <c r="HC280" s="40"/>
      <c r="HD280" s="40"/>
      <c r="HE280" s="40"/>
      <c r="HF280" s="40"/>
      <c r="HG280" s="40"/>
      <c r="HH280" s="40"/>
      <c r="HI280" s="40"/>
      <c r="HJ280" s="40"/>
      <c r="HK280" s="40"/>
      <c r="HL280" s="40"/>
      <c r="HM280" s="40"/>
      <c r="HN280" s="40"/>
      <c r="HO280" s="40"/>
      <c r="HP280" s="40"/>
      <c r="HQ280" s="40"/>
      <c r="HR280" s="40"/>
      <c r="HS280" s="40"/>
      <c r="HT280" s="40"/>
      <c r="HU280" s="3"/>
    </row>
    <row r="281" spans="1:229" x14ac:dyDescent="0.2">
      <c r="A281" s="42"/>
      <c r="B281" s="40"/>
      <c r="C281" s="40"/>
      <c r="D281" s="40"/>
      <c r="E281" s="40"/>
      <c r="F281" s="40"/>
      <c r="G281" s="40"/>
      <c r="H281" s="40"/>
      <c r="I281" s="40"/>
      <c r="J281" s="40"/>
      <c r="K281" s="40"/>
      <c r="L281" s="40"/>
      <c r="M281" s="40"/>
      <c r="N281" s="40"/>
      <c r="O281" s="40"/>
      <c r="P281" s="40"/>
      <c r="Q281" s="40"/>
      <c r="R281" s="40"/>
      <c r="S281" s="40"/>
      <c r="T281" s="150"/>
      <c r="U281" s="150"/>
      <c r="V281" s="150"/>
      <c r="W281" s="150"/>
      <c r="X281" s="150"/>
      <c r="Y281" s="150"/>
      <c r="Z281" s="150"/>
      <c r="AA281" s="150"/>
      <c r="AB281" s="150"/>
      <c r="AC281" s="150"/>
      <c r="AD281" s="150"/>
      <c r="AE281" s="150"/>
      <c r="AF281" s="150"/>
      <c r="AG281" s="150"/>
      <c r="AH281" s="150"/>
      <c r="AI281" s="150"/>
      <c r="AJ281" s="150"/>
      <c r="AK281" s="150"/>
      <c r="AL281" s="15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c r="GT281" s="40"/>
      <c r="GU281" s="40"/>
      <c r="GV281" s="40"/>
      <c r="GW281" s="40"/>
      <c r="GX281" s="40"/>
      <c r="GY281" s="40"/>
      <c r="GZ281" s="40"/>
      <c r="HA281" s="40"/>
      <c r="HB281" s="40"/>
      <c r="HC281" s="40"/>
      <c r="HD281" s="40"/>
      <c r="HE281" s="40"/>
      <c r="HF281" s="40"/>
      <c r="HG281" s="40"/>
      <c r="HH281" s="40"/>
      <c r="HI281" s="40"/>
      <c r="HJ281" s="40"/>
      <c r="HK281" s="40"/>
      <c r="HL281" s="40"/>
      <c r="HM281" s="40"/>
      <c r="HN281" s="40"/>
      <c r="HO281" s="40"/>
      <c r="HP281" s="40"/>
      <c r="HQ281" s="40"/>
      <c r="HR281" s="40"/>
      <c r="HS281" s="40"/>
      <c r="HT281" s="40"/>
      <c r="HU281" s="3"/>
    </row>
    <row r="282" spans="1:229" x14ac:dyDescent="0.2">
      <c r="A282" s="42"/>
      <c r="B282" s="40"/>
      <c r="C282" s="40"/>
      <c r="D282" s="40"/>
      <c r="E282" s="40"/>
      <c r="F282" s="40"/>
      <c r="G282" s="40"/>
      <c r="H282" s="40"/>
      <c r="I282" s="40"/>
      <c r="J282" s="40"/>
      <c r="K282" s="40"/>
      <c r="L282" s="40"/>
      <c r="M282" s="40"/>
      <c r="N282" s="40"/>
      <c r="O282" s="40"/>
      <c r="P282" s="40"/>
      <c r="Q282" s="40"/>
      <c r="R282" s="40"/>
      <c r="S282" s="40"/>
      <c r="T282" s="150"/>
      <c r="U282" s="150"/>
      <c r="V282" s="150"/>
      <c r="W282" s="150"/>
      <c r="X282" s="150"/>
      <c r="Y282" s="150"/>
      <c r="Z282" s="150"/>
      <c r="AA282" s="150"/>
      <c r="AB282" s="150"/>
      <c r="AC282" s="150"/>
      <c r="AD282" s="150"/>
      <c r="AE282" s="150"/>
      <c r="AF282" s="150"/>
      <c r="AG282" s="150"/>
      <c r="AH282" s="150"/>
      <c r="AI282" s="150"/>
      <c r="AJ282" s="150"/>
      <c r="AK282" s="150"/>
      <c r="AL282" s="15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c r="GT282" s="40"/>
      <c r="GU282" s="40"/>
      <c r="GV282" s="40"/>
      <c r="GW282" s="40"/>
      <c r="GX282" s="40"/>
      <c r="GY282" s="40"/>
      <c r="GZ282" s="40"/>
      <c r="HA282" s="40"/>
      <c r="HB282" s="40"/>
      <c r="HC282" s="40"/>
      <c r="HD282" s="40"/>
      <c r="HE282" s="40"/>
      <c r="HF282" s="40"/>
      <c r="HG282" s="40"/>
      <c r="HH282" s="40"/>
      <c r="HI282" s="40"/>
      <c r="HJ282" s="40"/>
      <c r="HK282" s="40"/>
      <c r="HL282" s="40"/>
      <c r="HM282" s="40"/>
      <c r="HN282" s="40"/>
      <c r="HO282" s="40"/>
      <c r="HP282" s="40"/>
      <c r="HQ282" s="40"/>
      <c r="HR282" s="40"/>
      <c r="HS282" s="40"/>
      <c r="HT282" s="40"/>
      <c r="HU282" s="3"/>
    </row>
    <row r="283" spans="1:229" x14ac:dyDescent="0.2">
      <c r="A283" s="42"/>
      <c r="B283" s="40"/>
      <c r="C283" s="40"/>
      <c r="D283" s="40"/>
      <c r="E283" s="40"/>
      <c r="F283" s="40"/>
      <c r="G283" s="40"/>
      <c r="H283" s="40"/>
      <c r="I283" s="40"/>
      <c r="J283" s="40"/>
      <c r="K283" s="40"/>
      <c r="L283" s="40"/>
      <c r="M283" s="40"/>
      <c r="N283" s="40"/>
      <c r="O283" s="40"/>
      <c r="P283" s="40"/>
      <c r="Q283" s="40"/>
      <c r="R283" s="40"/>
      <c r="S283" s="40"/>
      <c r="T283" s="150"/>
      <c r="U283" s="150"/>
      <c r="V283" s="150"/>
      <c r="W283" s="150"/>
      <c r="X283" s="150"/>
      <c r="Y283" s="150"/>
      <c r="Z283" s="150"/>
      <c r="AA283" s="150"/>
      <c r="AB283" s="150"/>
      <c r="AC283" s="150"/>
      <c r="AD283" s="150"/>
      <c r="AE283" s="150"/>
      <c r="AF283" s="150"/>
      <c r="AG283" s="150"/>
      <c r="AH283" s="150"/>
      <c r="AI283" s="150"/>
      <c r="AJ283" s="150"/>
      <c r="AK283" s="150"/>
      <c r="AL283" s="15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c r="GT283" s="40"/>
      <c r="GU283" s="40"/>
      <c r="GV283" s="40"/>
      <c r="GW283" s="40"/>
      <c r="GX283" s="40"/>
      <c r="GY283" s="40"/>
      <c r="GZ283" s="40"/>
      <c r="HA283" s="40"/>
      <c r="HB283" s="40"/>
      <c r="HC283" s="40"/>
      <c r="HD283" s="40"/>
      <c r="HE283" s="40"/>
      <c r="HF283" s="40"/>
      <c r="HG283" s="40"/>
      <c r="HH283" s="40"/>
      <c r="HI283" s="40"/>
      <c r="HJ283" s="40"/>
      <c r="HK283" s="40"/>
      <c r="HL283" s="40"/>
      <c r="HM283" s="40"/>
      <c r="HN283" s="40"/>
      <c r="HO283" s="40"/>
      <c r="HP283" s="40"/>
      <c r="HQ283" s="40"/>
      <c r="HR283" s="40"/>
      <c r="HS283" s="40"/>
      <c r="HT283" s="40"/>
      <c r="HU283" s="3"/>
    </row>
    <row r="284" spans="1:229" x14ac:dyDescent="0.2">
      <c r="A284" s="42"/>
      <c r="B284" s="40"/>
      <c r="C284" s="40"/>
      <c r="D284" s="40"/>
      <c r="E284" s="40"/>
      <c r="F284" s="40"/>
      <c r="G284" s="40"/>
      <c r="H284" s="40"/>
      <c r="I284" s="40"/>
      <c r="J284" s="40"/>
      <c r="K284" s="40"/>
      <c r="L284" s="40"/>
      <c r="M284" s="40"/>
      <c r="N284" s="40"/>
      <c r="O284" s="40"/>
      <c r="P284" s="40"/>
      <c r="Q284" s="40"/>
      <c r="R284" s="40"/>
      <c r="S284" s="40"/>
      <c r="T284" s="150"/>
      <c r="U284" s="150"/>
      <c r="V284" s="150"/>
      <c r="W284" s="150"/>
      <c r="X284" s="150"/>
      <c r="Y284" s="150"/>
      <c r="Z284" s="150"/>
      <c r="AA284" s="150"/>
      <c r="AB284" s="150"/>
      <c r="AC284" s="150"/>
      <c r="AD284" s="150"/>
      <c r="AE284" s="150"/>
      <c r="AF284" s="150"/>
      <c r="AG284" s="150"/>
      <c r="AH284" s="150"/>
      <c r="AI284" s="150"/>
      <c r="AJ284" s="150"/>
      <c r="AK284" s="150"/>
      <c r="AL284" s="15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c r="GT284" s="40"/>
      <c r="GU284" s="40"/>
      <c r="GV284" s="40"/>
      <c r="GW284" s="40"/>
      <c r="GX284" s="40"/>
      <c r="GY284" s="40"/>
      <c r="GZ284" s="40"/>
      <c r="HA284" s="40"/>
      <c r="HB284" s="40"/>
      <c r="HC284" s="40"/>
      <c r="HD284" s="40"/>
      <c r="HE284" s="40"/>
      <c r="HF284" s="40"/>
      <c r="HG284" s="40"/>
      <c r="HH284" s="40"/>
      <c r="HI284" s="40"/>
      <c r="HJ284" s="40"/>
      <c r="HK284" s="40"/>
      <c r="HL284" s="40"/>
      <c r="HM284" s="40"/>
      <c r="HN284" s="40"/>
      <c r="HO284" s="40"/>
      <c r="HP284" s="40"/>
      <c r="HQ284" s="40"/>
      <c r="HR284" s="40"/>
      <c r="HS284" s="40"/>
      <c r="HT284" s="40"/>
      <c r="HU284" s="3"/>
    </row>
    <row r="285" spans="1:229" x14ac:dyDescent="0.2">
      <c r="A285" s="42"/>
      <c r="B285" s="40"/>
      <c r="C285" s="40"/>
      <c r="D285" s="40"/>
      <c r="E285" s="40"/>
      <c r="F285" s="40"/>
      <c r="G285" s="40"/>
      <c r="H285" s="40"/>
      <c r="I285" s="40"/>
      <c r="J285" s="40"/>
      <c r="K285" s="40"/>
      <c r="L285" s="40"/>
      <c r="M285" s="40"/>
      <c r="N285" s="40"/>
      <c r="O285" s="40"/>
      <c r="P285" s="40"/>
      <c r="Q285" s="40"/>
      <c r="R285" s="40"/>
      <c r="S285" s="40"/>
      <c r="T285" s="150"/>
      <c r="U285" s="150"/>
      <c r="V285" s="150"/>
      <c r="W285" s="150"/>
      <c r="X285" s="150"/>
      <c r="Y285" s="150"/>
      <c r="Z285" s="150"/>
      <c r="AA285" s="150"/>
      <c r="AB285" s="150"/>
      <c r="AC285" s="150"/>
      <c r="AD285" s="150"/>
      <c r="AE285" s="150"/>
      <c r="AF285" s="150"/>
      <c r="AG285" s="150"/>
      <c r="AH285" s="150"/>
      <c r="AI285" s="150"/>
      <c r="AJ285" s="150"/>
      <c r="AK285" s="150"/>
      <c r="AL285" s="15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c r="GT285" s="40"/>
      <c r="GU285" s="40"/>
      <c r="GV285" s="40"/>
      <c r="GW285" s="40"/>
      <c r="GX285" s="40"/>
      <c r="GY285" s="40"/>
      <c r="GZ285" s="40"/>
      <c r="HA285" s="40"/>
      <c r="HB285" s="40"/>
      <c r="HC285" s="40"/>
      <c r="HD285" s="40"/>
      <c r="HE285" s="40"/>
      <c r="HF285" s="40"/>
      <c r="HG285" s="40"/>
      <c r="HH285" s="40"/>
      <c r="HI285" s="40"/>
      <c r="HJ285" s="40"/>
      <c r="HK285" s="40"/>
      <c r="HL285" s="40"/>
      <c r="HM285" s="40"/>
      <c r="HN285" s="40"/>
      <c r="HO285" s="40"/>
      <c r="HP285" s="40"/>
      <c r="HQ285" s="40"/>
      <c r="HR285" s="40"/>
      <c r="HS285" s="40"/>
      <c r="HT285" s="40"/>
      <c r="HU285" s="3"/>
    </row>
    <row r="286" spans="1:229" x14ac:dyDescent="0.2">
      <c r="A286" s="42"/>
      <c r="B286" s="40"/>
      <c r="C286" s="40"/>
      <c r="D286" s="40"/>
      <c r="E286" s="40"/>
      <c r="F286" s="40"/>
      <c r="G286" s="40"/>
      <c r="H286" s="40"/>
      <c r="I286" s="40"/>
      <c r="J286" s="40"/>
      <c r="K286" s="40"/>
      <c r="L286" s="40"/>
      <c r="M286" s="40"/>
      <c r="N286" s="40"/>
      <c r="O286" s="40"/>
      <c r="P286" s="40"/>
      <c r="Q286" s="40"/>
      <c r="R286" s="40"/>
      <c r="S286" s="40"/>
      <c r="T286" s="150"/>
      <c r="U286" s="150"/>
      <c r="V286" s="150"/>
      <c r="W286" s="150"/>
      <c r="X286" s="150"/>
      <c r="Y286" s="150"/>
      <c r="Z286" s="150"/>
      <c r="AA286" s="150"/>
      <c r="AB286" s="150"/>
      <c r="AC286" s="150"/>
      <c r="AD286" s="150"/>
      <c r="AE286" s="150"/>
      <c r="AF286" s="150"/>
      <c r="AG286" s="150"/>
      <c r="AH286" s="150"/>
      <c r="AI286" s="150"/>
      <c r="AJ286" s="150"/>
      <c r="AK286" s="150"/>
      <c r="AL286" s="15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c r="GT286" s="40"/>
      <c r="GU286" s="40"/>
      <c r="GV286" s="40"/>
      <c r="GW286" s="40"/>
      <c r="GX286" s="40"/>
      <c r="GY286" s="40"/>
      <c r="GZ286" s="40"/>
      <c r="HA286" s="40"/>
      <c r="HB286" s="40"/>
      <c r="HC286" s="40"/>
      <c r="HD286" s="40"/>
      <c r="HE286" s="40"/>
      <c r="HF286" s="40"/>
      <c r="HG286" s="40"/>
      <c r="HH286" s="40"/>
      <c r="HI286" s="40"/>
      <c r="HJ286" s="40"/>
      <c r="HK286" s="40"/>
      <c r="HL286" s="40"/>
      <c r="HM286" s="40"/>
      <c r="HN286" s="40"/>
      <c r="HO286" s="40"/>
      <c r="HP286" s="40"/>
      <c r="HQ286" s="40"/>
      <c r="HR286" s="40"/>
      <c r="HS286" s="40"/>
      <c r="HT286" s="40"/>
      <c r="HU286" s="3"/>
    </row>
    <row r="287" spans="1:229" x14ac:dyDescent="0.2">
      <c r="A287" s="42"/>
      <c r="B287" s="40"/>
      <c r="C287" s="40"/>
      <c r="D287" s="40"/>
      <c r="E287" s="40"/>
      <c r="F287" s="40"/>
      <c r="G287" s="40"/>
      <c r="H287" s="40"/>
      <c r="I287" s="40"/>
      <c r="J287" s="40"/>
      <c r="K287" s="40"/>
      <c r="L287" s="40"/>
      <c r="M287" s="40"/>
      <c r="N287" s="40"/>
      <c r="O287" s="40"/>
      <c r="P287" s="40"/>
      <c r="Q287" s="40"/>
      <c r="R287" s="40"/>
      <c r="S287" s="40"/>
      <c r="T287" s="150"/>
      <c r="U287" s="150"/>
      <c r="V287" s="150"/>
      <c r="W287" s="150"/>
      <c r="X287" s="150"/>
      <c r="Y287" s="150"/>
      <c r="Z287" s="150"/>
      <c r="AA287" s="150"/>
      <c r="AB287" s="150"/>
      <c r="AC287" s="150"/>
      <c r="AD287" s="150"/>
      <c r="AE287" s="150"/>
      <c r="AF287" s="150"/>
      <c r="AG287" s="150"/>
      <c r="AH287" s="150"/>
      <c r="AI287" s="150"/>
      <c r="AJ287" s="150"/>
      <c r="AK287" s="150"/>
      <c r="AL287" s="15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c r="GT287" s="40"/>
      <c r="GU287" s="40"/>
      <c r="GV287" s="40"/>
      <c r="GW287" s="40"/>
      <c r="GX287" s="40"/>
      <c r="GY287" s="40"/>
      <c r="GZ287" s="40"/>
      <c r="HA287" s="40"/>
      <c r="HB287" s="40"/>
      <c r="HC287" s="40"/>
      <c r="HD287" s="40"/>
      <c r="HE287" s="40"/>
      <c r="HF287" s="40"/>
      <c r="HG287" s="40"/>
      <c r="HH287" s="40"/>
      <c r="HI287" s="40"/>
      <c r="HJ287" s="40"/>
      <c r="HK287" s="40"/>
      <c r="HL287" s="40"/>
      <c r="HM287" s="40"/>
      <c r="HN287" s="40"/>
      <c r="HO287" s="40"/>
      <c r="HP287" s="40"/>
      <c r="HQ287" s="40"/>
      <c r="HR287" s="40"/>
      <c r="HS287" s="40"/>
      <c r="HT287" s="40"/>
      <c r="HU287" s="3"/>
    </row>
    <row r="288" spans="1:229" x14ac:dyDescent="0.2">
      <c r="A288" s="42"/>
      <c r="B288" s="40"/>
      <c r="C288" s="40"/>
      <c r="D288" s="40"/>
      <c r="E288" s="40"/>
      <c r="F288" s="40"/>
      <c r="G288" s="40"/>
      <c r="H288" s="40"/>
      <c r="I288" s="40"/>
      <c r="J288" s="40"/>
      <c r="K288" s="40"/>
      <c r="L288" s="40"/>
      <c r="M288" s="40"/>
      <c r="N288" s="40"/>
      <c r="O288" s="40"/>
      <c r="P288" s="40"/>
      <c r="Q288" s="40"/>
      <c r="R288" s="40"/>
      <c r="S288" s="40"/>
      <c r="T288" s="150"/>
      <c r="U288" s="150"/>
      <c r="V288" s="150"/>
      <c r="W288" s="150"/>
      <c r="X288" s="150"/>
      <c r="Y288" s="150"/>
      <c r="Z288" s="150"/>
      <c r="AA288" s="150"/>
      <c r="AB288" s="150"/>
      <c r="AC288" s="150"/>
      <c r="AD288" s="150"/>
      <c r="AE288" s="150"/>
      <c r="AF288" s="150"/>
      <c r="AG288" s="150"/>
      <c r="AH288" s="150"/>
      <c r="AI288" s="150"/>
      <c r="AJ288" s="150"/>
      <c r="AK288" s="150"/>
      <c r="AL288" s="15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c r="GT288" s="40"/>
      <c r="GU288" s="40"/>
      <c r="GV288" s="40"/>
      <c r="GW288" s="40"/>
      <c r="GX288" s="40"/>
      <c r="GY288" s="40"/>
      <c r="GZ288" s="40"/>
      <c r="HA288" s="40"/>
      <c r="HB288" s="40"/>
      <c r="HC288" s="40"/>
      <c r="HD288" s="40"/>
      <c r="HE288" s="40"/>
      <c r="HF288" s="40"/>
      <c r="HG288" s="40"/>
      <c r="HH288" s="40"/>
      <c r="HI288" s="40"/>
      <c r="HJ288" s="40"/>
      <c r="HK288" s="40"/>
      <c r="HL288" s="40"/>
      <c r="HM288" s="40"/>
      <c r="HN288" s="40"/>
      <c r="HO288" s="40"/>
      <c r="HP288" s="40"/>
      <c r="HQ288" s="40"/>
      <c r="HR288" s="40"/>
      <c r="HS288" s="40"/>
      <c r="HT288" s="40"/>
      <c r="HU288" s="3"/>
    </row>
    <row r="289" spans="1:229" x14ac:dyDescent="0.2">
      <c r="A289" s="42"/>
      <c r="B289" s="40"/>
      <c r="C289" s="40"/>
      <c r="D289" s="40"/>
      <c r="E289" s="40"/>
      <c r="F289" s="40"/>
      <c r="G289" s="40"/>
      <c r="H289" s="40"/>
      <c r="I289" s="40"/>
      <c r="J289" s="40"/>
      <c r="K289" s="40"/>
      <c r="L289" s="40"/>
      <c r="M289" s="40"/>
      <c r="N289" s="40"/>
      <c r="O289" s="40"/>
      <c r="P289" s="40"/>
      <c r="Q289" s="40"/>
      <c r="R289" s="40"/>
      <c r="S289" s="40"/>
      <c r="T289" s="150"/>
      <c r="U289" s="150"/>
      <c r="V289" s="150"/>
      <c r="W289" s="150"/>
      <c r="X289" s="150"/>
      <c r="Y289" s="150"/>
      <c r="Z289" s="150"/>
      <c r="AA289" s="150"/>
      <c r="AB289" s="150"/>
      <c r="AC289" s="150"/>
      <c r="AD289" s="150"/>
      <c r="AE289" s="150"/>
      <c r="AF289" s="150"/>
      <c r="AG289" s="150"/>
      <c r="AH289" s="150"/>
      <c r="AI289" s="150"/>
      <c r="AJ289" s="150"/>
      <c r="AK289" s="150"/>
      <c r="AL289" s="15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c r="GT289" s="40"/>
      <c r="GU289" s="40"/>
      <c r="GV289" s="40"/>
      <c r="GW289" s="40"/>
      <c r="GX289" s="40"/>
      <c r="GY289" s="40"/>
      <c r="GZ289" s="40"/>
      <c r="HA289" s="40"/>
      <c r="HB289" s="40"/>
      <c r="HC289" s="40"/>
      <c r="HD289" s="40"/>
      <c r="HE289" s="40"/>
      <c r="HF289" s="40"/>
      <c r="HG289" s="40"/>
      <c r="HH289" s="40"/>
      <c r="HI289" s="40"/>
      <c r="HJ289" s="40"/>
      <c r="HK289" s="40"/>
      <c r="HL289" s="40"/>
      <c r="HM289" s="40"/>
      <c r="HN289" s="40"/>
      <c r="HO289" s="40"/>
      <c r="HP289" s="40"/>
      <c r="HQ289" s="40"/>
      <c r="HR289" s="40"/>
      <c r="HS289" s="40"/>
      <c r="HT289" s="40"/>
      <c r="HU289" s="3"/>
    </row>
    <row r="290" spans="1:229" x14ac:dyDescent="0.2">
      <c r="A290" s="42"/>
      <c r="B290" s="40"/>
      <c r="C290" s="40"/>
      <c r="D290" s="40"/>
      <c r="E290" s="40"/>
      <c r="F290" s="40"/>
      <c r="G290" s="40"/>
      <c r="H290" s="40"/>
      <c r="I290" s="40"/>
      <c r="J290" s="40"/>
      <c r="K290" s="40"/>
      <c r="L290" s="40"/>
      <c r="M290" s="40"/>
      <c r="N290" s="40"/>
      <c r="O290" s="40"/>
      <c r="P290" s="40"/>
      <c r="Q290" s="40"/>
      <c r="R290" s="40"/>
      <c r="S290" s="40"/>
      <c r="T290" s="150"/>
      <c r="U290" s="150"/>
      <c r="V290" s="150"/>
      <c r="W290" s="150"/>
      <c r="X290" s="150"/>
      <c r="Y290" s="150"/>
      <c r="Z290" s="150"/>
      <c r="AA290" s="150"/>
      <c r="AB290" s="150"/>
      <c r="AC290" s="150"/>
      <c r="AD290" s="150"/>
      <c r="AE290" s="150"/>
      <c r="AF290" s="150"/>
      <c r="AG290" s="150"/>
      <c r="AH290" s="150"/>
      <c r="AI290" s="150"/>
      <c r="AJ290" s="150"/>
      <c r="AK290" s="150"/>
      <c r="AL290" s="15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c r="GT290" s="40"/>
      <c r="GU290" s="40"/>
      <c r="GV290" s="40"/>
      <c r="GW290" s="40"/>
      <c r="GX290" s="40"/>
      <c r="GY290" s="40"/>
      <c r="GZ290" s="40"/>
      <c r="HA290" s="40"/>
      <c r="HB290" s="40"/>
      <c r="HC290" s="40"/>
      <c r="HD290" s="40"/>
      <c r="HE290" s="40"/>
      <c r="HF290" s="40"/>
      <c r="HG290" s="40"/>
      <c r="HH290" s="40"/>
      <c r="HI290" s="40"/>
      <c r="HJ290" s="40"/>
      <c r="HK290" s="40"/>
      <c r="HL290" s="40"/>
      <c r="HM290" s="40"/>
      <c r="HN290" s="40"/>
      <c r="HO290" s="40"/>
      <c r="HP290" s="40"/>
      <c r="HQ290" s="40"/>
      <c r="HR290" s="40"/>
      <c r="HS290" s="40"/>
      <c r="HT290" s="40"/>
      <c r="HU290" s="3"/>
    </row>
    <row r="291" spans="1:229" x14ac:dyDescent="0.2">
      <c r="A291" s="42"/>
      <c r="B291" s="40"/>
      <c r="C291" s="40"/>
      <c r="D291" s="40"/>
      <c r="E291" s="40"/>
      <c r="F291" s="40"/>
      <c r="G291" s="40"/>
      <c r="H291" s="40"/>
      <c r="I291" s="40"/>
      <c r="J291" s="40"/>
      <c r="K291" s="40"/>
      <c r="L291" s="40"/>
      <c r="M291" s="40"/>
      <c r="N291" s="40"/>
      <c r="O291" s="40"/>
      <c r="P291" s="40"/>
      <c r="Q291" s="40"/>
      <c r="R291" s="40"/>
      <c r="S291" s="40"/>
      <c r="T291" s="150"/>
      <c r="U291" s="150"/>
      <c r="V291" s="150"/>
      <c r="W291" s="150"/>
      <c r="X291" s="150"/>
      <c r="Y291" s="150"/>
      <c r="Z291" s="150"/>
      <c r="AA291" s="150"/>
      <c r="AB291" s="150"/>
      <c r="AC291" s="150"/>
      <c r="AD291" s="150"/>
      <c r="AE291" s="150"/>
      <c r="AF291" s="150"/>
      <c r="AG291" s="150"/>
      <c r="AH291" s="150"/>
      <c r="AI291" s="150"/>
      <c r="AJ291" s="150"/>
      <c r="AK291" s="150"/>
      <c r="AL291" s="15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c r="GT291" s="40"/>
      <c r="GU291" s="40"/>
      <c r="GV291" s="40"/>
      <c r="GW291" s="40"/>
      <c r="GX291" s="40"/>
      <c r="GY291" s="40"/>
      <c r="GZ291" s="40"/>
      <c r="HA291" s="40"/>
      <c r="HB291" s="40"/>
      <c r="HC291" s="40"/>
      <c r="HD291" s="40"/>
      <c r="HE291" s="40"/>
      <c r="HF291" s="40"/>
      <c r="HG291" s="40"/>
      <c r="HH291" s="40"/>
      <c r="HI291" s="40"/>
      <c r="HJ291" s="40"/>
      <c r="HK291" s="40"/>
      <c r="HL291" s="40"/>
      <c r="HM291" s="40"/>
      <c r="HN291" s="40"/>
      <c r="HO291" s="40"/>
      <c r="HP291" s="40"/>
      <c r="HQ291" s="40"/>
      <c r="HR291" s="40"/>
      <c r="HS291" s="40"/>
      <c r="HT291" s="40"/>
      <c r="HU291" s="3"/>
    </row>
    <row r="292" spans="1:229" x14ac:dyDescent="0.2">
      <c r="A292" s="42"/>
      <c r="B292" s="40"/>
      <c r="C292" s="40"/>
      <c r="D292" s="40"/>
      <c r="E292" s="40"/>
      <c r="F292" s="40"/>
      <c r="G292" s="40"/>
      <c r="H292" s="40"/>
      <c r="I292" s="40"/>
      <c r="J292" s="40"/>
      <c r="K292" s="40"/>
      <c r="L292" s="40"/>
      <c r="M292" s="40"/>
      <c r="N292" s="40"/>
      <c r="O292" s="40"/>
      <c r="P292" s="40"/>
      <c r="Q292" s="40"/>
      <c r="R292" s="40"/>
      <c r="S292" s="40"/>
      <c r="T292" s="150"/>
      <c r="U292" s="150"/>
      <c r="V292" s="150"/>
      <c r="W292" s="150"/>
      <c r="X292" s="150"/>
      <c r="Y292" s="150"/>
      <c r="Z292" s="150"/>
      <c r="AA292" s="150"/>
      <c r="AB292" s="150"/>
      <c r="AC292" s="150"/>
      <c r="AD292" s="150"/>
      <c r="AE292" s="150"/>
      <c r="AF292" s="150"/>
      <c r="AG292" s="150"/>
      <c r="AH292" s="150"/>
      <c r="AI292" s="150"/>
      <c r="AJ292" s="150"/>
      <c r="AK292" s="150"/>
      <c r="AL292" s="15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c r="GT292" s="40"/>
      <c r="GU292" s="40"/>
      <c r="GV292" s="40"/>
      <c r="GW292" s="40"/>
      <c r="GX292" s="40"/>
      <c r="GY292" s="40"/>
      <c r="GZ292" s="40"/>
      <c r="HA292" s="40"/>
      <c r="HB292" s="40"/>
      <c r="HC292" s="40"/>
      <c r="HD292" s="40"/>
      <c r="HE292" s="40"/>
      <c r="HF292" s="40"/>
      <c r="HG292" s="40"/>
      <c r="HH292" s="40"/>
      <c r="HI292" s="40"/>
      <c r="HJ292" s="40"/>
      <c r="HK292" s="40"/>
      <c r="HL292" s="40"/>
      <c r="HM292" s="40"/>
      <c r="HN292" s="40"/>
      <c r="HO292" s="40"/>
      <c r="HP292" s="40"/>
      <c r="HQ292" s="40"/>
      <c r="HR292" s="40"/>
      <c r="HS292" s="40"/>
      <c r="HT292" s="40"/>
      <c r="HU292" s="3"/>
    </row>
    <row r="293" spans="1:229" x14ac:dyDescent="0.2">
      <c r="A293" s="42"/>
      <c r="B293" s="40"/>
      <c r="C293" s="40"/>
      <c r="D293" s="40"/>
      <c r="E293" s="40"/>
      <c r="F293" s="40"/>
      <c r="G293" s="40"/>
      <c r="H293" s="40"/>
      <c r="I293" s="40"/>
      <c r="J293" s="40"/>
      <c r="K293" s="40"/>
      <c r="L293" s="40"/>
      <c r="M293" s="40"/>
      <c r="N293" s="40"/>
      <c r="O293" s="40"/>
      <c r="P293" s="40"/>
      <c r="Q293" s="40"/>
      <c r="R293" s="40"/>
      <c r="S293" s="40"/>
      <c r="T293" s="150"/>
      <c r="U293" s="150"/>
      <c r="V293" s="150"/>
      <c r="W293" s="150"/>
      <c r="X293" s="150"/>
      <c r="Y293" s="150"/>
      <c r="Z293" s="150"/>
      <c r="AA293" s="150"/>
      <c r="AB293" s="150"/>
      <c r="AC293" s="150"/>
      <c r="AD293" s="150"/>
      <c r="AE293" s="150"/>
      <c r="AF293" s="150"/>
      <c r="AG293" s="150"/>
      <c r="AH293" s="150"/>
      <c r="AI293" s="150"/>
      <c r="AJ293" s="150"/>
      <c r="AK293" s="150"/>
      <c r="AL293" s="15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c r="GT293" s="40"/>
      <c r="GU293" s="40"/>
      <c r="GV293" s="40"/>
      <c r="GW293" s="40"/>
      <c r="GX293" s="40"/>
      <c r="GY293" s="40"/>
      <c r="GZ293" s="40"/>
      <c r="HA293" s="40"/>
      <c r="HB293" s="40"/>
      <c r="HC293" s="40"/>
      <c r="HD293" s="40"/>
      <c r="HE293" s="40"/>
      <c r="HF293" s="40"/>
      <c r="HG293" s="40"/>
      <c r="HH293" s="40"/>
      <c r="HI293" s="40"/>
      <c r="HJ293" s="40"/>
      <c r="HK293" s="40"/>
      <c r="HL293" s="40"/>
      <c r="HM293" s="40"/>
      <c r="HN293" s="40"/>
      <c r="HO293" s="40"/>
      <c r="HP293" s="40"/>
      <c r="HQ293" s="40"/>
      <c r="HR293" s="40"/>
      <c r="HS293" s="40"/>
      <c r="HT293" s="40"/>
      <c r="HU293" s="3"/>
    </row>
    <row r="294" spans="1:229" x14ac:dyDescent="0.2">
      <c r="A294" s="42"/>
      <c r="B294" s="40"/>
      <c r="C294" s="40"/>
      <c r="D294" s="40"/>
      <c r="E294" s="40"/>
      <c r="F294" s="40"/>
      <c r="G294" s="40"/>
      <c r="H294" s="40"/>
      <c r="I294" s="40"/>
      <c r="J294" s="40"/>
      <c r="K294" s="40"/>
      <c r="L294" s="40"/>
      <c r="M294" s="40"/>
      <c r="N294" s="40"/>
      <c r="O294" s="40"/>
      <c r="P294" s="40"/>
      <c r="Q294" s="40"/>
      <c r="R294" s="40"/>
      <c r="S294" s="40"/>
      <c r="T294" s="150"/>
      <c r="U294" s="150"/>
      <c r="V294" s="150"/>
      <c r="W294" s="150"/>
      <c r="X294" s="150"/>
      <c r="Y294" s="150"/>
      <c r="Z294" s="150"/>
      <c r="AA294" s="150"/>
      <c r="AB294" s="150"/>
      <c r="AC294" s="150"/>
      <c r="AD294" s="150"/>
      <c r="AE294" s="150"/>
      <c r="AF294" s="150"/>
      <c r="AG294" s="150"/>
      <c r="AH294" s="150"/>
      <c r="AI294" s="150"/>
      <c r="AJ294" s="150"/>
      <c r="AK294" s="150"/>
      <c r="AL294" s="15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c r="GT294" s="40"/>
      <c r="GU294" s="40"/>
      <c r="GV294" s="40"/>
      <c r="GW294" s="40"/>
      <c r="GX294" s="40"/>
      <c r="GY294" s="40"/>
      <c r="GZ294" s="40"/>
      <c r="HA294" s="40"/>
      <c r="HB294" s="40"/>
      <c r="HC294" s="40"/>
      <c r="HD294" s="40"/>
      <c r="HE294" s="40"/>
      <c r="HF294" s="40"/>
      <c r="HG294" s="40"/>
      <c r="HH294" s="40"/>
      <c r="HI294" s="40"/>
      <c r="HJ294" s="40"/>
      <c r="HK294" s="40"/>
      <c r="HL294" s="40"/>
      <c r="HM294" s="40"/>
      <c r="HN294" s="40"/>
      <c r="HO294" s="40"/>
      <c r="HP294" s="40"/>
      <c r="HQ294" s="40"/>
      <c r="HR294" s="40"/>
      <c r="HS294" s="40"/>
      <c r="HT294" s="40"/>
      <c r="HU294" s="3"/>
    </row>
    <row r="295" spans="1:229" x14ac:dyDescent="0.2">
      <c r="A295" s="42"/>
      <c r="B295" s="40"/>
      <c r="C295" s="40"/>
      <c r="D295" s="40"/>
      <c r="E295" s="40"/>
      <c r="F295" s="40"/>
      <c r="G295" s="40"/>
      <c r="H295" s="40"/>
      <c r="I295" s="40"/>
      <c r="J295" s="40"/>
      <c r="K295" s="40"/>
      <c r="L295" s="40"/>
      <c r="M295" s="40"/>
      <c r="N295" s="40"/>
      <c r="O295" s="40"/>
      <c r="P295" s="40"/>
      <c r="Q295" s="40"/>
      <c r="R295" s="40"/>
      <c r="S295" s="40"/>
      <c r="T295" s="150"/>
      <c r="U295" s="150"/>
      <c r="V295" s="150"/>
      <c r="W295" s="150"/>
      <c r="X295" s="150"/>
      <c r="Y295" s="150"/>
      <c r="Z295" s="150"/>
      <c r="AA295" s="150"/>
      <c r="AB295" s="150"/>
      <c r="AC295" s="150"/>
      <c r="AD295" s="150"/>
      <c r="AE295" s="150"/>
      <c r="AF295" s="150"/>
      <c r="AG295" s="150"/>
      <c r="AH295" s="150"/>
      <c r="AI295" s="150"/>
      <c r="AJ295" s="150"/>
      <c r="AK295" s="150"/>
      <c r="AL295" s="15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c r="GT295" s="40"/>
      <c r="GU295" s="40"/>
      <c r="GV295" s="40"/>
      <c r="GW295" s="40"/>
      <c r="GX295" s="40"/>
      <c r="GY295" s="40"/>
      <c r="GZ295" s="40"/>
      <c r="HA295" s="40"/>
      <c r="HB295" s="40"/>
      <c r="HC295" s="40"/>
      <c r="HD295" s="40"/>
      <c r="HE295" s="40"/>
      <c r="HF295" s="40"/>
      <c r="HG295" s="40"/>
      <c r="HH295" s="40"/>
      <c r="HI295" s="40"/>
      <c r="HJ295" s="40"/>
      <c r="HK295" s="40"/>
      <c r="HL295" s="40"/>
      <c r="HM295" s="40"/>
      <c r="HN295" s="40"/>
      <c r="HO295" s="40"/>
      <c r="HP295" s="40"/>
      <c r="HQ295" s="40"/>
      <c r="HR295" s="40"/>
      <c r="HS295" s="40"/>
      <c r="HT295" s="40"/>
      <c r="HU295" s="3"/>
    </row>
    <row r="296" spans="1:229" x14ac:dyDescent="0.2">
      <c r="A296" s="42"/>
      <c r="B296" s="40"/>
      <c r="C296" s="40"/>
      <c r="D296" s="40"/>
      <c r="E296" s="40"/>
      <c r="F296" s="40"/>
      <c r="G296" s="40"/>
      <c r="H296" s="40"/>
      <c r="I296" s="40"/>
      <c r="J296" s="40"/>
      <c r="K296" s="40"/>
      <c r="L296" s="40"/>
      <c r="M296" s="40"/>
      <c r="N296" s="40"/>
      <c r="O296" s="40"/>
      <c r="P296" s="40"/>
      <c r="Q296" s="40"/>
      <c r="R296" s="40"/>
      <c r="S296" s="40"/>
      <c r="T296" s="150"/>
      <c r="U296" s="150"/>
      <c r="V296" s="150"/>
      <c r="W296" s="150"/>
      <c r="X296" s="150"/>
      <c r="Y296" s="150"/>
      <c r="Z296" s="150"/>
      <c r="AA296" s="150"/>
      <c r="AB296" s="150"/>
      <c r="AC296" s="150"/>
      <c r="AD296" s="150"/>
      <c r="AE296" s="150"/>
      <c r="AF296" s="150"/>
      <c r="AG296" s="150"/>
      <c r="AH296" s="150"/>
      <c r="AI296" s="150"/>
      <c r="AJ296" s="150"/>
      <c r="AK296" s="150"/>
      <c r="AL296" s="15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c r="GT296" s="40"/>
      <c r="GU296" s="40"/>
      <c r="GV296" s="40"/>
      <c r="GW296" s="40"/>
      <c r="GX296" s="40"/>
      <c r="GY296" s="40"/>
      <c r="GZ296" s="40"/>
      <c r="HA296" s="40"/>
      <c r="HB296" s="40"/>
      <c r="HC296" s="40"/>
      <c r="HD296" s="40"/>
      <c r="HE296" s="40"/>
      <c r="HF296" s="40"/>
      <c r="HG296" s="40"/>
      <c r="HH296" s="40"/>
      <c r="HI296" s="40"/>
      <c r="HJ296" s="40"/>
      <c r="HK296" s="40"/>
      <c r="HL296" s="40"/>
      <c r="HM296" s="40"/>
      <c r="HN296" s="40"/>
      <c r="HO296" s="40"/>
      <c r="HP296" s="40"/>
      <c r="HQ296" s="40"/>
      <c r="HR296" s="40"/>
      <c r="HS296" s="40"/>
      <c r="HT296" s="40"/>
      <c r="HU296" s="3"/>
    </row>
    <row r="297" spans="1:229" x14ac:dyDescent="0.2">
      <c r="A297" s="42"/>
      <c r="B297" s="40"/>
      <c r="C297" s="40"/>
      <c r="D297" s="40"/>
      <c r="E297" s="40"/>
      <c r="F297" s="40"/>
      <c r="G297" s="40"/>
      <c r="H297" s="40"/>
      <c r="I297" s="40"/>
      <c r="J297" s="40"/>
      <c r="K297" s="40"/>
      <c r="L297" s="40"/>
      <c r="M297" s="40"/>
      <c r="N297" s="40"/>
      <c r="O297" s="40"/>
      <c r="P297" s="40"/>
      <c r="Q297" s="40"/>
      <c r="R297" s="40"/>
      <c r="S297" s="40"/>
      <c r="T297" s="150"/>
      <c r="U297" s="150"/>
      <c r="V297" s="150"/>
      <c r="W297" s="150"/>
      <c r="X297" s="150"/>
      <c r="Y297" s="150"/>
      <c r="Z297" s="150"/>
      <c r="AA297" s="150"/>
      <c r="AB297" s="150"/>
      <c r="AC297" s="150"/>
      <c r="AD297" s="150"/>
      <c r="AE297" s="150"/>
      <c r="AF297" s="150"/>
      <c r="AG297" s="150"/>
      <c r="AH297" s="150"/>
      <c r="AI297" s="150"/>
      <c r="AJ297" s="150"/>
      <c r="AK297" s="150"/>
      <c r="AL297" s="15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c r="GT297" s="40"/>
      <c r="GU297" s="40"/>
      <c r="GV297" s="40"/>
      <c r="GW297" s="40"/>
      <c r="GX297" s="40"/>
      <c r="GY297" s="40"/>
      <c r="GZ297" s="40"/>
      <c r="HA297" s="40"/>
      <c r="HB297" s="40"/>
      <c r="HC297" s="40"/>
      <c r="HD297" s="40"/>
      <c r="HE297" s="40"/>
      <c r="HF297" s="40"/>
      <c r="HG297" s="40"/>
      <c r="HH297" s="40"/>
      <c r="HI297" s="40"/>
      <c r="HJ297" s="40"/>
      <c r="HK297" s="40"/>
      <c r="HL297" s="40"/>
      <c r="HM297" s="40"/>
      <c r="HN297" s="40"/>
      <c r="HO297" s="40"/>
      <c r="HP297" s="40"/>
      <c r="HQ297" s="40"/>
      <c r="HR297" s="40"/>
      <c r="HS297" s="40"/>
      <c r="HT297" s="40"/>
      <c r="HU297" s="3"/>
    </row>
    <row r="298" spans="1:229" x14ac:dyDescent="0.2">
      <c r="A298" s="42"/>
      <c r="B298" s="40"/>
      <c r="C298" s="40"/>
      <c r="D298" s="40"/>
      <c r="E298" s="40"/>
      <c r="F298" s="40"/>
      <c r="G298" s="40"/>
      <c r="H298" s="40"/>
      <c r="I298" s="40"/>
      <c r="J298" s="40"/>
      <c r="K298" s="40"/>
      <c r="L298" s="40"/>
      <c r="M298" s="40"/>
      <c r="N298" s="40"/>
      <c r="O298" s="40"/>
      <c r="P298" s="40"/>
      <c r="Q298" s="40"/>
      <c r="R298" s="40"/>
      <c r="S298" s="40"/>
      <c r="T298" s="150"/>
      <c r="U298" s="150"/>
      <c r="V298" s="150"/>
      <c r="W298" s="150"/>
      <c r="X298" s="150"/>
      <c r="Y298" s="150"/>
      <c r="Z298" s="150"/>
      <c r="AA298" s="150"/>
      <c r="AB298" s="150"/>
      <c r="AC298" s="150"/>
      <c r="AD298" s="150"/>
      <c r="AE298" s="150"/>
      <c r="AF298" s="150"/>
      <c r="AG298" s="150"/>
      <c r="AH298" s="150"/>
      <c r="AI298" s="150"/>
      <c r="AJ298" s="150"/>
      <c r="AK298" s="150"/>
      <c r="AL298" s="15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c r="GT298" s="40"/>
      <c r="GU298" s="40"/>
      <c r="GV298" s="40"/>
      <c r="GW298" s="40"/>
      <c r="GX298" s="40"/>
      <c r="GY298" s="40"/>
      <c r="GZ298" s="40"/>
      <c r="HA298" s="40"/>
      <c r="HB298" s="40"/>
      <c r="HC298" s="40"/>
      <c r="HD298" s="40"/>
      <c r="HE298" s="40"/>
      <c r="HF298" s="40"/>
      <c r="HG298" s="40"/>
      <c r="HH298" s="40"/>
      <c r="HI298" s="40"/>
      <c r="HJ298" s="40"/>
      <c r="HK298" s="40"/>
      <c r="HL298" s="40"/>
      <c r="HM298" s="40"/>
      <c r="HN298" s="40"/>
      <c r="HO298" s="40"/>
      <c r="HP298" s="40"/>
      <c r="HQ298" s="40"/>
      <c r="HR298" s="40"/>
      <c r="HS298" s="40"/>
      <c r="HT298" s="40"/>
      <c r="HU298" s="3"/>
    </row>
    <row r="299" spans="1:229" x14ac:dyDescent="0.2">
      <c r="A299" s="42"/>
      <c r="B299" s="40"/>
      <c r="C299" s="40"/>
      <c r="D299" s="40"/>
      <c r="E299" s="40"/>
      <c r="F299" s="40"/>
      <c r="G299" s="40"/>
      <c r="H299" s="40"/>
      <c r="I299" s="40"/>
      <c r="J299" s="40"/>
      <c r="K299" s="40"/>
      <c r="L299" s="40"/>
      <c r="M299" s="40"/>
      <c r="N299" s="40"/>
      <c r="O299" s="40"/>
      <c r="P299" s="40"/>
      <c r="Q299" s="40"/>
      <c r="R299" s="40"/>
      <c r="S299" s="40"/>
      <c r="T299" s="150"/>
      <c r="U299" s="150"/>
      <c r="V299" s="150"/>
      <c r="W299" s="150"/>
      <c r="X299" s="150"/>
      <c r="Y299" s="150"/>
      <c r="Z299" s="150"/>
      <c r="AA299" s="150"/>
      <c r="AB299" s="150"/>
      <c r="AC299" s="150"/>
      <c r="AD299" s="150"/>
      <c r="AE299" s="150"/>
      <c r="AF299" s="150"/>
      <c r="AG299" s="150"/>
      <c r="AH299" s="150"/>
      <c r="AI299" s="150"/>
      <c r="AJ299" s="150"/>
      <c r="AK299" s="150"/>
      <c r="AL299" s="15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c r="GT299" s="40"/>
      <c r="GU299" s="40"/>
      <c r="GV299" s="40"/>
      <c r="GW299" s="40"/>
      <c r="GX299" s="40"/>
      <c r="GY299" s="40"/>
      <c r="GZ299" s="40"/>
      <c r="HA299" s="40"/>
      <c r="HB299" s="40"/>
      <c r="HC299" s="40"/>
      <c r="HD299" s="40"/>
      <c r="HE299" s="40"/>
      <c r="HF299" s="40"/>
      <c r="HG299" s="40"/>
      <c r="HH299" s="40"/>
      <c r="HI299" s="40"/>
      <c r="HJ299" s="40"/>
      <c r="HK299" s="40"/>
      <c r="HL299" s="40"/>
      <c r="HM299" s="40"/>
      <c r="HN299" s="40"/>
      <c r="HO299" s="40"/>
      <c r="HP299" s="40"/>
      <c r="HQ299" s="40"/>
      <c r="HR299" s="40"/>
      <c r="HS299" s="40"/>
      <c r="HT299" s="40"/>
      <c r="HU299" s="3"/>
    </row>
    <row r="300" spans="1:229" x14ac:dyDescent="0.2">
      <c r="A300" s="42"/>
      <c r="B300" s="40"/>
      <c r="C300" s="40"/>
      <c r="D300" s="40"/>
      <c r="E300" s="40"/>
      <c r="F300" s="40"/>
      <c r="G300" s="40"/>
      <c r="H300" s="40"/>
      <c r="I300" s="40"/>
      <c r="J300" s="40"/>
      <c r="K300" s="40"/>
      <c r="L300" s="40"/>
      <c r="M300" s="40"/>
      <c r="N300" s="40"/>
      <c r="O300" s="40"/>
      <c r="P300" s="40"/>
      <c r="Q300" s="40"/>
      <c r="R300" s="40"/>
      <c r="S300" s="40"/>
      <c r="T300" s="150"/>
      <c r="U300" s="150"/>
      <c r="V300" s="150"/>
      <c r="W300" s="150"/>
      <c r="X300" s="150"/>
      <c r="Y300" s="150"/>
      <c r="Z300" s="150"/>
      <c r="AA300" s="150"/>
      <c r="AB300" s="150"/>
      <c r="AC300" s="150"/>
      <c r="AD300" s="150"/>
      <c r="AE300" s="150"/>
      <c r="AF300" s="150"/>
      <c r="AG300" s="150"/>
      <c r="AH300" s="150"/>
      <c r="AI300" s="150"/>
      <c r="AJ300" s="150"/>
      <c r="AK300" s="150"/>
      <c r="AL300" s="15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c r="GT300" s="40"/>
      <c r="GU300" s="40"/>
      <c r="GV300" s="40"/>
      <c r="GW300" s="40"/>
      <c r="GX300" s="40"/>
      <c r="GY300" s="40"/>
      <c r="GZ300" s="40"/>
      <c r="HA300" s="40"/>
      <c r="HB300" s="40"/>
      <c r="HC300" s="40"/>
      <c r="HD300" s="40"/>
      <c r="HE300" s="40"/>
      <c r="HF300" s="40"/>
      <c r="HG300" s="40"/>
      <c r="HH300" s="40"/>
      <c r="HI300" s="40"/>
      <c r="HJ300" s="40"/>
      <c r="HK300" s="40"/>
      <c r="HL300" s="40"/>
      <c r="HM300" s="40"/>
      <c r="HN300" s="40"/>
      <c r="HO300" s="40"/>
      <c r="HP300" s="40"/>
      <c r="HQ300" s="40"/>
      <c r="HR300" s="40"/>
      <c r="HS300" s="40"/>
      <c r="HT300" s="40"/>
      <c r="HU300" s="3"/>
    </row>
    <row r="301" spans="1:229" x14ac:dyDescent="0.2">
      <c r="A301" s="42"/>
      <c r="B301" s="40"/>
      <c r="C301" s="40"/>
      <c r="D301" s="40"/>
      <c r="E301" s="40"/>
      <c r="F301" s="40"/>
      <c r="G301" s="40"/>
      <c r="H301" s="40"/>
      <c r="I301" s="40"/>
      <c r="J301" s="40"/>
      <c r="K301" s="40"/>
      <c r="L301" s="40"/>
      <c r="M301" s="40"/>
      <c r="N301" s="40"/>
      <c r="O301" s="40"/>
      <c r="P301" s="40"/>
      <c r="Q301" s="40"/>
      <c r="R301" s="40"/>
      <c r="S301" s="40"/>
      <c r="T301" s="150"/>
      <c r="U301" s="150"/>
      <c r="V301" s="150"/>
      <c r="W301" s="150"/>
      <c r="X301" s="150"/>
      <c r="Y301" s="150"/>
      <c r="Z301" s="150"/>
      <c r="AA301" s="150"/>
      <c r="AB301" s="150"/>
      <c r="AC301" s="150"/>
      <c r="AD301" s="150"/>
      <c r="AE301" s="150"/>
      <c r="AF301" s="150"/>
      <c r="AG301" s="150"/>
      <c r="AH301" s="150"/>
      <c r="AI301" s="150"/>
      <c r="AJ301" s="150"/>
      <c r="AK301" s="150"/>
      <c r="AL301" s="15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c r="GT301" s="40"/>
      <c r="GU301" s="40"/>
      <c r="GV301" s="40"/>
      <c r="GW301" s="40"/>
      <c r="GX301" s="40"/>
      <c r="GY301" s="40"/>
      <c r="GZ301" s="40"/>
      <c r="HA301" s="40"/>
      <c r="HB301" s="40"/>
      <c r="HC301" s="40"/>
      <c r="HD301" s="40"/>
      <c r="HE301" s="40"/>
      <c r="HF301" s="40"/>
      <c r="HG301" s="40"/>
      <c r="HH301" s="40"/>
      <c r="HI301" s="40"/>
      <c r="HJ301" s="40"/>
      <c r="HK301" s="40"/>
      <c r="HL301" s="40"/>
      <c r="HM301" s="40"/>
      <c r="HN301" s="40"/>
      <c r="HO301" s="40"/>
      <c r="HP301" s="40"/>
      <c r="HQ301" s="40"/>
      <c r="HR301" s="40"/>
      <c r="HS301" s="40"/>
      <c r="HT301" s="40"/>
      <c r="HU301" s="3"/>
    </row>
    <row r="302" spans="1:229" x14ac:dyDescent="0.2">
      <c r="A302" s="42"/>
      <c r="B302" s="40"/>
      <c r="C302" s="40"/>
      <c r="D302" s="40"/>
      <c r="E302" s="40"/>
      <c r="F302" s="40"/>
      <c r="G302" s="40"/>
      <c r="H302" s="40"/>
      <c r="I302" s="40"/>
      <c r="J302" s="40"/>
      <c r="K302" s="40"/>
      <c r="L302" s="40"/>
      <c r="M302" s="40"/>
      <c r="N302" s="40"/>
      <c r="O302" s="40"/>
      <c r="P302" s="40"/>
      <c r="Q302" s="40"/>
      <c r="R302" s="40"/>
      <c r="S302" s="40"/>
      <c r="T302" s="150"/>
      <c r="U302" s="150"/>
      <c r="V302" s="150"/>
      <c r="W302" s="150"/>
      <c r="X302" s="150"/>
      <c r="Y302" s="150"/>
      <c r="Z302" s="150"/>
      <c r="AA302" s="150"/>
      <c r="AB302" s="150"/>
      <c r="AC302" s="150"/>
      <c r="AD302" s="150"/>
      <c r="AE302" s="150"/>
      <c r="AF302" s="150"/>
      <c r="AG302" s="150"/>
      <c r="AH302" s="150"/>
      <c r="AI302" s="150"/>
      <c r="AJ302" s="150"/>
      <c r="AK302" s="150"/>
      <c r="AL302" s="15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3"/>
    </row>
    <row r="303" spans="1:229" x14ac:dyDescent="0.2">
      <c r="A303" s="42"/>
      <c r="B303" s="40"/>
      <c r="C303" s="40"/>
      <c r="D303" s="40"/>
      <c r="E303" s="40"/>
      <c r="F303" s="40"/>
      <c r="G303" s="40"/>
      <c r="H303" s="40"/>
      <c r="I303" s="40"/>
      <c r="J303" s="40"/>
      <c r="K303" s="40"/>
      <c r="L303" s="40"/>
      <c r="M303" s="40"/>
      <c r="N303" s="40"/>
      <c r="O303" s="40"/>
      <c r="P303" s="40"/>
      <c r="Q303" s="40"/>
      <c r="R303" s="40"/>
      <c r="S303" s="40"/>
      <c r="T303" s="150"/>
      <c r="U303" s="150"/>
      <c r="V303" s="150"/>
      <c r="W303" s="150"/>
      <c r="X303" s="150"/>
      <c r="Y303" s="150"/>
      <c r="Z303" s="150"/>
      <c r="AA303" s="150"/>
      <c r="AB303" s="150"/>
      <c r="AC303" s="150"/>
      <c r="AD303" s="150"/>
      <c r="AE303" s="150"/>
      <c r="AF303" s="150"/>
      <c r="AG303" s="150"/>
      <c r="AH303" s="150"/>
      <c r="AI303" s="150"/>
      <c r="AJ303" s="150"/>
      <c r="AK303" s="150"/>
      <c r="AL303" s="15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3"/>
    </row>
    <row r="304" spans="1:229" x14ac:dyDescent="0.2">
      <c r="A304" s="42"/>
      <c r="B304" s="40"/>
      <c r="C304" s="40"/>
      <c r="D304" s="40"/>
      <c r="E304" s="40"/>
      <c r="F304" s="40"/>
      <c r="G304" s="40"/>
      <c r="H304" s="40"/>
      <c r="I304" s="40"/>
      <c r="J304" s="40"/>
      <c r="K304" s="40"/>
      <c r="L304" s="40"/>
      <c r="M304" s="40"/>
      <c r="N304" s="40"/>
      <c r="O304" s="40"/>
      <c r="P304" s="40"/>
      <c r="Q304" s="40"/>
      <c r="R304" s="40"/>
      <c r="S304" s="40"/>
      <c r="T304" s="150"/>
      <c r="U304" s="150"/>
      <c r="V304" s="150"/>
      <c r="W304" s="150"/>
      <c r="X304" s="150"/>
      <c r="Y304" s="150"/>
      <c r="Z304" s="150"/>
      <c r="AA304" s="150"/>
      <c r="AB304" s="150"/>
      <c r="AC304" s="150"/>
      <c r="AD304" s="150"/>
      <c r="AE304" s="150"/>
      <c r="AF304" s="150"/>
      <c r="AG304" s="150"/>
      <c r="AH304" s="150"/>
      <c r="AI304" s="150"/>
      <c r="AJ304" s="150"/>
      <c r="AK304" s="150"/>
      <c r="AL304" s="15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c r="GT304" s="40"/>
      <c r="GU304" s="40"/>
      <c r="GV304" s="40"/>
      <c r="GW304" s="40"/>
      <c r="GX304" s="40"/>
      <c r="GY304" s="40"/>
      <c r="GZ304" s="40"/>
      <c r="HA304" s="40"/>
      <c r="HB304" s="40"/>
      <c r="HC304" s="40"/>
      <c r="HD304" s="40"/>
      <c r="HE304" s="40"/>
      <c r="HF304" s="40"/>
      <c r="HG304" s="40"/>
      <c r="HH304" s="40"/>
      <c r="HI304" s="40"/>
      <c r="HJ304" s="40"/>
      <c r="HK304" s="40"/>
      <c r="HL304" s="40"/>
      <c r="HM304" s="40"/>
      <c r="HN304" s="40"/>
      <c r="HO304" s="40"/>
      <c r="HP304" s="40"/>
      <c r="HQ304" s="40"/>
      <c r="HR304" s="40"/>
      <c r="HS304" s="40"/>
      <c r="HT304" s="40"/>
      <c r="HU304" s="3"/>
    </row>
    <row r="305" spans="1:229" x14ac:dyDescent="0.2">
      <c r="A305" s="3"/>
      <c r="B305" s="3"/>
      <c r="C305" s="3"/>
      <c r="D305" s="3"/>
      <c r="E305" s="3"/>
      <c r="F305" s="3"/>
      <c r="G305" s="3"/>
      <c r="H305" s="3"/>
      <c r="I305" s="3"/>
      <c r="J305" s="3"/>
      <c r="K305" s="3"/>
      <c r="L305" s="3"/>
      <c r="M305" s="3"/>
      <c r="N305" s="3"/>
      <c r="O305" s="3"/>
      <c r="P305" s="3"/>
      <c r="Q305" s="3"/>
      <c r="R305" s="3"/>
      <c r="S305" s="3"/>
      <c r="T305" s="271"/>
      <c r="U305" s="271"/>
      <c r="V305" s="271"/>
      <c r="W305" s="271"/>
      <c r="X305" s="271"/>
      <c r="Y305" s="271"/>
      <c r="Z305" s="271"/>
      <c r="AA305" s="271"/>
      <c r="AB305" s="271"/>
      <c r="AC305" s="271"/>
      <c r="AD305" s="271"/>
      <c r="AE305" s="271"/>
      <c r="AF305" s="271"/>
      <c r="AG305" s="271"/>
      <c r="AH305" s="271"/>
      <c r="AI305" s="271"/>
      <c r="AJ305" s="271"/>
      <c r="AK305" s="271"/>
      <c r="AL305" s="271"/>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row>
    <row r="306" spans="1:229" x14ac:dyDescent="0.2">
      <c r="A306" s="3"/>
      <c r="B306" s="3"/>
      <c r="C306" s="3"/>
      <c r="D306" s="3"/>
      <c r="E306" s="3"/>
      <c r="F306" s="3"/>
      <c r="G306" s="3"/>
      <c r="H306" s="3"/>
      <c r="I306" s="3"/>
      <c r="J306" s="3"/>
      <c r="K306" s="3"/>
      <c r="L306" s="3"/>
      <c r="M306" s="3"/>
      <c r="N306" s="3"/>
      <c r="O306" s="3"/>
      <c r="P306" s="3"/>
      <c r="Q306" s="3"/>
      <c r="R306" s="3"/>
      <c r="S306" s="3"/>
      <c r="T306" s="271"/>
      <c r="U306" s="271"/>
      <c r="V306" s="271"/>
      <c r="W306" s="271"/>
      <c r="X306" s="271"/>
      <c r="Y306" s="271"/>
      <c r="Z306" s="271"/>
      <c r="AA306" s="271"/>
      <c r="AB306" s="271"/>
      <c r="AC306" s="271"/>
      <c r="AD306" s="271"/>
      <c r="AE306" s="271"/>
      <c r="AF306" s="271"/>
      <c r="AG306" s="271"/>
      <c r="AH306" s="271"/>
      <c r="AI306" s="271"/>
      <c r="AJ306" s="271"/>
      <c r="AK306" s="271"/>
      <c r="AL306" s="271"/>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row>
    <row r="307" spans="1:229" x14ac:dyDescent="0.2">
      <c r="A307" s="3"/>
      <c r="B307" s="3"/>
      <c r="C307" s="3"/>
      <c r="D307" s="3"/>
      <c r="E307" s="3"/>
      <c r="F307" s="3"/>
      <c r="G307" s="3"/>
      <c r="H307" s="3"/>
      <c r="I307" s="3"/>
      <c r="J307" s="3"/>
      <c r="K307" s="3"/>
      <c r="L307" s="3"/>
      <c r="M307" s="3"/>
      <c r="N307" s="3"/>
      <c r="O307" s="3"/>
      <c r="P307" s="3"/>
      <c r="Q307" s="3"/>
      <c r="R307" s="3"/>
      <c r="S307" s="3"/>
      <c r="T307" s="271"/>
      <c r="U307" s="271"/>
      <c r="V307" s="271"/>
      <c r="W307" s="271"/>
      <c r="X307" s="271"/>
      <c r="Y307" s="271"/>
      <c r="Z307" s="271"/>
      <c r="AA307" s="271"/>
      <c r="AB307" s="271"/>
      <c r="AC307" s="271"/>
      <c r="AD307" s="271"/>
      <c r="AE307" s="271"/>
      <c r="AF307" s="271"/>
      <c r="AG307" s="271"/>
      <c r="AH307" s="271"/>
      <c r="AI307" s="271"/>
      <c r="AJ307" s="271"/>
      <c r="AK307" s="271"/>
      <c r="AL307" s="271"/>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row>
    <row r="308" spans="1:229" x14ac:dyDescent="0.2">
      <c r="T308" s="151"/>
      <c r="U308" s="151"/>
      <c r="V308" s="151"/>
      <c r="W308" s="151"/>
      <c r="X308" s="151"/>
      <c r="Y308" s="151"/>
      <c r="Z308" s="151"/>
      <c r="AA308" s="151"/>
      <c r="AB308" s="151"/>
      <c r="AC308" s="151"/>
      <c r="AD308" s="151"/>
      <c r="AE308" s="151"/>
      <c r="AF308" s="151"/>
      <c r="AG308" s="151"/>
      <c r="AH308" s="151"/>
      <c r="AI308" s="151"/>
      <c r="AJ308" s="151"/>
      <c r="AK308" s="151"/>
      <c r="AL308" s="151"/>
    </row>
    <row r="309" spans="1:229" x14ac:dyDescent="0.2">
      <c r="T309" s="151"/>
      <c r="U309" s="151"/>
      <c r="V309" s="151"/>
      <c r="W309" s="151"/>
      <c r="X309" s="151"/>
      <c r="Y309" s="151"/>
      <c r="Z309" s="151"/>
      <c r="AA309" s="151"/>
      <c r="AB309" s="151"/>
      <c r="AC309" s="151"/>
      <c r="AD309" s="151"/>
      <c r="AE309" s="151"/>
      <c r="AF309" s="151"/>
      <c r="AG309" s="151"/>
      <c r="AH309" s="151"/>
      <c r="AI309" s="151"/>
      <c r="AJ309" s="151"/>
      <c r="AK309" s="151"/>
      <c r="AL309" s="151"/>
    </row>
    <row r="310" spans="1:229" x14ac:dyDescent="0.2">
      <c r="T310" s="151"/>
      <c r="U310" s="151"/>
      <c r="V310" s="151"/>
      <c r="W310" s="151"/>
      <c r="X310" s="151"/>
      <c r="Y310" s="151"/>
      <c r="Z310" s="151"/>
      <c r="AA310" s="151"/>
      <c r="AB310" s="151"/>
      <c r="AC310" s="151"/>
      <c r="AD310" s="151"/>
      <c r="AE310" s="151"/>
      <c r="AF310" s="151"/>
      <c r="AG310" s="151"/>
      <c r="AH310" s="151"/>
      <c r="AI310" s="151"/>
      <c r="AJ310" s="151"/>
      <c r="AK310" s="151"/>
      <c r="AL310" s="151"/>
    </row>
    <row r="311" spans="1:229" x14ac:dyDescent="0.2">
      <c r="T311" s="151"/>
      <c r="U311" s="151"/>
      <c r="V311" s="151"/>
      <c r="W311" s="151"/>
      <c r="X311" s="151"/>
      <c r="Y311" s="151"/>
      <c r="Z311" s="151"/>
      <c r="AA311" s="151"/>
      <c r="AB311" s="151"/>
      <c r="AC311" s="151"/>
      <c r="AD311" s="151"/>
      <c r="AE311" s="151"/>
      <c r="AF311" s="151"/>
      <c r="AG311" s="151"/>
      <c r="AH311" s="151"/>
      <c r="AI311" s="151"/>
      <c r="AJ311" s="151"/>
      <c r="AK311" s="151"/>
      <c r="AL311" s="151"/>
    </row>
    <row r="312" spans="1:229" x14ac:dyDescent="0.2">
      <c r="T312" s="151"/>
      <c r="U312" s="151"/>
      <c r="V312" s="151"/>
      <c r="W312" s="151"/>
      <c r="X312" s="151"/>
      <c r="Y312" s="151"/>
      <c r="Z312" s="151"/>
      <c r="AA312" s="151"/>
      <c r="AB312" s="151"/>
      <c r="AC312" s="151"/>
      <c r="AD312" s="151"/>
      <c r="AE312" s="151"/>
      <c r="AF312" s="151"/>
      <c r="AG312" s="151"/>
      <c r="AH312" s="151"/>
      <c r="AI312" s="151"/>
      <c r="AJ312" s="151"/>
      <c r="AK312" s="151"/>
      <c r="AL312" s="151"/>
    </row>
    <row r="313" spans="1:229" x14ac:dyDescent="0.2">
      <c r="T313" s="151"/>
      <c r="U313" s="151"/>
      <c r="V313" s="151"/>
      <c r="W313" s="151"/>
      <c r="X313" s="151"/>
      <c r="Y313" s="151"/>
      <c r="Z313" s="151"/>
      <c r="AA313" s="151"/>
      <c r="AB313" s="151"/>
      <c r="AC313" s="151"/>
      <c r="AD313" s="151"/>
      <c r="AE313" s="151"/>
      <c r="AF313" s="151"/>
      <c r="AG313" s="151"/>
      <c r="AH313" s="151"/>
      <c r="AI313" s="151"/>
      <c r="AJ313" s="151"/>
      <c r="AK313" s="151"/>
      <c r="AL313" s="151"/>
    </row>
    <row r="314" spans="1:229" x14ac:dyDescent="0.2">
      <c r="T314" s="151"/>
      <c r="U314" s="151"/>
      <c r="V314" s="151"/>
      <c r="W314" s="151"/>
      <c r="X314" s="151"/>
      <c r="Y314" s="151"/>
      <c r="Z314" s="151"/>
      <c r="AA314" s="151"/>
      <c r="AB314" s="151"/>
      <c r="AC314" s="151"/>
      <c r="AD314" s="151"/>
      <c r="AE314" s="151"/>
      <c r="AF314" s="151"/>
      <c r="AG314" s="151"/>
      <c r="AH314" s="151"/>
      <c r="AI314" s="151"/>
      <c r="AJ314" s="151"/>
      <c r="AK314" s="151"/>
      <c r="AL314" s="151"/>
    </row>
    <row r="315" spans="1:229" x14ac:dyDescent="0.2">
      <c r="T315" s="151"/>
      <c r="U315" s="151"/>
      <c r="V315" s="151"/>
      <c r="W315" s="151"/>
      <c r="X315" s="151"/>
      <c r="Y315" s="151"/>
      <c r="Z315" s="151"/>
      <c r="AA315" s="151"/>
      <c r="AB315" s="151"/>
      <c r="AC315" s="151"/>
      <c r="AD315" s="151"/>
      <c r="AE315" s="151"/>
      <c r="AF315" s="151"/>
      <c r="AG315" s="151"/>
      <c r="AH315" s="151"/>
      <c r="AI315" s="151"/>
      <c r="AJ315" s="151"/>
      <c r="AK315" s="151"/>
      <c r="AL315" s="151"/>
    </row>
    <row r="316" spans="1:229" x14ac:dyDescent="0.2">
      <c r="T316" s="151"/>
      <c r="U316" s="151"/>
      <c r="V316" s="151"/>
      <c r="W316" s="151"/>
      <c r="X316" s="151"/>
      <c r="Y316" s="151"/>
      <c r="Z316" s="151"/>
      <c r="AA316" s="151"/>
      <c r="AB316" s="151"/>
      <c r="AC316" s="151"/>
      <c r="AD316" s="151"/>
      <c r="AE316" s="151"/>
      <c r="AF316" s="151"/>
      <c r="AG316" s="151"/>
      <c r="AH316" s="151"/>
      <c r="AI316" s="151"/>
      <c r="AJ316" s="151"/>
      <c r="AK316" s="151"/>
      <c r="AL316" s="151"/>
    </row>
    <row r="317" spans="1:229" x14ac:dyDescent="0.2">
      <c r="T317" s="151"/>
      <c r="U317" s="151"/>
      <c r="V317" s="151"/>
      <c r="W317" s="151"/>
      <c r="X317" s="151"/>
      <c r="Y317" s="151"/>
      <c r="Z317" s="151"/>
      <c r="AA317" s="151"/>
      <c r="AB317" s="151"/>
      <c r="AC317" s="151"/>
      <c r="AD317" s="151"/>
      <c r="AE317" s="151"/>
      <c r="AF317" s="151"/>
      <c r="AG317" s="151"/>
      <c r="AH317" s="151"/>
      <c r="AI317" s="151"/>
      <c r="AJ317" s="151"/>
      <c r="AK317" s="151"/>
      <c r="AL317" s="151"/>
    </row>
    <row r="318" spans="1:229" x14ac:dyDescent="0.2">
      <c r="T318" s="151"/>
      <c r="U318" s="151"/>
      <c r="V318" s="151"/>
      <c r="W318" s="151"/>
      <c r="X318" s="151"/>
      <c r="Y318" s="151"/>
      <c r="Z318" s="151"/>
      <c r="AA318" s="151"/>
      <c r="AB318" s="151"/>
      <c r="AC318" s="151"/>
      <c r="AD318" s="151"/>
      <c r="AE318" s="151"/>
      <c r="AF318" s="151"/>
      <c r="AG318" s="151"/>
      <c r="AH318" s="151"/>
      <c r="AI318" s="151"/>
      <c r="AJ318" s="151"/>
      <c r="AK318" s="151"/>
      <c r="AL318" s="151"/>
    </row>
    <row r="319" spans="1:229" x14ac:dyDescent="0.2">
      <c r="T319" s="151"/>
      <c r="U319" s="151"/>
      <c r="V319" s="151"/>
      <c r="W319" s="151"/>
      <c r="X319" s="151"/>
      <c r="Y319" s="151"/>
      <c r="Z319" s="151"/>
      <c r="AA319" s="151"/>
      <c r="AB319" s="151"/>
      <c r="AC319" s="151"/>
      <c r="AD319" s="151"/>
      <c r="AE319" s="151"/>
      <c r="AF319" s="151"/>
      <c r="AG319" s="151"/>
      <c r="AH319" s="151"/>
      <c r="AI319" s="151"/>
      <c r="AJ319" s="151"/>
      <c r="AK319" s="151"/>
      <c r="AL319" s="151"/>
    </row>
    <row r="320" spans="1:229" x14ac:dyDescent="0.2">
      <c r="T320" s="151"/>
      <c r="U320" s="151"/>
      <c r="V320" s="151"/>
      <c r="W320" s="151"/>
      <c r="X320" s="151"/>
      <c r="Y320" s="151"/>
      <c r="Z320" s="151"/>
      <c r="AA320" s="151"/>
      <c r="AB320" s="151"/>
      <c r="AC320" s="151"/>
      <c r="AD320" s="151"/>
      <c r="AE320" s="151"/>
      <c r="AF320" s="151"/>
      <c r="AG320" s="151"/>
      <c r="AH320" s="151"/>
      <c r="AI320" s="151"/>
      <c r="AJ320" s="151"/>
      <c r="AK320" s="151"/>
      <c r="AL320" s="151"/>
    </row>
    <row r="321" spans="20:38" x14ac:dyDescent="0.2">
      <c r="T321" s="151"/>
      <c r="U321" s="151"/>
      <c r="V321" s="151"/>
      <c r="W321" s="151"/>
      <c r="X321" s="151"/>
      <c r="Y321" s="151"/>
      <c r="Z321" s="151"/>
      <c r="AA321" s="151"/>
      <c r="AB321" s="151"/>
      <c r="AC321" s="151"/>
      <c r="AD321" s="151"/>
      <c r="AE321" s="151"/>
      <c r="AF321" s="151"/>
      <c r="AG321" s="151"/>
      <c r="AH321" s="151"/>
      <c r="AI321" s="151"/>
      <c r="AJ321" s="151"/>
      <c r="AK321" s="151"/>
      <c r="AL321" s="151"/>
    </row>
    <row r="322" spans="20:38" x14ac:dyDescent="0.2">
      <c r="T322" s="151"/>
      <c r="U322" s="151"/>
      <c r="V322" s="151"/>
      <c r="W322" s="151"/>
      <c r="X322" s="151"/>
      <c r="Y322" s="151"/>
      <c r="Z322" s="151"/>
      <c r="AA322" s="151"/>
      <c r="AB322" s="151"/>
      <c r="AC322" s="151"/>
      <c r="AD322" s="151"/>
      <c r="AE322" s="151"/>
      <c r="AF322" s="151"/>
      <c r="AG322" s="151"/>
      <c r="AH322" s="151"/>
      <c r="AI322" s="151"/>
      <c r="AJ322" s="151"/>
      <c r="AK322" s="151"/>
      <c r="AL322" s="151"/>
    </row>
    <row r="323" spans="20:38" x14ac:dyDescent="0.2">
      <c r="T323" s="151"/>
      <c r="U323" s="151"/>
      <c r="V323" s="151"/>
      <c r="W323" s="151"/>
      <c r="X323" s="151"/>
      <c r="Y323" s="151"/>
      <c r="Z323" s="151"/>
      <c r="AA323" s="151"/>
      <c r="AB323" s="151"/>
      <c r="AC323" s="151"/>
      <c r="AD323" s="151"/>
      <c r="AE323" s="151"/>
      <c r="AF323" s="151"/>
      <c r="AG323" s="151"/>
      <c r="AH323" s="151"/>
      <c r="AI323" s="151"/>
      <c r="AJ323" s="151"/>
      <c r="AK323" s="151"/>
      <c r="AL323" s="151"/>
    </row>
    <row r="324" spans="20:38" x14ac:dyDescent="0.2">
      <c r="T324" s="151"/>
      <c r="U324" s="151"/>
      <c r="V324" s="151"/>
      <c r="W324" s="151"/>
      <c r="X324" s="151"/>
      <c r="Y324" s="151"/>
      <c r="Z324" s="151"/>
      <c r="AA324" s="151"/>
      <c r="AB324" s="151"/>
      <c r="AC324" s="151"/>
      <c r="AD324" s="151"/>
      <c r="AE324" s="151"/>
      <c r="AF324" s="151"/>
      <c r="AG324" s="151"/>
      <c r="AH324" s="151"/>
      <c r="AI324" s="151"/>
      <c r="AJ324" s="151"/>
      <c r="AK324" s="151"/>
      <c r="AL324" s="151"/>
    </row>
    <row r="325" spans="20:38" x14ac:dyDescent="0.2">
      <c r="T325" s="151"/>
      <c r="U325" s="151"/>
      <c r="V325" s="151"/>
      <c r="W325" s="151"/>
      <c r="X325" s="151"/>
      <c r="Y325" s="151"/>
      <c r="Z325" s="151"/>
      <c r="AA325" s="151"/>
      <c r="AB325" s="151"/>
      <c r="AC325" s="151"/>
      <c r="AD325" s="151"/>
      <c r="AE325" s="151"/>
      <c r="AF325" s="151"/>
      <c r="AG325" s="151"/>
      <c r="AH325" s="151"/>
      <c r="AI325" s="151"/>
      <c r="AJ325" s="151"/>
      <c r="AK325" s="151"/>
      <c r="AL325" s="151"/>
    </row>
    <row r="326" spans="20:38" x14ac:dyDescent="0.2">
      <c r="T326" s="151"/>
      <c r="U326" s="151"/>
      <c r="V326" s="151"/>
      <c r="W326" s="151"/>
      <c r="X326" s="151"/>
      <c r="Y326" s="151"/>
      <c r="Z326" s="151"/>
      <c r="AA326" s="151"/>
      <c r="AB326" s="151"/>
      <c r="AC326" s="151"/>
      <c r="AD326" s="151"/>
      <c r="AE326" s="151"/>
      <c r="AF326" s="151"/>
      <c r="AG326" s="151"/>
      <c r="AH326" s="151"/>
      <c r="AI326" s="151"/>
      <c r="AJ326" s="151"/>
      <c r="AK326" s="151"/>
      <c r="AL326" s="151"/>
    </row>
    <row r="327" spans="20:38" x14ac:dyDescent="0.2">
      <c r="T327" s="151"/>
      <c r="U327" s="151"/>
      <c r="V327" s="151"/>
      <c r="W327" s="151"/>
      <c r="X327" s="151"/>
      <c r="Y327" s="151"/>
      <c r="Z327" s="151"/>
      <c r="AA327" s="151"/>
      <c r="AB327" s="151"/>
      <c r="AC327" s="151"/>
      <c r="AD327" s="151"/>
      <c r="AE327" s="151"/>
      <c r="AF327" s="151"/>
      <c r="AG327" s="151"/>
      <c r="AH327" s="151"/>
      <c r="AI327" s="151"/>
      <c r="AJ327" s="151"/>
      <c r="AK327" s="151"/>
      <c r="AL327" s="151"/>
    </row>
    <row r="328" spans="20:38" x14ac:dyDescent="0.2">
      <c r="T328" s="151"/>
      <c r="U328" s="151"/>
      <c r="V328" s="151"/>
      <c r="W328" s="151"/>
      <c r="X328" s="151"/>
      <c r="Y328" s="151"/>
      <c r="Z328" s="151"/>
      <c r="AA328" s="151"/>
      <c r="AB328" s="151"/>
      <c r="AC328" s="151"/>
      <c r="AD328" s="151"/>
      <c r="AE328" s="151"/>
      <c r="AF328" s="151"/>
      <c r="AG328" s="151"/>
      <c r="AH328" s="151"/>
      <c r="AI328" s="151"/>
      <c r="AJ328" s="151"/>
      <c r="AK328" s="151"/>
      <c r="AL328" s="151"/>
    </row>
    <row r="329" spans="20:38" x14ac:dyDescent="0.2">
      <c r="T329" s="151"/>
      <c r="U329" s="151"/>
      <c r="V329" s="151"/>
      <c r="W329" s="151"/>
      <c r="X329" s="151"/>
      <c r="Y329" s="151"/>
      <c r="Z329" s="151"/>
      <c r="AA329" s="151"/>
      <c r="AB329" s="151"/>
      <c r="AC329" s="151"/>
      <c r="AD329" s="151"/>
      <c r="AE329" s="151"/>
      <c r="AF329" s="151"/>
      <c r="AG329" s="151"/>
      <c r="AH329" s="151"/>
      <c r="AI329" s="151"/>
      <c r="AJ329" s="151"/>
      <c r="AK329" s="151"/>
      <c r="AL329" s="151"/>
    </row>
    <row r="330" spans="20:38" x14ac:dyDescent="0.2">
      <c r="T330" s="151"/>
      <c r="U330" s="151"/>
      <c r="V330" s="151"/>
      <c r="W330" s="151"/>
      <c r="X330" s="151"/>
      <c r="Y330" s="151"/>
      <c r="Z330" s="151"/>
      <c r="AA330" s="151"/>
      <c r="AB330" s="151"/>
      <c r="AC330" s="151"/>
      <c r="AD330" s="151"/>
      <c r="AE330" s="151"/>
      <c r="AF330" s="151"/>
      <c r="AG330" s="151"/>
      <c r="AH330" s="151"/>
      <c r="AI330" s="151"/>
      <c r="AJ330" s="151"/>
      <c r="AK330" s="151"/>
      <c r="AL330" s="151"/>
    </row>
    <row r="331" spans="20:38" x14ac:dyDescent="0.2">
      <c r="T331" s="151"/>
      <c r="U331" s="151"/>
      <c r="V331" s="151"/>
      <c r="W331" s="151"/>
      <c r="X331" s="151"/>
      <c r="Y331" s="151"/>
      <c r="Z331" s="151"/>
      <c r="AA331" s="151"/>
      <c r="AB331" s="151"/>
      <c r="AC331" s="151"/>
      <c r="AD331" s="151"/>
      <c r="AE331" s="151"/>
      <c r="AF331" s="151"/>
      <c r="AG331" s="151"/>
      <c r="AH331" s="151"/>
      <c r="AI331" s="151"/>
      <c r="AJ331" s="151"/>
      <c r="AK331" s="151"/>
      <c r="AL331" s="151"/>
    </row>
    <row r="332" spans="20:38" x14ac:dyDescent="0.2">
      <c r="T332" s="151"/>
      <c r="U332" s="151"/>
      <c r="V332" s="151"/>
      <c r="W332" s="151"/>
      <c r="X332" s="151"/>
      <c r="Y332" s="151"/>
      <c r="Z332" s="151"/>
      <c r="AA332" s="151"/>
      <c r="AB332" s="151"/>
      <c r="AC332" s="151"/>
      <c r="AD332" s="151"/>
      <c r="AE332" s="151"/>
      <c r="AF332" s="151"/>
      <c r="AG332" s="151"/>
      <c r="AH332" s="151"/>
      <c r="AI332" s="151"/>
      <c r="AJ332" s="151"/>
      <c r="AK332" s="151"/>
      <c r="AL332" s="151"/>
    </row>
    <row r="333" spans="20:38" x14ac:dyDescent="0.2">
      <c r="T333" s="151"/>
      <c r="U333" s="151"/>
      <c r="V333" s="151"/>
      <c r="W333" s="151"/>
      <c r="X333" s="151"/>
      <c r="Y333" s="151"/>
      <c r="Z333" s="151"/>
      <c r="AA333" s="151"/>
      <c r="AB333" s="151"/>
      <c r="AC333" s="151"/>
      <c r="AD333" s="151"/>
      <c r="AE333" s="151"/>
      <c r="AF333" s="151"/>
      <c r="AG333" s="151"/>
      <c r="AH333" s="151"/>
      <c r="AI333" s="151"/>
      <c r="AJ333" s="151"/>
      <c r="AK333" s="151"/>
      <c r="AL333" s="151"/>
    </row>
    <row r="334" spans="20:38" x14ac:dyDescent="0.2">
      <c r="T334" s="151"/>
      <c r="U334" s="151"/>
      <c r="V334" s="151"/>
      <c r="W334" s="151"/>
      <c r="X334" s="151"/>
      <c r="Y334" s="151"/>
      <c r="Z334" s="151"/>
      <c r="AA334" s="151"/>
      <c r="AB334" s="151"/>
      <c r="AC334" s="151"/>
      <c r="AD334" s="151"/>
      <c r="AE334" s="151"/>
      <c r="AF334" s="151"/>
      <c r="AG334" s="151"/>
      <c r="AH334" s="151"/>
      <c r="AI334" s="151"/>
      <c r="AJ334" s="151"/>
      <c r="AK334" s="151"/>
      <c r="AL334" s="151"/>
    </row>
    <row r="335" spans="20:38" x14ac:dyDescent="0.2">
      <c r="T335" s="151"/>
      <c r="U335" s="151"/>
      <c r="V335" s="151"/>
      <c r="W335" s="151"/>
      <c r="X335" s="151"/>
      <c r="Y335" s="151"/>
      <c r="Z335" s="151"/>
      <c r="AA335" s="151"/>
      <c r="AB335" s="151"/>
      <c r="AC335" s="151"/>
      <c r="AD335" s="151"/>
      <c r="AE335" s="151"/>
      <c r="AF335" s="151"/>
      <c r="AG335" s="151"/>
      <c r="AH335" s="151"/>
      <c r="AI335" s="151"/>
      <c r="AJ335" s="151"/>
      <c r="AK335" s="151"/>
      <c r="AL335" s="151"/>
    </row>
    <row r="336" spans="20:38" x14ac:dyDescent="0.2">
      <c r="T336" s="151"/>
      <c r="U336" s="151"/>
      <c r="V336" s="151"/>
      <c r="W336" s="151"/>
      <c r="X336" s="151"/>
      <c r="Y336" s="151"/>
      <c r="Z336" s="151"/>
      <c r="AA336" s="151"/>
      <c r="AB336" s="151"/>
      <c r="AC336" s="151"/>
      <c r="AD336" s="151"/>
      <c r="AE336" s="151"/>
      <c r="AF336" s="151"/>
      <c r="AG336" s="151"/>
      <c r="AH336" s="151"/>
      <c r="AI336" s="151"/>
      <c r="AJ336" s="151"/>
      <c r="AK336" s="151"/>
      <c r="AL336" s="151"/>
    </row>
    <row r="337" spans="20:38" x14ac:dyDescent="0.2">
      <c r="T337" s="151"/>
      <c r="U337" s="151"/>
      <c r="V337" s="151"/>
      <c r="W337" s="151"/>
      <c r="X337" s="151"/>
      <c r="Y337" s="151"/>
      <c r="Z337" s="151"/>
      <c r="AA337" s="151"/>
      <c r="AB337" s="151"/>
      <c r="AC337" s="151"/>
      <c r="AD337" s="151"/>
      <c r="AE337" s="151"/>
      <c r="AF337" s="151"/>
      <c r="AG337" s="151"/>
      <c r="AH337" s="151"/>
      <c r="AI337" s="151"/>
      <c r="AJ337" s="151"/>
      <c r="AK337" s="151"/>
      <c r="AL337" s="151"/>
    </row>
    <row r="338" spans="20:38" x14ac:dyDescent="0.2">
      <c r="T338" s="151"/>
      <c r="U338" s="151"/>
      <c r="V338" s="151"/>
      <c r="W338" s="151"/>
      <c r="X338" s="151"/>
      <c r="Y338" s="151"/>
      <c r="Z338" s="151"/>
      <c r="AA338" s="151"/>
      <c r="AB338" s="151"/>
      <c r="AC338" s="151"/>
      <c r="AD338" s="151"/>
      <c r="AE338" s="151"/>
      <c r="AF338" s="151"/>
      <c r="AG338" s="151"/>
      <c r="AH338" s="151"/>
      <c r="AI338" s="151"/>
      <c r="AJ338" s="151"/>
      <c r="AK338" s="151"/>
      <c r="AL338" s="151"/>
    </row>
    <row r="339" spans="20:38" x14ac:dyDescent="0.2">
      <c r="T339" s="151"/>
      <c r="U339" s="151"/>
      <c r="V339" s="151"/>
      <c r="W339" s="151"/>
      <c r="X339" s="151"/>
      <c r="Y339" s="151"/>
      <c r="Z339" s="151"/>
      <c r="AA339" s="151"/>
      <c r="AB339" s="151"/>
      <c r="AC339" s="151"/>
      <c r="AD339" s="151"/>
      <c r="AE339" s="151"/>
      <c r="AF339" s="151"/>
      <c r="AG339" s="151"/>
      <c r="AH339" s="151"/>
      <c r="AI339" s="151"/>
      <c r="AJ339" s="151"/>
      <c r="AK339" s="151"/>
      <c r="AL339" s="151"/>
    </row>
    <row r="340" spans="20:38" x14ac:dyDescent="0.2">
      <c r="T340" s="151"/>
      <c r="U340" s="151"/>
      <c r="V340" s="151"/>
      <c r="W340" s="151"/>
      <c r="X340" s="151"/>
      <c r="Y340" s="151"/>
      <c r="Z340" s="151"/>
      <c r="AA340" s="151"/>
      <c r="AB340" s="151"/>
      <c r="AC340" s="151"/>
      <c r="AD340" s="151"/>
      <c r="AE340" s="151"/>
      <c r="AF340" s="151"/>
      <c r="AG340" s="151"/>
      <c r="AH340" s="151"/>
      <c r="AI340" s="151"/>
      <c r="AJ340" s="151"/>
      <c r="AK340" s="151"/>
      <c r="AL340" s="151"/>
    </row>
    <row r="341" spans="20:38" x14ac:dyDescent="0.2">
      <c r="T341" s="151"/>
      <c r="U341" s="151"/>
      <c r="V341" s="151"/>
      <c r="W341" s="151"/>
      <c r="X341" s="151"/>
      <c r="Y341" s="151"/>
      <c r="Z341" s="151"/>
      <c r="AA341" s="151"/>
      <c r="AB341" s="151"/>
      <c r="AC341" s="151"/>
      <c r="AD341" s="151"/>
      <c r="AE341" s="151"/>
      <c r="AF341" s="151"/>
      <c r="AG341" s="151"/>
      <c r="AH341" s="151"/>
      <c r="AI341" s="151"/>
      <c r="AJ341" s="151"/>
      <c r="AK341" s="151"/>
      <c r="AL341" s="151"/>
    </row>
    <row r="342" spans="20:38" x14ac:dyDescent="0.2">
      <c r="T342" s="151"/>
      <c r="U342" s="151"/>
      <c r="V342" s="151"/>
      <c r="W342" s="151"/>
      <c r="X342" s="151"/>
      <c r="Y342" s="151"/>
      <c r="Z342" s="151"/>
      <c r="AA342" s="151"/>
      <c r="AB342" s="151"/>
      <c r="AC342" s="151"/>
      <c r="AD342" s="151"/>
      <c r="AE342" s="151"/>
      <c r="AF342" s="151"/>
      <c r="AG342" s="151"/>
      <c r="AH342" s="151"/>
      <c r="AI342" s="151"/>
      <c r="AJ342" s="151"/>
      <c r="AK342" s="151"/>
      <c r="AL342" s="151"/>
    </row>
    <row r="343" spans="20:38" x14ac:dyDescent="0.2">
      <c r="T343" s="151"/>
      <c r="U343" s="151"/>
      <c r="V343" s="151"/>
      <c r="W343" s="151"/>
      <c r="X343" s="151"/>
      <c r="Y343" s="151"/>
      <c r="Z343" s="151"/>
      <c r="AA343" s="151"/>
      <c r="AB343" s="151"/>
      <c r="AC343" s="151"/>
      <c r="AD343" s="151"/>
      <c r="AE343" s="151"/>
      <c r="AF343" s="151"/>
      <c r="AG343" s="151"/>
      <c r="AH343" s="151"/>
      <c r="AI343" s="151"/>
      <c r="AJ343" s="151"/>
      <c r="AK343" s="151"/>
      <c r="AL343" s="151"/>
    </row>
    <row r="344" spans="20:38" x14ac:dyDescent="0.2">
      <c r="T344" s="151"/>
      <c r="U344" s="151"/>
      <c r="V344" s="151"/>
      <c r="W344" s="151"/>
      <c r="X344" s="151"/>
      <c r="Y344" s="151"/>
      <c r="Z344" s="151"/>
      <c r="AA344" s="151"/>
      <c r="AB344" s="151"/>
      <c r="AC344" s="151"/>
      <c r="AD344" s="151"/>
      <c r="AE344" s="151"/>
      <c r="AF344" s="151"/>
      <c r="AG344" s="151"/>
      <c r="AH344" s="151"/>
      <c r="AI344" s="151"/>
      <c r="AJ344" s="151"/>
      <c r="AK344" s="151"/>
      <c r="AL344" s="151"/>
    </row>
    <row r="345" spans="20:38" x14ac:dyDescent="0.2">
      <c r="T345" s="151"/>
      <c r="U345" s="151"/>
      <c r="V345" s="151"/>
      <c r="W345" s="151"/>
      <c r="X345" s="151"/>
      <c r="Y345" s="151"/>
      <c r="Z345" s="151"/>
      <c r="AA345" s="151"/>
      <c r="AB345" s="151"/>
      <c r="AC345" s="151"/>
      <c r="AD345" s="151"/>
      <c r="AE345" s="151"/>
      <c r="AF345" s="151"/>
      <c r="AG345" s="151"/>
      <c r="AH345" s="151"/>
      <c r="AI345" s="151"/>
      <c r="AJ345" s="151"/>
      <c r="AK345" s="151"/>
      <c r="AL345" s="151"/>
    </row>
    <row r="346" spans="20:38" x14ac:dyDescent="0.2">
      <c r="T346" s="151"/>
      <c r="U346" s="151"/>
      <c r="V346" s="151"/>
      <c r="W346" s="151"/>
      <c r="X346" s="151"/>
      <c r="Y346" s="151"/>
      <c r="Z346" s="151"/>
      <c r="AA346" s="151"/>
      <c r="AB346" s="151"/>
      <c r="AC346" s="151"/>
      <c r="AD346" s="151"/>
      <c r="AE346" s="151"/>
      <c r="AF346" s="151"/>
      <c r="AG346" s="151"/>
      <c r="AH346" s="151"/>
      <c r="AI346" s="151"/>
      <c r="AJ346" s="151"/>
      <c r="AK346" s="151"/>
      <c r="AL346" s="151"/>
    </row>
    <row r="347" spans="20:38" x14ac:dyDescent="0.2">
      <c r="T347" s="151"/>
      <c r="U347" s="151"/>
      <c r="V347" s="151"/>
      <c r="W347" s="151"/>
      <c r="X347" s="151"/>
      <c r="Y347" s="151"/>
      <c r="Z347" s="151"/>
      <c r="AA347" s="151"/>
      <c r="AB347" s="151"/>
      <c r="AC347" s="151"/>
      <c r="AD347" s="151"/>
      <c r="AE347" s="151"/>
      <c r="AF347" s="151"/>
      <c r="AG347" s="151"/>
      <c r="AH347" s="151"/>
      <c r="AI347" s="151"/>
      <c r="AJ347" s="151"/>
      <c r="AK347" s="151"/>
      <c r="AL347" s="151"/>
    </row>
    <row r="348" spans="20:38" x14ac:dyDescent="0.2">
      <c r="T348" s="151"/>
      <c r="U348" s="151"/>
      <c r="V348" s="151"/>
      <c r="W348" s="151"/>
      <c r="X348" s="151"/>
      <c r="Y348" s="151"/>
      <c r="Z348" s="151"/>
      <c r="AA348" s="151"/>
      <c r="AB348" s="151"/>
      <c r="AC348" s="151"/>
      <c r="AD348" s="151"/>
      <c r="AE348" s="151"/>
      <c r="AF348" s="151"/>
      <c r="AG348" s="151"/>
      <c r="AH348" s="151"/>
      <c r="AI348" s="151"/>
      <c r="AJ348" s="151"/>
      <c r="AK348" s="151"/>
      <c r="AL348" s="151"/>
    </row>
    <row r="349" spans="20:38" x14ac:dyDescent="0.2">
      <c r="T349" s="151"/>
      <c r="U349" s="151"/>
      <c r="V349" s="151"/>
      <c r="W349" s="151"/>
      <c r="X349" s="151"/>
      <c r="Y349" s="151"/>
      <c r="Z349" s="151"/>
      <c r="AA349" s="151"/>
      <c r="AB349" s="151"/>
      <c r="AC349" s="151"/>
      <c r="AD349" s="151"/>
      <c r="AE349" s="151"/>
      <c r="AF349" s="151"/>
      <c r="AG349" s="151"/>
      <c r="AH349" s="151"/>
      <c r="AI349" s="151"/>
      <c r="AJ349" s="151"/>
      <c r="AK349" s="151"/>
      <c r="AL349" s="151"/>
    </row>
    <row r="350" spans="20:38" x14ac:dyDescent="0.2">
      <c r="T350" s="151"/>
      <c r="U350" s="151"/>
      <c r="V350" s="151"/>
      <c r="W350" s="151"/>
      <c r="X350" s="151"/>
      <c r="Y350" s="151"/>
      <c r="Z350" s="151"/>
      <c r="AA350" s="151"/>
      <c r="AB350" s="151"/>
      <c r="AC350" s="151"/>
      <c r="AD350" s="151"/>
      <c r="AE350" s="151"/>
      <c r="AF350" s="151"/>
      <c r="AG350" s="151"/>
      <c r="AH350" s="151"/>
      <c r="AI350" s="151"/>
      <c r="AJ350" s="151"/>
      <c r="AK350" s="151"/>
      <c r="AL350" s="151"/>
    </row>
    <row r="351" spans="20:38" x14ac:dyDescent="0.2">
      <c r="T351" s="151"/>
      <c r="U351" s="151"/>
      <c r="V351" s="151"/>
      <c r="W351" s="151"/>
      <c r="X351" s="151"/>
      <c r="Y351" s="151"/>
      <c r="Z351" s="151"/>
      <c r="AA351" s="151"/>
      <c r="AB351" s="151"/>
      <c r="AC351" s="151"/>
      <c r="AD351" s="151"/>
      <c r="AE351" s="151"/>
      <c r="AF351" s="151"/>
      <c r="AG351" s="151"/>
      <c r="AH351" s="151"/>
      <c r="AI351" s="151"/>
      <c r="AJ351" s="151"/>
      <c r="AK351" s="151"/>
      <c r="AL351" s="151"/>
    </row>
    <row r="352" spans="20:38" x14ac:dyDescent="0.2">
      <c r="T352" s="151"/>
      <c r="U352" s="151"/>
      <c r="V352" s="151"/>
      <c r="W352" s="151"/>
      <c r="X352" s="151"/>
      <c r="Y352" s="151"/>
      <c r="Z352" s="151"/>
      <c r="AA352" s="151"/>
      <c r="AB352" s="151"/>
      <c r="AC352" s="151"/>
      <c r="AD352" s="151"/>
      <c r="AE352" s="151"/>
      <c r="AF352" s="151"/>
      <c r="AG352" s="151"/>
      <c r="AH352" s="151"/>
      <c r="AI352" s="151"/>
      <c r="AJ352" s="151"/>
      <c r="AK352" s="151"/>
      <c r="AL352" s="151"/>
    </row>
    <row r="353" spans="20:38" x14ac:dyDescent="0.2">
      <c r="T353" s="151"/>
      <c r="U353" s="151"/>
      <c r="V353" s="151"/>
      <c r="W353" s="151"/>
      <c r="X353" s="151"/>
      <c r="Y353" s="151"/>
      <c r="Z353" s="151"/>
      <c r="AA353" s="151"/>
      <c r="AB353" s="151"/>
      <c r="AC353" s="151"/>
      <c r="AD353" s="151"/>
      <c r="AE353" s="151"/>
      <c r="AF353" s="151"/>
      <c r="AG353" s="151"/>
      <c r="AH353" s="151"/>
      <c r="AI353" s="151"/>
      <c r="AJ353" s="151"/>
      <c r="AK353" s="151"/>
      <c r="AL353" s="151"/>
    </row>
    <row r="354" spans="20:38" x14ac:dyDescent="0.2">
      <c r="T354" s="151"/>
      <c r="U354" s="151"/>
      <c r="V354" s="151"/>
      <c r="W354" s="151"/>
      <c r="X354" s="151"/>
      <c r="Y354" s="151"/>
      <c r="Z354" s="151"/>
      <c r="AA354" s="151"/>
      <c r="AB354" s="151"/>
      <c r="AC354" s="151"/>
      <c r="AD354" s="151"/>
      <c r="AE354" s="151"/>
      <c r="AF354" s="151"/>
      <c r="AG354" s="151"/>
      <c r="AH354" s="151"/>
      <c r="AI354" s="151"/>
      <c r="AJ354" s="151"/>
      <c r="AK354" s="151"/>
      <c r="AL354" s="151"/>
    </row>
    <row r="355" spans="20:38" x14ac:dyDescent="0.2">
      <c r="T355" s="151"/>
      <c r="U355" s="151"/>
      <c r="V355" s="151"/>
      <c r="W355" s="151"/>
      <c r="X355" s="151"/>
      <c r="Y355" s="151"/>
      <c r="Z355" s="151"/>
      <c r="AA355" s="151"/>
      <c r="AB355" s="151"/>
      <c r="AC355" s="151"/>
      <c r="AD355" s="151"/>
      <c r="AE355" s="151"/>
      <c r="AF355" s="151"/>
      <c r="AG355" s="151"/>
      <c r="AH355" s="151"/>
      <c r="AI355" s="151"/>
      <c r="AJ355" s="151"/>
      <c r="AK355" s="151"/>
      <c r="AL355" s="151"/>
    </row>
    <row r="356" spans="20:38" x14ac:dyDescent="0.2">
      <c r="T356" s="151"/>
      <c r="U356" s="151"/>
      <c r="V356" s="151"/>
      <c r="W356" s="151"/>
      <c r="X356" s="151"/>
      <c r="Y356" s="151"/>
      <c r="Z356" s="151"/>
      <c r="AA356" s="151"/>
      <c r="AB356" s="151"/>
      <c r="AC356" s="151"/>
      <c r="AD356" s="151"/>
      <c r="AE356" s="151"/>
      <c r="AF356" s="151"/>
      <c r="AG356" s="151"/>
      <c r="AH356" s="151"/>
      <c r="AI356" s="151"/>
      <c r="AJ356" s="151"/>
      <c r="AK356" s="151"/>
      <c r="AL356" s="151"/>
    </row>
    <row r="357" spans="20:38" x14ac:dyDescent="0.2">
      <c r="T357" s="151"/>
      <c r="U357" s="151"/>
      <c r="V357" s="151"/>
      <c r="W357" s="151"/>
      <c r="X357" s="151"/>
      <c r="Y357" s="151"/>
      <c r="Z357" s="151"/>
      <c r="AA357" s="151"/>
      <c r="AB357" s="151"/>
      <c r="AC357" s="151"/>
      <c r="AD357" s="151"/>
      <c r="AE357" s="151"/>
      <c r="AF357" s="151"/>
      <c r="AG357" s="151"/>
      <c r="AH357" s="151"/>
      <c r="AI357" s="151"/>
      <c r="AJ357" s="151"/>
      <c r="AK357" s="151"/>
      <c r="AL357" s="151"/>
    </row>
    <row r="358" spans="20:38" x14ac:dyDescent="0.2">
      <c r="T358" s="151"/>
      <c r="U358" s="151"/>
      <c r="V358" s="151"/>
      <c r="W358" s="151"/>
      <c r="X358" s="151"/>
      <c r="Y358" s="151"/>
      <c r="Z358" s="151"/>
      <c r="AA358" s="151"/>
      <c r="AB358" s="151"/>
      <c r="AC358" s="151"/>
      <c r="AD358" s="151"/>
      <c r="AE358" s="151"/>
      <c r="AF358" s="151"/>
      <c r="AG358" s="151"/>
      <c r="AH358" s="151"/>
      <c r="AI358" s="151"/>
      <c r="AJ358" s="151"/>
      <c r="AK358" s="151"/>
      <c r="AL358" s="151"/>
    </row>
    <row r="359" spans="20:38" x14ac:dyDescent="0.2">
      <c r="T359" s="151"/>
      <c r="U359" s="151"/>
      <c r="V359" s="151"/>
      <c r="W359" s="151"/>
      <c r="X359" s="151"/>
      <c r="Y359" s="151"/>
      <c r="Z359" s="151"/>
      <c r="AA359" s="151"/>
      <c r="AB359" s="151"/>
      <c r="AC359" s="151"/>
      <c r="AD359" s="151"/>
      <c r="AE359" s="151"/>
      <c r="AF359" s="151"/>
      <c r="AG359" s="151"/>
      <c r="AH359" s="151"/>
      <c r="AI359" s="151"/>
      <c r="AJ359" s="151"/>
      <c r="AK359" s="151"/>
      <c r="AL359" s="151"/>
    </row>
    <row r="360" spans="20:38" x14ac:dyDescent="0.2">
      <c r="T360" s="151"/>
      <c r="U360" s="151"/>
      <c r="V360" s="151"/>
      <c r="W360" s="151"/>
      <c r="X360" s="151"/>
      <c r="Y360" s="151"/>
      <c r="Z360" s="151"/>
      <c r="AA360" s="151"/>
      <c r="AB360" s="151"/>
      <c r="AC360" s="151"/>
      <c r="AD360" s="151"/>
      <c r="AE360" s="151"/>
      <c r="AF360" s="151"/>
      <c r="AG360" s="151"/>
      <c r="AH360" s="151"/>
      <c r="AI360" s="151"/>
      <c r="AJ360" s="151"/>
      <c r="AK360" s="151"/>
      <c r="AL360" s="151"/>
    </row>
    <row r="361" spans="20:38" x14ac:dyDescent="0.2">
      <c r="T361" s="151"/>
      <c r="U361" s="151"/>
      <c r="V361" s="151"/>
      <c r="W361" s="151"/>
      <c r="X361" s="151"/>
      <c r="Y361" s="151"/>
      <c r="Z361" s="151"/>
      <c r="AA361" s="151"/>
      <c r="AB361" s="151"/>
      <c r="AC361" s="151"/>
      <c r="AD361" s="151"/>
      <c r="AE361" s="151"/>
      <c r="AF361" s="151"/>
      <c r="AG361" s="151"/>
      <c r="AH361" s="151"/>
      <c r="AI361" s="151"/>
      <c r="AJ361" s="151"/>
      <c r="AK361" s="151"/>
      <c r="AL361" s="151"/>
    </row>
    <row r="362" spans="20:38" x14ac:dyDescent="0.2">
      <c r="T362" s="151"/>
      <c r="U362" s="151"/>
      <c r="V362" s="151"/>
      <c r="W362" s="151"/>
      <c r="X362" s="151"/>
      <c r="Y362" s="151"/>
      <c r="Z362" s="151"/>
      <c r="AA362" s="151"/>
      <c r="AB362" s="151"/>
      <c r="AC362" s="151"/>
      <c r="AD362" s="151"/>
      <c r="AE362" s="151"/>
      <c r="AF362" s="151"/>
      <c r="AG362" s="151"/>
      <c r="AH362" s="151"/>
      <c r="AI362" s="151"/>
      <c r="AJ362" s="151"/>
      <c r="AK362" s="151"/>
      <c r="AL362" s="151"/>
    </row>
    <row r="363" spans="20:38" x14ac:dyDescent="0.2">
      <c r="T363" s="151"/>
      <c r="U363" s="151"/>
      <c r="V363" s="151"/>
      <c r="W363" s="151"/>
      <c r="X363" s="151"/>
      <c r="Y363" s="151"/>
      <c r="Z363" s="151"/>
      <c r="AA363" s="151"/>
      <c r="AB363" s="151"/>
      <c r="AC363" s="151"/>
      <c r="AD363" s="151"/>
      <c r="AE363" s="151"/>
      <c r="AF363" s="151"/>
      <c r="AG363" s="151"/>
      <c r="AH363" s="151"/>
      <c r="AI363" s="151"/>
      <c r="AJ363" s="151"/>
      <c r="AK363" s="151"/>
      <c r="AL363" s="151"/>
    </row>
    <row r="364" spans="20:38" x14ac:dyDescent="0.2">
      <c r="T364" s="151"/>
      <c r="U364" s="151"/>
      <c r="V364" s="151"/>
      <c r="W364" s="151"/>
      <c r="X364" s="151"/>
      <c r="Y364" s="151"/>
      <c r="Z364" s="151"/>
      <c r="AA364" s="151"/>
      <c r="AB364" s="151"/>
      <c r="AC364" s="151"/>
      <c r="AD364" s="151"/>
      <c r="AE364" s="151"/>
      <c r="AF364" s="151"/>
      <c r="AG364" s="151"/>
      <c r="AH364" s="151"/>
      <c r="AI364" s="151"/>
      <c r="AJ364" s="151"/>
      <c r="AK364" s="151"/>
      <c r="AL364" s="151"/>
    </row>
    <row r="365" spans="20:38" x14ac:dyDescent="0.2">
      <c r="T365" s="151"/>
      <c r="U365" s="151"/>
      <c r="V365" s="151"/>
      <c r="W365" s="151"/>
      <c r="X365" s="151"/>
      <c r="Y365" s="151"/>
      <c r="Z365" s="151"/>
      <c r="AA365" s="151"/>
      <c r="AB365" s="151"/>
      <c r="AC365" s="151"/>
      <c r="AD365" s="151"/>
      <c r="AE365" s="151"/>
      <c r="AF365" s="151"/>
      <c r="AG365" s="151"/>
      <c r="AH365" s="151"/>
      <c r="AI365" s="151"/>
      <c r="AJ365" s="151"/>
      <c r="AK365" s="151"/>
      <c r="AL365" s="151"/>
    </row>
    <row r="366" spans="20:38" x14ac:dyDescent="0.2">
      <c r="T366" s="151"/>
      <c r="U366" s="151"/>
      <c r="V366" s="151"/>
      <c r="W366" s="151"/>
      <c r="X366" s="151"/>
      <c r="Y366" s="151"/>
      <c r="Z366" s="151"/>
      <c r="AA366" s="151"/>
      <c r="AB366" s="151"/>
      <c r="AC366" s="151"/>
      <c r="AD366" s="151"/>
      <c r="AE366" s="151"/>
      <c r="AF366" s="151"/>
      <c r="AG366" s="151"/>
      <c r="AH366" s="151"/>
      <c r="AI366" s="151"/>
      <c r="AJ366" s="151"/>
      <c r="AK366" s="151"/>
      <c r="AL366" s="151"/>
    </row>
    <row r="367" spans="20:38" x14ac:dyDescent="0.2">
      <c r="T367" s="151"/>
      <c r="U367" s="151"/>
      <c r="V367" s="151"/>
      <c r="W367" s="151"/>
      <c r="X367" s="151"/>
      <c r="Y367" s="151"/>
      <c r="Z367" s="151"/>
      <c r="AA367" s="151"/>
      <c r="AB367" s="151"/>
      <c r="AC367" s="151"/>
      <c r="AD367" s="151"/>
      <c r="AE367" s="151"/>
      <c r="AF367" s="151"/>
      <c r="AG367" s="151"/>
      <c r="AH367" s="151"/>
      <c r="AI367" s="151"/>
      <c r="AJ367" s="151"/>
      <c r="AK367" s="151"/>
      <c r="AL367" s="151"/>
    </row>
    <row r="368" spans="20:38" x14ac:dyDescent="0.2">
      <c r="T368" s="151"/>
      <c r="U368" s="151"/>
      <c r="V368" s="151"/>
      <c r="W368" s="151"/>
      <c r="X368" s="151"/>
      <c r="Y368" s="151"/>
      <c r="Z368" s="151"/>
      <c r="AA368" s="151"/>
      <c r="AB368" s="151"/>
      <c r="AC368" s="151"/>
      <c r="AD368" s="151"/>
      <c r="AE368" s="151"/>
      <c r="AF368" s="151"/>
      <c r="AG368" s="151"/>
      <c r="AH368" s="151"/>
      <c r="AI368" s="151"/>
      <c r="AJ368" s="151"/>
      <c r="AK368" s="151"/>
      <c r="AL368" s="151"/>
    </row>
    <row r="369" spans="20:38" x14ac:dyDescent="0.2">
      <c r="T369" s="151"/>
      <c r="U369" s="151"/>
      <c r="V369" s="151"/>
      <c r="W369" s="151"/>
      <c r="X369" s="151"/>
      <c r="Y369" s="151"/>
      <c r="Z369" s="151"/>
      <c r="AA369" s="151"/>
      <c r="AB369" s="151"/>
      <c r="AC369" s="151"/>
      <c r="AD369" s="151"/>
      <c r="AE369" s="151"/>
      <c r="AF369" s="151"/>
      <c r="AG369" s="151"/>
      <c r="AH369" s="151"/>
      <c r="AI369" s="151"/>
      <c r="AJ369" s="151"/>
      <c r="AK369" s="151"/>
      <c r="AL369" s="151"/>
    </row>
    <row r="370" spans="20:38" x14ac:dyDescent="0.2">
      <c r="T370" s="151"/>
      <c r="U370" s="151"/>
      <c r="V370" s="151"/>
      <c r="W370" s="151"/>
      <c r="X370" s="151"/>
      <c r="Y370" s="151"/>
      <c r="Z370" s="151"/>
      <c r="AA370" s="151"/>
      <c r="AB370" s="151"/>
      <c r="AC370" s="151"/>
      <c r="AD370" s="151"/>
      <c r="AE370" s="151"/>
      <c r="AF370" s="151"/>
      <c r="AG370" s="151"/>
      <c r="AH370" s="151"/>
      <c r="AI370" s="151"/>
      <c r="AJ370" s="151"/>
      <c r="AK370" s="151"/>
      <c r="AL370" s="151"/>
    </row>
    <row r="371" spans="20:38" x14ac:dyDescent="0.2">
      <c r="T371" s="151"/>
      <c r="U371" s="151"/>
      <c r="V371" s="151"/>
      <c r="W371" s="151"/>
      <c r="X371" s="151"/>
      <c r="Y371" s="151"/>
      <c r="Z371" s="151"/>
      <c r="AA371" s="151"/>
      <c r="AB371" s="151"/>
      <c r="AC371" s="151"/>
      <c r="AD371" s="151"/>
      <c r="AE371" s="151"/>
      <c r="AF371" s="151"/>
      <c r="AG371" s="151"/>
      <c r="AH371" s="151"/>
      <c r="AI371" s="151"/>
      <c r="AJ371" s="151"/>
      <c r="AK371" s="151"/>
      <c r="AL371" s="151"/>
    </row>
    <row r="372" spans="20:38" x14ac:dyDescent="0.2">
      <c r="T372" s="151"/>
      <c r="U372" s="151"/>
      <c r="V372" s="151"/>
      <c r="W372" s="151"/>
      <c r="X372" s="151"/>
      <c r="Y372" s="151"/>
      <c r="Z372" s="151"/>
      <c r="AA372" s="151"/>
      <c r="AB372" s="151"/>
      <c r="AC372" s="151"/>
      <c r="AD372" s="151"/>
      <c r="AE372" s="151"/>
      <c r="AF372" s="151"/>
      <c r="AG372" s="151"/>
      <c r="AH372" s="151"/>
      <c r="AI372" s="151"/>
      <c r="AJ372" s="151"/>
      <c r="AK372" s="151"/>
      <c r="AL372" s="151"/>
    </row>
    <row r="373" spans="20:38" x14ac:dyDescent="0.2">
      <c r="T373" s="151"/>
      <c r="U373" s="151"/>
      <c r="V373" s="151"/>
      <c r="W373" s="151"/>
      <c r="X373" s="151"/>
      <c r="Y373" s="151"/>
      <c r="Z373" s="151"/>
      <c r="AA373" s="151"/>
      <c r="AB373" s="151"/>
      <c r="AC373" s="151"/>
      <c r="AD373" s="151"/>
      <c r="AE373" s="151"/>
      <c r="AF373" s="151"/>
      <c r="AG373" s="151"/>
      <c r="AH373" s="151"/>
      <c r="AI373" s="151"/>
      <c r="AJ373" s="151"/>
      <c r="AK373" s="151"/>
      <c r="AL373" s="151"/>
    </row>
    <row r="374" spans="20:38" x14ac:dyDescent="0.2">
      <c r="T374" s="151"/>
      <c r="U374" s="151"/>
      <c r="V374" s="151"/>
      <c r="W374" s="151"/>
      <c r="X374" s="151"/>
      <c r="Y374" s="151"/>
      <c r="Z374" s="151"/>
      <c r="AA374" s="151"/>
      <c r="AB374" s="151"/>
      <c r="AC374" s="151"/>
      <c r="AD374" s="151"/>
      <c r="AE374" s="151"/>
      <c r="AF374" s="151"/>
      <c r="AG374" s="151"/>
      <c r="AH374" s="151"/>
      <c r="AI374" s="151"/>
      <c r="AJ374" s="151"/>
      <c r="AK374" s="151"/>
      <c r="AL374" s="151"/>
    </row>
    <row r="375" spans="20:38" x14ac:dyDescent="0.2">
      <c r="T375" s="151"/>
      <c r="U375" s="151"/>
      <c r="V375" s="151"/>
      <c r="W375" s="151"/>
      <c r="X375" s="151"/>
      <c r="Y375" s="151"/>
      <c r="Z375" s="151"/>
      <c r="AA375" s="151"/>
      <c r="AB375" s="151"/>
      <c r="AC375" s="151"/>
      <c r="AD375" s="151"/>
      <c r="AE375" s="151"/>
      <c r="AF375" s="151"/>
      <c r="AG375" s="151"/>
      <c r="AH375" s="151"/>
      <c r="AI375" s="151"/>
      <c r="AJ375" s="151"/>
      <c r="AK375" s="151"/>
      <c r="AL375" s="151"/>
    </row>
    <row r="376" spans="20:38" x14ac:dyDescent="0.2">
      <c r="T376" s="151"/>
      <c r="U376" s="151"/>
      <c r="V376" s="151"/>
      <c r="W376" s="151"/>
      <c r="X376" s="151"/>
      <c r="Y376" s="151"/>
      <c r="Z376" s="151"/>
      <c r="AA376" s="151"/>
      <c r="AB376" s="151"/>
      <c r="AC376" s="151"/>
      <c r="AD376" s="151"/>
      <c r="AE376" s="151"/>
      <c r="AF376" s="151"/>
      <c r="AG376" s="151"/>
      <c r="AH376" s="151"/>
      <c r="AI376" s="151"/>
      <c r="AJ376" s="151"/>
      <c r="AK376" s="151"/>
      <c r="AL376" s="151"/>
    </row>
    <row r="377" spans="20:38" x14ac:dyDescent="0.2">
      <c r="T377" s="151"/>
      <c r="U377" s="151"/>
      <c r="V377" s="151"/>
      <c r="W377" s="151"/>
      <c r="X377" s="151"/>
      <c r="Y377" s="151"/>
      <c r="Z377" s="151"/>
      <c r="AA377" s="151"/>
      <c r="AB377" s="151"/>
      <c r="AC377" s="151"/>
      <c r="AD377" s="151"/>
      <c r="AE377" s="151"/>
      <c r="AF377" s="151"/>
      <c r="AG377" s="151"/>
      <c r="AH377" s="151"/>
      <c r="AI377" s="151"/>
      <c r="AJ377" s="151"/>
      <c r="AK377" s="151"/>
      <c r="AL377" s="151"/>
    </row>
    <row r="378" spans="20:38" x14ac:dyDescent="0.2">
      <c r="T378" s="151"/>
      <c r="U378" s="151"/>
      <c r="V378" s="151"/>
      <c r="W378" s="151"/>
      <c r="X378" s="151"/>
      <c r="Y378" s="151"/>
      <c r="Z378" s="151"/>
      <c r="AA378" s="151"/>
      <c r="AB378" s="151"/>
      <c r="AC378" s="151"/>
      <c r="AD378" s="151"/>
      <c r="AE378" s="151"/>
      <c r="AF378" s="151"/>
      <c r="AG378" s="151"/>
      <c r="AH378" s="151"/>
      <c r="AI378" s="151"/>
      <c r="AJ378" s="151"/>
      <c r="AK378" s="151"/>
      <c r="AL378" s="151"/>
    </row>
    <row r="379" spans="20:38" x14ac:dyDescent="0.2">
      <c r="T379" s="151"/>
      <c r="U379" s="151"/>
      <c r="V379" s="151"/>
      <c r="W379" s="151"/>
      <c r="X379" s="151"/>
      <c r="Y379" s="151"/>
      <c r="Z379" s="151"/>
      <c r="AA379" s="151"/>
      <c r="AB379" s="151"/>
      <c r="AC379" s="151"/>
      <c r="AD379" s="151"/>
      <c r="AE379" s="151"/>
      <c r="AF379" s="151"/>
      <c r="AG379" s="151"/>
      <c r="AH379" s="151"/>
      <c r="AI379" s="151"/>
      <c r="AJ379" s="151"/>
      <c r="AK379" s="151"/>
      <c r="AL379" s="151"/>
    </row>
    <row r="380" spans="20:38" x14ac:dyDescent="0.2">
      <c r="T380" s="151"/>
      <c r="U380" s="151"/>
      <c r="V380" s="151"/>
      <c r="W380" s="151"/>
      <c r="X380" s="151"/>
      <c r="Y380" s="151"/>
      <c r="Z380" s="151"/>
      <c r="AA380" s="151"/>
      <c r="AB380" s="151"/>
      <c r="AC380" s="151"/>
      <c r="AD380" s="151"/>
      <c r="AE380" s="151"/>
      <c r="AF380" s="151"/>
      <c r="AG380" s="151"/>
      <c r="AH380" s="151"/>
      <c r="AI380" s="151"/>
      <c r="AJ380" s="151"/>
      <c r="AK380" s="151"/>
      <c r="AL380" s="151"/>
    </row>
    <row r="381" spans="20:38" x14ac:dyDescent="0.2">
      <c r="T381" s="151"/>
      <c r="U381" s="151"/>
      <c r="V381" s="151"/>
      <c r="W381" s="151"/>
      <c r="X381" s="151"/>
      <c r="Y381" s="151"/>
      <c r="Z381" s="151"/>
      <c r="AA381" s="151"/>
      <c r="AB381" s="151"/>
      <c r="AC381" s="151"/>
      <c r="AD381" s="151"/>
      <c r="AE381" s="151"/>
      <c r="AF381" s="151"/>
      <c r="AG381" s="151"/>
      <c r="AH381" s="151"/>
      <c r="AI381" s="151"/>
      <c r="AJ381" s="151"/>
      <c r="AK381" s="151"/>
      <c r="AL381" s="151"/>
    </row>
    <row r="382" spans="20:38" x14ac:dyDescent="0.2">
      <c r="T382" s="151"/>
      <c r="U382" s="151"/>
      <c r="V382" s="151"/>
      <c r="W382" s="151"/>
      <c r="X382" s="151"/>
      <c r="Y382" s="151"/>
      <c r="Z382" s="151"/>
      <c r="AA382" s="151"/>
      <c r="AB382" s="151"/>
      <c r="AC382" s="151"/>
      <c r="AD382" s="151"/>
      <c r="AE382" s="151"/>
      <c r="AF382" s="151"/>
      <c r="AG382" s="151"/>
      <c r="AH382" s="151"/>
      <c r="AI382" s="151"/>
      <c r="AJ382" s="151"/>
      <c r="AK382" s="151"/>
      <c r="AL382" s="151"/>
    </row>
    <row r="383" spans="20:38" x14ac:dyDescent="0.2">
      <c r="T383" s="151"/>
      <c r="U383" s="151"/>
      <c r="V383" s="151"/>
      <c r="W383" s="151"/>
      <c r="X383" s="151"/>
      <c r="Y383" s="151"/>
      <c r="Z383" s="151"/>
      <c r="AA383" s="151"/>
      <c r="AB383" s="151"/>
      <c r="AC383" s="151"/>
      <c r="AD383" s="151"/>
      <c r="AE383" s="151"/>
      <c r="AF383" s="151"/>
      <c r="AG383" s="151"/>
      <c r="AH383" s="151"/>
      <c r="AI383" s="151"/>
      <c r="AJ383" s="151"/>
      <c r="AK383" s="151"/>
      <c r="AL383" s="151"/>
    </row>
    <row r="384" spans="20:38" x14ac:dyDescent="0.2">
      <c r="T384" s="151"/>
      <c r="U384" s="151"/>
      <c r="V384" s="151"/>
      <c r="W384" s="151"/>
      <c r="X384" s="151"/>
      <c r="Y384" s="151"/>
      <c r="Z384" s="151"/>
      <c r="AA384" s="151"/>
      <c r="AB384" s="151"/>
      <c r="AC384" s="151"/>
      <c r="AD384" s="151"/>
      <c r="AE384" s="151"/>
      <c r="AF384" s="151"/>
      <c r="AG384" s="151"/>
      <c r="AH384" s="151"/>
      <c r="AI384" s="151"/>
      <c r="AJ384" s="151"/>
      <c r="AK384" s="151"/>
      <c r="AL384" s="151"/>
    </row>
    <row r="385" spans="20:38" x14ac:dyDescent="0.2">
      <c r="T385" s="151"/>
      <c r="U385" s="151"/>
      <c r="V385" s="151"/>
      <c r="W385" s="151"/>
      <c r="X385" s="151"/>
      <c r="Y385" s="151"/>
      <c r="Z385" s="151"/>
      <c r="AA385" s="151"/>
      <c r="AB385" s="151"/>
      <c r="AC385" s="151"/>
      <c r="AD385" s="151"/>
      <c r="AE385" s="151"/>
      <c r="AF385" s="151"/>
      <c r="AG385" s="151"/>
      <c r="AH385" s="151"/>
      <c r="AI385" s="151"/>
      <c r="AJ385" s="151"/>
      <c r="AK385" s="151"/>
      <c r="AL385" s="151"/>
    </row>
    <row r="386" spans="20:38" x14ac:dyDescent="0.2">
      <c r="T386" s="151"/>
      <c r="U386" s="151"/>
      <c r="V386" s="151"/>
      <c r="W386" s="151"/>
      <c r="X386" s="151"/>
      <c r="Y386" s="151"/>
      <c r="Z386" s="151"/>
      <c r="AA386" s="151"/>
      <c r="AB386" s="151"/>
      <c r="AC386" s="151"/>
      <c r="AD386" s="151"/>
      <c r="AE386" s="151"/>
      <c r="AF386" s="151"/>
      <c r="AG386" s="151"/>
      <c r="AH386" s="151"/>
      <c r="AI386" s="151"/>
      <c r="AJ386" s="151"/>
      <c r="AK386" s="151"/>
      <c r="AL386" s="151"/>
    </row>
    <row r="387" spans="20:38" x14ac:dyDescent="0.2">
      <c r="T387" s="151"/>
      <c r="U387" s="151"/>
      <c r="V387" s="151"/>
      <c r="W387" s="151"/>
      <c r="X387" s="151"/>
      <c r="Y387" s="151"/>
      <c r="Z387" s="151"/>
      <c r="AA387" s="151"/>
      <c r="AB387" s="151"/>
      <c r="AC387" s="151"/>
      <c r="AD387" s="151"/>
      <c r="AE387" s="151"/>
      <c r="AF387" s="151"/>
      <c r="AG387" s="151"/>
      <c r="AH387" s="151"/>
      <c r="AI387" s="151"/>
      <c r="AJ387" s="151"/>
      <c r="AK387" s="151"/>
      <c r="AL387" s="151"/>
    </row>
    <row r="388" spans="20:38" x14ac:dyDescent="0.2">
      <c r="T388" s="151"/>
      <c r="U388" s="151"/>
      <c r="V388" s="151"/>
      <c r="W388" s="151"/>
      <c r="X388" s="151"/>
      <c r="Y388" s="151"/>
      <c r="Z388" s="151"/>
      <c r="AA388" s="151"/>
      <c r="AB388" s="151"/>
      <c r="AC388" s="151"/>
      <c r="AD388" s="151"/>
      <c r="AE388" s="151"/>
      <c r="AF388" s="151"/>
      <c r="AG388" s="151"/>
      <c r="AH388" s="151"/>
      <c r="AI388" s="151"/>
      <c r="AJ388" s="151"/>
      <c r="AK388" s="151"/>
      <c r="AL388" s="151"/>
    </row>
    <row r="389" spans="20:38" x14ac:dyDescent="0.2">
      <c r="T389" s="151"/>
      <c r="U389" s="151"/>
      <c r="V389" s="151"/>
      <c r="W389" s="151"/>
      <c r="X389" s="151"/>
      <c r="Y389" s="151"/>
      <c r="Z389" s="151"/>
      <c r="AA389" s="151"/>
      <c r="AB389" s="151"/>
      <c r="AC389" s="151"/>
      <c r="AD389" s="151"/>
      <c r="AE389" s="151"/>
      <c r="AF389" s="151"/>
      <c r="AG389" s="151"/>
      <c r="AH389" s="151"/>
      <c r="AI389" s="151"/>
      <c r="AJ389" s="151"/>
      <c r="AK389" s="151"/>
      <c r="AL389" s="151"/>
    </row>
    <row r="390" spans="20:38" x14ac:dyDescent="0.2">
      <c r="T390" s="151"/>
      <c r="U390" s="151"/>
      <c r="V390" s="151"/>
      <c r="W390" s="151"/>
      <c r="X390" s="151"/>
      <c r="Y390" s="151"/>
      <c r="Z390" s="151"/>
      <c r="AA390" s="151"/>
      <c r="AB390" s="151"/>
      <c r="AC390" s="151"/>
      <c r="AD390" s="151"/>
      <c r="AE390" s="151"/>
      <c r="AF390" s="151"/>
      <c r="AG390" s="151"/>
      <c r="AH390" s="151"/>
      <c r="AI390" s="151"/>
      <c r="AJ390" s="151"/>
      <c r="AK390" s="151"/>
      <c r="AL390" s="151"/>
    </row>
    <row r="391" spans="20:38" x14ac:dyDescent="0.2">
      <c r="T391" s="151"/>
      <c r="U391" s="151"/>
      <c r="V391" s="151"/>
      <c r="W391" s="151"/>
      <c r="X391" s="151"/>
      <c r="Y391" s="151"/>
      <c r="Z391" s="151"/>
      <c r="AA391" s="151"/>
      <c r="AB391" s="151"/>
      <c r="AC391" s="151"/>
      <c r="AD391" s="151"/>
      <c r="AE391" s="151"/>
      <c r="AF391" s="151"/>
      <c r="AG391" s="151"/>
      <c r="AH391" s="151"/>
      <c r="AI391" s="151"/>
      <c r="AJ391" s="151"/>
      <c r="AK391" s="151"/>
      <c r="AL391" s="151"/>
    </row>
    <row r="392" spans="20:38" x14ac:dyDescent="0.2">
      <c r="T392" s="151"/>
      <c r="U392" s="151"/>
      <c r="V392" s="151"/>
      <c r="W392" s="151"/>
      <c r="X392" s="151"/>
      <c r="Y392" s="151"/>
      <c r="Z392" s="151"/>
      <c r="AA392" s="151"/>
      <c r="AB392" s="151"/>
      <c r="AC392" s="151"/>
      <c r="AD392" s="151"/>
      <c r="AE392" s="151"/>
      <c r="AF392" s="151"/>
      <c r="AG392" s="151"/>
      <c r="AH392" s="151"/>
      <c r="AI392" s="151"/>
      <c r="AJ392" s="151"/>
      <c r="AK392" s="151"/>
      <c r="AL392" s="151"/>
    </row>
    <row r="393" spans="20:38" x14ac:dyDescent="0.2">
      <c r="T393" s="151"/>
      <c r="U393" s="151"/>
      <c r="V393" s="151"/>
      <c r="W393" s="151"/>
      <c r="X393" s="151"/>
      <c r="Y393" s="151"/>
      <c r="Z393" s="151"/>
      <c r="AA393" s="151"/>
      <c r="AB393" s="151"/>
      <c r="AC393" s="151"/>
      <c r="AD393" s="151"/>
      <c r="AE393" s="151"/>
      <c r="AF393" s="151"/>
      <c r="AG393" s="151"/>
      <c r="AH393" s="151"/>
      <c r="AI393" s="151"/>
      <c r="AJ393" s="151"/>
      <c r="AK393" s="151"/>
      <c r="AL393" s="151"/>
    </row>
    <row r="394" spans="20:38" x14ac:dyDescent="0.2">
      <c r="T394" s="151"/>
      <c r="U394" s="151"/>
      <c r="V394" s="151"/>
      <c r="W394" s="151"/>
      <c r="X394" s="151"/>
      <c r="Y394" s="151"/>
      <c r="Z394" s="151"/>
      <c r="AA394" s="151"/>
      <c r="AB394" s="151"/>
      <c r="AC394" s="151"/>
      <c r="AD394" s="151"/>
      <c r="AE394" s="151"/>
      <c r="AF394" s="151"/>
      <c r="AG394" s="151"/>
      <c r="AH394" s="151"/>
      <c r="AI394" s="151"/>
      <c r="AJ394" s="151"/>
      <c r="AK394" s="151"/>
      <c r="AL394" s="151"/>
    </row>
    <row r="395" spans="20:38" x14ac:dyDescent="0.2">
      <c r="T395" s="151"/>
      <c r="U395" s="151"/>
      <c r="V395" s="151"/>
      <c r="W395" s="151"/>
      <c r="X395" s="151"/>
      <c r="Y395" s="151"/>
      <c r="Z395" s="151"/>
      <c r="AA395" s="151"/>
      <c r="AB395" s="151"/>
      <c r="AC395" s="151"/>
      <c r="AD395" s="151"/>
      <c r="AE395" s="151"/>
      <c r="AF395" s="151"/>
      <c r="AG395" s="151"/>
      <c r="AH395" s="151"/>
      <c r="AI395" s="151"/>
      <c r="AJ395" s="151"/>
      <c r="AK395" s="151"/>
      <c r="AL395" s="151"/>
    </row>
    <row r="396" spans="20:38" x14ac:dyDescent="0.2">
      <c r="T396" s="151"/>
      <c r="U396" s="151"/>
      <c r="V396" s="151"/>
      <c r="W396" s="151"/>
      <c r="X396" s="151"/>
      <c r="Y396" s="151"/>
      <c r="Z396" s="151"/>
      <c r="AA396" s="151"/>
      <c r="AB396" s="151"/>
      <c r="AC396" s="151"/>
      <c r="AD396" s="151"/>
      <c r="AE396" s="151"/>
      <c r="AF396" s="151"/>
      <c r="AG396" s="151"/>
      <c r="AH396" s="151"/>
      <c r="AI396" s="151"/>
      <c r="AJ396" s="151"/>
      <c r="AK396" s="151"/>
      <c r="AL396" s="151"/>
    </row>
    <row r="397" spans="20:38" x14ac:dyDescent="0.2">
      <c r="T397" s="151"/>
      <c r="U397" s="151"/>
      <c r="V397" s="151"/>
      <c r="W397" s="151"/>
      <c r="X397" s="151"/>
      <c r="Y397" s="151"/>
      <c r="Z397" s="151"/>
      <c r="AA397" s="151"/>
      <c r="AB397" s="151"/>
      <c r="AC397" s="151"/>
      <c r="AD397" s="151"/>
      <c r="AE397" s="151"/>
      <c r="AF397" s="151"/>
      <c r="AG397" s="151"/>
      <c r="AH397" s="151"/>
      <c r="AI397" s="151"/>
      <c r="AJ397" s="151"/>
      <c r="AK397" s="151"/>
      <c r="AL397" s="151"/>
    </row>
    <row r="398" spans="20:38" x14ac:dyDescent="0.2">
      <c r="T398" s="151"/>
      <c r="U398" s="151"/>
      <c r="V398" s="151"/>
      <c r="W398" s="151"/>
      <c r="X398" s="151"/>
      <c r="Y398" s="151"/>
      <c r="Z398" s="151"/>
      <c r="AA398" s="151"/>
      <c r="AB398" s="151"/>
      <c r="AC398" s="151"/>
      <c r="AD398" s="151"/>
      <c r="AE398" s="151"/>
      <c r="AF398" s="151"/>
      <c r="AG398" s="151"/>
      <c r="AH398" s="151"/>
      <c r="AI398" s="151"/>
      <c r="AJ398" s="151"/>
      <c r="AK398" s="151"/>
      <c r="AL398" s="151"/>
    </row>
    <row r="399" spans="20:38" x14ac:dyDescent="0.2">
      <c r="T399" s="151"/>
      <c r="U399" s="151"/>
      <c r="V399" s="151"/>
      <c r="W399" s="151"/>
      <c r="X399" s="151"/>
      <c r="Y399" s="151"/>
      <c r="Z399" s="151"/>
      <c r="AA399" s="151"/>
      <c r="AB399" s="151"/>
      <c r="AC399" s="151"/>
      <c r="AD399" s="151"/>
      <c r="AE399" s="151"/>
      <c r="AF399" s="151"/>
      <c r="AG399" s="151"/>
      <c r="AH399" s="151"/>
      <c r="AI399" s="151"/>
      <c r="AJ399" s="151"/>
      <c r="AK399" s="151"/>
      <c r="AL399" s="151"/>
    </row>
    <row r="400" spans="20:38" x14ac:dyDescent="0.2">
      <c r="T400" s="151"/>
      <c r="U400" s="151"/>
      <c r="V400" s="151"/>
      <c r="W400" s="151"/>
      <c r="X400" s="151"/>
      <c r="Y400" s="151"/>
      <c r="Z400" s="151"/>
      <c r="AA400" s="151"/>
      <c r="AB400" s="151"/>
      <c r="AC400" s="151"/>
      <c r="AD400" s="151"/>
      <c r="AE400" s="151"/>
      <c r="AF400" s="151"/>
      <c r="AG400" s="151"/>
      <c r="AH400" s="151"/>
      <c r="AI400" s="151"/>
      <c r="AJ400" s="151"/>
      <c r="AK400" s="151"/>
      <c r="AL400" s="151"/>
    </row>
    <row r="401" spans="20:38" x14ac:dyDescent="0.2">
      <c r="T401" s="151"/>
      <c r="U401" s="151"/>
      <c r="V401" s="151"/>
      <c r="W401" s="151"/>
      <c r="X401" s="151"/>
      <c r="Y401" s="151"/>
      <c r="Z401" s="151"/>
      <c r="AA401" s="151"/>
      <c r="AB401" s="151"/>
      <c r="AC401" s="151"/>
      <c r="AD401" s="151"/>
      <c r="AE401" s="151"/>
      <c r="AF401" s="151"/>
      <c r="AG401" s="151"/>
      <c r="AH401" s="151"/>
      <c r="AI401" s="151"/>
      <c r="AJ401" s="151"/>
      <c r="AK401" s="151"/>
      <c r="AL401" s="151"/>
    </row>
    <row r="402" spans="20:38" x14ac:dyDescent="0.2">
      <c r="T402" s="151"/>
      <c r="U402" s="151"/>
      <c r="V402" s="151"/>
      <c r="W402" s="151"/>
      <c r="X402" s="151"/>
      <c r="Y402" s="151"/>
      <c r="Z402" s="151"/>
      <c r="AA402" s="151"/>
      <c r="AB402" s="151"/>
      <c r="AC402" s="151"/>
      <c r="AD402" s="151"/>
      <c r="AE402" s="151"/>
      <c r="AF402" s="151"/>
      <c r="AG402" s="151"/>
      <c r="AH402" s="151"/>
      <c r="AI402" s="151"/>
      <c r="AJ402" s="151"/>
      <c r="AK402" s="151"/>
      <c r="AL402" s="151"/>
    </row>
    <row r="403" spans="20:38" x14ac:dyDescent="0.2">
      <c r="T403" s="151"/>
      <c r="U403" s="151"/>
      <c r="V403" s="151"/>
      <c r="W403" s="151"/>
      <c r="X403" s="151"/>
      <c r="Y403" s="151"/>
      <c r="Z403" s="151"/>
      <c r="AA403" s="151"/>
      <c r="AB403" s="151"/>
      <c r="AC403" s="151"/>
      <c r="AD403" s="151"/>
      <c r="AE403" s="151"/>
      <c r="AF403" s="151"/>
      <c r="AG403" s="151"/>
      <c r="AH403" s="151"/>
      <c r="AI403" s="151"/>
      <c r="AJ403" s="151"/>
      <c r="AK403" s="151"/>
      <c r="AL403" s="151"/>
    </row>
    <row r="404" spans="20:38" x14ac:dyDescent="0.2">
      <c r="T404" s="151"/>
      <c r="U404" s="151"/>
      <c r="V404" s="151"/>
      <c r="W404" s="151"/>
      <c r="X404" s="151"/>
      <c r="Y404" s="151"/>
      <c r="Z404" s="151"/>
      <c r="AA404" s="151"/>
      <c r="AB404" s="151"/>
      <c r="AC404" s="151"/>
      <c r="AD404" s="151"/>
      <c r="AE404" s="151"/>
      <c r="AF404" s="151"/>
      <c r="AG404" s="151"/>
      <c r="AH404" s="151"/>
      <c r="AI404" s="151"/>
      <c r="AJ404" s="151"/>
      <c r="AK404" s="151"/>
      <c r="AL404" s="151"/>
    </row>
    <row r="405" spans="20:38" x14ac:dyDescent="0.2">
      <c r="T405" s="151"/>
      <c r="U405" s="151"/>
      <c r="V405" s="151"/>
      <c r="W405" s="151"/>
      <c r="X405" s="151"/>
      <c r="Y405" s="151"/>
      <c r="Z405" s="151"/>
      <c r="AA405" s="151"/>
      <c r="AB405" s="151"/>
      <c r="AC405" s="151"/>
      <c r="AD405" s="151"/>
      <c r="AE405" s="151"/>
      <c r="AF405" s="151"/>
      <c r="AG405" s="151"/>
      <c r="AH405" s="151"/>
      <c r="AI405" s="151"/>
      <c r="AJ405" s="151"/>
      <c r="AK405" s="151"/>
      <c r="AL405" s="151"/>
    </row>
    <row r="406" spans="20:38" x14ac:dyDescent="0.2">
      <c r="T406" s="151"/>
      <c r="U406" s="151"/>
      <c r="V406" s="151"/>
      <c r="W406" s="151"/>
      <c r="X406" s="151"/>
      <c r="Y406" s="151"/>
      <c r="Z406" s="151"/>
      <c r="AA406" s="151"/>
      <c r="AB406" s="151"/>
      <c r="AC406" s="151"/>
      <c r="AD406" s="151"/>
      <c r="AE406" s="151"/>
      <c r="AF406" s="151"/>
      <c r="AG406" s="151"/>
      <c r="AH406" s="151"/>
      <c r="AI406" s="151"/>
      <c r="AJ406" s="151"/>
      <c r="AK406" s="151"/>
      <c r="AL406" s="151"/>
    </row>
    <row r="407" spans="20:38" x14ac:dyDescent="0.2">
      <c r="T407" s="151"/>
      <c r="U407" s="151"/>
      <c r="V407" s="151"/>
      <c r="W407" s="151"/>
      <c r="X407" s="151"/>
      <c r="Y407" s="151"/>
      <c r="Z407" s="151"/>
      <c r="AA407" s="151"/>
      <c r="AB407" s="151"/>
      <c r="AC407" s="151"/>
      <c r="AD407" s="151"/>
      <c r="AE407" s="151"/>
      <c r="AF407" s="151"/>
      <c r="AG407" s="151"/>
      <c r="AH407" s="151"/>
      <c r="AI407" s="151"/>
      <c r="AJ407" s="151"/>
      <c r="AK407" s="151"/>
      <c r="AL407" s="151"/>
    </row>
    <row r="408" spans="20:38" x14ac:dyDescent="0.2">
      <c r="T408" s="151"/>
      <c r="U408" s="151"/>
      <c r="V408" s="151"/>
      <c r="W408" s="151"/>
      <c r="X408" s="151"/>
      <c r="Y408" s="151"/>
      <c r="Z408" s="151"/>
      <c r="AA408" s="151"/>
      <c r="AB408" s="151"/>
      <c r="AC408" s="151"/>
      <c r="AD408" s="151"/>
      <c r="AE408" s="151"/>
      <c r="AF408" s="151"/>
      <c r="AG408" s="151"/>
      <c r="AH408" s="151"/>
      <c r="AI408" s="151"/>
      <c r="AJ408" s="151"/>
      <c r="AK408" s="151"/>
      <c r="AL408" s="151"/>
    </row>
    <row r="409" spans="20:38" x14ac:dyDescent="0.2">
      <c r="T409" s="151"/>
      <c r="U409" s="151"/>
      <c r="V409" s="151"/>
      <c r="W409" s="151"/>
      <c r="X409" s="151"/>
      <c r="Y409" s="151"/>
      <c r="Z409" s="151"/>
      <c r="AA409" s="151"/>
      <c r="AB409" s="151"/>
      <c r="AC409" s="151"/>
      <c r="AD409" s="151"/>
      <c r="AE409" s="151"/>
      <c r="AF409" s="151"/>
      <c r="AG409" s="151"/>
      <c r="AH409" s="151"/>
      <c r="AI409" s="151"/>
      <c r="AJ409" s="151"/>
      <c r="AK409" s="151"/>
      <c r="AL409" s="151"/>
    </row>
    <row r="410" spans="20:38" x14ac:dyDescent="0.2">
      <c r="T410" s="151"/>
      <c r="U410" s="151"/>
      <c r="V410" s="151"/>
      <c r="W410" s="151"/>
      <c r="X410" s="151"/>
      <c r="Y410" s="151"/>
      <c r="Z410" s="151"/>
      <c r="AA410" s="151"/>
      <c r="AB410" s="151"/>
      <c r="AC410" s="151"/>
      <c r="AD410" s="151"/>
      <c r="AE410" s="151"/>
      <c r="AF410" s="151"/>
      <c r="AG410" s="151"/>
      <c r="AH410" s="151"/>
      <c r="AI410" s="151"/>
      <c r="AJ410" s="151"/>
      <c r="AK410" s="151"/>
      <c r="AL410" s="151"/>
    </row>
    <row r="411" spans="20:38" x14ac:dyDescent="0.2">
      <c r="T411" s="151"/>
      <c r="U411" s="151"/>
      <c r="V411" s="151"/>
      <c r="W411" s="151"/>
      <c r="X411" s="151"/>
      <c r="Y411" s="151"/>
      <c r="Z411" s="151"/>
      <c r="AA411" s="151"/>
      <c r="AB411" s="151"/>
      <c r="AC411" s="151"/>
      <c r="AD411" s="151"/>
      <c r="AE411" s="151"/>
      <c r="AF411" s="151"/>
      <c r="AG411" s="151"/>
      <c r="AH411" s="151"/>
      <c r="AI411" s="151"/>
      <c r="AJ411" s="151"/>
      <c r="AK411" s="151"/>
      <c r="AL411" s="151"/>
    </row>
  </sheetData>
  <sheetProtection password="DE02" sheet="1" objects="1" scenarios="1"/>
  <mergeCells count="7">
    <mergeCell ref="B4:R4"/>
    <mergeCell ref="M33:O33"/>
    <mergeCell ref="C5:H5"/>
    <mergeCell ref="M6:R6"/>
    <mergeCell ref="M5:O5"/>
    <mergeCell ref="M32:O32"/>
    <mergeCell ref="B6:L6"/>
  </mergeCells>
  <phoneticPr fontId="3" type="noConversion"/>
  <dataValidations count="4">
    <dataValidation type="list" allowBlank="1" showInputMessage="1" showErrorMessage="1" sqref="I8:I31 L8:L31" xr:uid="{00000000-0002-0000-0200-000000000000}">
      <formula1>INDIRECT(G8)</formula1>
    </dataValidation>
    <dataValidation type="list" allowBlank="1" showInputMessage="1" showErrorMessage="1" sqref="E8:E31" xr:uid="{00000000-0002-0000-0200-000001000000}">
      <formula1>INDIRECT(F8)</formula1>
    </dataValidation>
    <dataValidation type="list" allowBlank="1" showInputMessage="1" showErrorMessage="1" sqref="C8:C31" xr:uid="{00000000-0002-0000-0200-000002000000}">
      <formula1>Industries</formula1>
    </dataValidation>
    <dataValidation type="list" allowBlank="1" showInputMessage="1" showErrorMessage="1" sqref="D8:D31" xr:uid="{00000000-0002-0000-0200-000003000000}">
      <formula1>fourCategories</formula1>
    </dataValidation>
  </dataValidations>
  <pageMargins left="0.75" right="0.75" top="1" bottom="1" header="0.5" footer="0.5"/>
  <pageSetup scale="6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T31"/>
  <sheetViews>
    <sheetView workbookViewId="0">
      <selection activeCell="B1" sqref="B1"/>
    </sheetView>
  </sheetViews>
  <sheetFormatPr defaultRowHeight="12.75" x14ac:dyDescent="0.2"/>
  <cols>
    <col min="4" max="4" width="12.7109375" customWidth="1"/>
    <col min="5" max="5" width="13.5703125" customWidth="1"/>
    <col min="6" max="6" width="19.7109375" bestFit="1" customWidth="1"/>
    <col min="7" max="7" width="27.140625" customWidth="1"/>
    <col min="8" max="9" width="20" customWidth="1"/>
  </cols>
  <sheetData>
    <row r="1" spans="2:21" x14ac:dyDescent="0.2">
      <c r="B1" t="s">
        <v>214</v>
      </c>
    </row>
    <row r="3" spans="2:21" ht="13.5" thickBot="1" x14ac:dyDescent="0.25"/>
    <row r="4" spans="2:21" ht="13.5" thickBot="1" x14ac:dyDescent="0.25">
      <c r="C4" s="25" t="s">
        <v>169</v>
      </c>
      <c r="D4" s="39" t="s">
        <v>672</v>
      </c>
      <c r="E4" s="39" t="s">
        <v>21</v>
      </c>
      <c r="F4" s="39" t="s">
        <v>673</v>
      </c>
      <c r="G4" s="39" t="s">
        <v>674</v>
      </c>
      <c r="H4" s="39" t="s">
        <v>671</v>
      </c>
      <c r="I4" s="39" t="s">
        <v>679</v>
      </c>
      <c r="J4" s="39" t="s">
        <v>41</v>
      </c>
      <c r="K4" s="39"/>
      <c r="L4" s="39"/>
      <c r="M4" s="39"/>
      <c r="N4" s="39"/>
      <c r="O4" s="39"/>
      <c r="P4" s="39"/>
      <c r="Q4" s="39"/>
      <c r="R4" s="39"/>
      <c r="S4" s="39"/>
      <c r="T4" s="39"/>
      <c r="U4" s="24"/>
    </row>
    <row r="5" spans="2:21" x14ac:dyDescent="0.2">
      <c r="C5">
        <f>Spreadsheet!C8</f>
        <v>0</v>
      </c>
      <c r="D5">
        <f>Spreadsheet!D8</f>
        <v>0</v>
      </c>
      <c r="E5">
        <f>Spreadsheet!E8</f>
        <v>0</v>
      </c>
      <c r="F5" t="e">
        <f t="shared" ref="F5:F30" si="0">VLOOKUP(C5, Tier3KeyTable, 2, FALSE)</f>
        <v>#N/A</v>
      </c>
      <c r="G5" t="e">
        <f ca="1">VLOOKUP(E5, INDIRECT(F5), 2, FALSE)</f>
        <v>#N/A</v>
      </c>
      <c r="H5" t="s">
        <v>616</v>
      </c>
    </row>
    <row r="6" spans="2:21" x14ac:dyDescent="0.2">
      <c r="C6">
        <f>Spreadsheet!C9</f>
        <v>0</v>
      </c>
      <c r="D6">
        <f>Spreadsheet!D9</f>
        <v>0</v>
      </c>
      <c r="E6">
        <f>Spreadsheet!E9</f>
        <v>0</v>
      </c>
      <c r="F6" t="e">
        <f t="shared" si="0"/>
        <v>#N/A</v>
      </c>
      <c r="G6" t="e">
        <f t="shared" ref="G6:G30" ca="1" si="1">VLOOKUP(E6, INDIRECT(F6), 2, FALSE)</f>
        <v>#N/A</v>
      </c>
    </row>
    <row r="7" spans="2:21" x14ac:dyDescent="0.2">
      <c r="C7" t="str">
        <f>Spreadsheet!C10</f>
        <v>Manufacturing</v>
      </c>
      <c r="D7" t="str">
        <f>Spreadsheet!D10</f>
        <v>Liquid fossil</v>
      </c>
      <c r="E7" t="str">
        <f>Spreadsheet!E10</f>
        <v>Gas/Diesel oil</v>
      </c>
      <c r="F7" t="str">
        <f t="shared" si="0"/>
        <v>Tier3Manufacturing</v>
      </c>
      <c r="G7" t="str">
        <f t="shared" ca="1" si="1"/>
        <v>Tier3Gas/DieselOil</v>
      </c>
    </row>
    <row r="8" spans="2:21" x14ac:dyDescent="0.2">
      <c r="C8" t="str">
        <f>Spreadsheet!C11</f>
        <v>Manufacturing</v>
      </c>
      <c r="D8" t="str">
        <f>Spreadsheet!D11</f>
        <v>Liquid fossil</v>
      </c>
      <c r="E8" t="str">
        <f>Spreadsheet!E11</f>
        <v>Gas/Diesel oil</v>
      </c>
      <c r="F8" t="str">
        <f t="shared" si="0"/>
        <v>Tier3Manufacturing</v>
      </c>
      <c r="G8" t="str">
        <f t="shared" ca="1" si="1"/>
        <v>Tier3Gas/DieselOil</v>
      </c>
    </row>
    <row r="9" spans="2:21" x14ac:dyDescent="0.2">
      <c r="C9" t="str">
        <f>Spreadsheet!C12</f>
        <v>Manufacturing</v>
      </c>
      <c r="D9" t="str">
        <f>Spreadsheet!D12</f>
        <v>Liquid fossil</v>
      </c>
      <c r="E9" t="str">
        <f>Spreadsheet!E12</f>
        <v>Gas/Diesel oil</v>
      </c>
      <c r="F9" t="str">
        <f t="shared" si="0"/>
        <v>Tier3Manufacturing</v>
      </c>
      <c r="G9" t="str">
        <f t="shared" ca="1" si="1"/>
        <v>Tier3Gas/DieselOil</v>
      </c>
    </row>
    <row r="10" spans="2:21" x14ac:dyDescent="0.2">
      <c r="C10" t="str">
        <f>Spreadsheet!C13</f>
        <v>Manufacturing</v>
      </c>
      <c r="D10" t="str">
        <f>Spreadsheet!D13</f>
        <v>Liquid fossil</v>
      </c>
      <c r="E10" t="str">
        <f>Spreadsheet!E13</f>
        <v>Gas/Diesel oil</v>
      </c>
      <c r="F10" t="str">
        <f t="shared" si="0"/>
        <v>Tier3Manufacturing</v>
      </c>
      <c r="G10" t="str">
        <f t="shared" ca="1" si="1"/>
        <v>Tier3Gas/DieselOil</v>
      </c>
    </row>
    <row r="11" spans="2:21" x14ac:dyDescent="0.2">
      <c r="C11" t="str">
        <f>Spreadsheet!C14</f>
        <v>Manufacturing</v>
      </c>
      <c r="D11" t="str">
        <f>Spreadsheet!D14</f>
        <v>Liquid fossil</v>
      </c>
      <c r="E11" t="str">
        <f>Spreadsheet!E14</f>
        <v>Gas/Diesel oil</v>
      </c>
      <c r="F11" t="str">
        <f t="shared" si="0"/>
        <v>Tier3Manufacturing</v>
      </c>
      <c r="G11" t="str">
        <f t="shared" ca="1" si="1"/>
        <v>Tier3Gas/DieselOil</v>
      </c>
    </row>
    <row r="12" spans="2:21" x14ac:dyDescent="0.2">
      <c r="C12" t="str">
        <f>Spreadsheet!C15</f>
        <v>Manufacturing</v>
      </c>
      <c r="D12" t="str">
        <f>Spreadsheet!D15</f>
        <v>Liquid fossil</v>
      </c>
      <c r="E12" t="str">
        <f>Spreadsheet!E15</f>
        <v>Gas/Diesel oil</v>
      </c>
      <c r="F12" t="str">
        <f t="shared" si="0"/>
        <v>Tier3Manufacturing</v>
      </c>
      <c r="G12" t="str">
        <f t="shared" ca="1" si="1"/>
        <v>Tier3Gas/DieselOil</v>
      </c>
    </row>
    <row r="13" spans="2:21" x14ac:dyDescent="0.2">
      <c r="C13" t="str">
        <f>Spreadsheet!C16</f>
        <v>Manufacturing</v>
      </c>
      <c r="D13" t="str">
        <f>Spreadsheet!D16</f>
        <v>Liquid fossil</v>
      </c>
      <c r="E13" t="str">
        <f>Spreadsheet!E16</f>
        <v>Gas/Diesel oil</v>
      </c>
      <c r="F13" t="str">
        <f t="shared" si="0"/>
        <v>Tier3Manufacturing</v>
      </c>
      <c r="G13" t="str">
        <f t="shared" ca="1" si="1"/>
        <v>Tier3Gas/DieselOil</v>
      </c>
    </row>
    <row r="14" spans="2:21" x14ac:dyDescent="0.2">
      <c r="C14" t="str">
        <f>Spreadsheet!C17</f>
        <v>Manufacturing</v>
      </c>
      <c r="D14" t="str">
        <f>Spreadsheet!D17</f>
        <v>Liquid fossil</v>
      </c>
      <c r="E14" t="str">
        <f>Spreadsheet!E17</f>
        <v>Gas/Diesel oil</v>
      </c>
      <c r="F14" t="str">
        <f t="shared" si="0"/>
        <v>Tier3Manufacturing</v>
      </c>
      <c r="G14" t="str">
        <f t="shared" ca="1" si="1"/>
        <v>Tier3Gas/DieselOil</v>
      </c>
    </row>
    <row r="15" spans="2:21" x14ac:dyDescent="0.2">
      <c r="C15" t="str">
        <f>Spreadsheet!C18</f>
        <v>Manufacturing</v>
      </c>
      <c r="D15" t="str">
        <f>Spreadsheet!D18</f>
        <v>Liquid fossil</v>
      </c>
      <c r="E15" t="str">
        <f>Spreadsheet!E18</f>
        <v>Gas/Diesel oil</v>
      </c>
      <c r="F15" t="str">
        <f t="shared" si="0"/>
        <v>Tier3Manufacturing</v>
      </c>
      <c r="G15" t="str">
        <f t="shared" ca="1" si="1"/>
        <v>Tier3Gas/DieselOil</v>
      </c>
    </row>
    <row r="16" spans="2:21" x14ac:dyDescent="0.2">
      <c r="C16" t="str">
        <f>Spreadsheet!C19</f>
        <v>Manufacturing</v>
      </c>
      <c r="D16" t="str">
        <f>Spreadsheet!D19</f>
        <v>Liquid fossil</v>
      </c>
      <c r="E16" t="str">
        <f>Spreadsheet!E19</f>
        <v>Gas/Diesel oil</v>
      </c>
      <c r="F16" t="str">
        <f t="shared" si="0"/>
        <v>Tier3Manufacturing</v>
      </c>
      <c r="G16" t="str">
        <f t="shared" ca="1" si="1"/>
        <v>Tier3Gas/DieselOil</v>
      </c>
    </row>
    <row r="17" spans="3:72" x14ac:dyDescent="0.2">
      <c r="C17" t="str">
        <f>Spreadsheet!C20</f>
        <v>Manufacturing</v>
      </c>
      <c r="D17" t="str">
        <f>Spreadsheet!D20</f>
        <v>Liquid fossil</v>
      </c>
      <c r="E17" t="str">
        <f>Spreadsheet!E20</f>
        <v>Gas/Diesel oil</v>
      </c>
      <c r="F17" t="str">
        <f t="shared" si="0"/>
        <v>Tier3Manufacturing</v>
      </c>
      <c r="G17" t="str">
        <f t="shared" ca="1" si="1"/>
        <v>Tier3Gas/DieselOil</v>
      </c>
    </row>
    <row r="18" spans="3:72" x14ac:dyDescent="0.2">
      <c r="C18" t="str">
        <f>Spreadsheet!C21</f>
        <v>Manufacturing</v>
      </c>
      <c r="D18" t="str">
        <f>Spreadsheet!D21</f>
        <v>Liquid fossil</v>
      </c>
      <c r="E18" t="str">
        <f>Spreadsheet!E21</f>
        <v>Gas/Diesel oil</v>
      </c>
      <c r="F18" t="str">
        <f t="shared" si="0"/>
        <v>Tier3Manufacturing</v>
      </c>
      <c r="G18" t="str">
        <f t="shared" ca="1" si="1"/>
        <v>Tier3Gas/DieselOil</v>
      </c>
    </row>
    <row r="19" spans="3:72" x14ac:dyDescent="0.2">
      <c r="C19">
        <f>Spreadsheet!C22</f>
        <v>0</v>
      </c>
      <c r="D19">
        <f>Spreadsheet!D22</f>
        <v>0</v>
      </c>
      <c r="E19">
        <f>Spreadsheet!E22</f>
        <v>0</v>
      </c>
      <c r="F19" t="e">
        <f t="shared" si="0"/>
        <v>#N/A</v>
      </c>
      <c r="G19" t="e">
        <f t="shared" ca="1" si="1"/>
        <v>#N/A</v>
      </c>
    </row>
    <row r="20" spans="3:72" x14ac:dyDescent="0.2">
      <c r="C20">
        <f>Spreadsheet!C23</f>
        <v>0</v>
      </c>
      <c r="D20">
        <f>Spreadsheet!D23</f>
        <v>0</v>
      </c>
      <c r="E20">
        <f>Spreadsheet!E23</f>
        <v>0</v>
      </c>
      <c r="F20" t="e">
        <f t="shared" si="0"/>
        <v>#N/A</v>
      </c>
      <c r="G20" t="e">
        <f t="shared" ca="1" si="1"/>
        <v>#N/A</v>
      </c>
    </row>
    <row r="21" spans="3:72" x14ac:dyDescent="0.2">
      <c r="C21">
        <f>Spreadsheet!C24</f>
        <v>0</v>
      </c>
      <c r="D21">
        <f>Spreadsheet!D24</f>
        <v>0</v>
      </c>
      <c r="E21">
        <f>Spreadsheet!E24</f>
        <v>0</v>
      </c>
      <c r="F21" t="e">
        <f t="shared" si="0"/>
        <v>#N/A</v>
      </c>
      <c r="G21" t="e">
        <f t="shared" ca="1" si="1"/>
        <v>#N/A</v>
      </c>
    </row>
    <row r="22" spans="3:72" x14ac:dyDescent="0.2">
      <c r="C22">
        <f>Spreadsheet!C25</f>
        <v>0</v>
      </c>
      <c r="D22">
        <f>Spreadsheet!D25</f>
        <v>0</v>
      </c>
      <c r="E22">
        <f>Spreadsheet!E25</f>
        <v>0</v>
      </c>
      <c r="F22" t="e">
        <f t="shared" si="0"/>
        <v>#N/A</v>
      </c>
      <c r="G22" t="e">
        <f t="shared" ca="1" si="1"/>
        <v>#N/A</v>
      </c>
    </row>
    <row r="23" spans="3:72" x14ac:dyDescent="0.2">
      <c r="C23">
        <f>Spreadsheet!C26</f>
        <v>0</v>
      </c>
      <c r="D23">
        <f>Spreadsheet!D26</f>
        <v>0</v>
      </c>
      <c r="E23">
        <f>Spreadsheet!E26</f>
        <v>0</v>
      </c>
      <c r="F23" t="e">
        <f t="shared" si="0"/>
        <v>#N/A</v>
      </c>
      <c r="G23" t="e">
        <f t="shared" ca="1" si="1"/>
        <v>#N/A</v>
      </c>
    </row>
    <row r="24" spans="3:72" x14ac:dyDescent="0.2">
      <c r="C24">
        <f>Spreadsheet!C27</f>
        <v>0</v>
      </c>
      <c r="D24">
        <f>Spreadsheet!D27</f>
        <v>0</v>
      </c>
      <c r="E24">
        <f>Spreadsheet!E27</f>
        <v>0</v>
      </c>
      <c r="F24" t="e">
        <f t="shared" si="0"/>
        <v>#N/A</v>
      </c>
      <c r="G24" t="e">
        <f t="shared" ca="1" si="1"/>
        <v>#N/A</v>
      </c>
    </row>
    <row r="25" spans="3:72" x14ac:dyDescent="0.2">
      <c r="C25">
        <f>Spreadsheet!C28</f>
        <v>0</v>
      </c>
      <c r="D25">
        <f>Spreadsheet!D28</f>
        <v>0</v>
      </c>
      <c r="E25">
        <f>Spreadsheet!E28</f>
        <v>0</v>
      </c>
      <c r="F25" t="e">
        <f t="shared" si="0"/>
        <v>#N/A</v>
      </c>
      <c r="G25" t="e">
        <f t="shared" ca="1" si="1"/>
        <v>#N/A</v>
      </c>
    </row>
    <row r="26" spans="3:72" x14ac:dyDescent="0.2">
      <c r="C26">
        <f>Spreadsheet!C29</f>
        <v>0</v>
      </c>
      <c r="D26">
        <f>Spreadsheet!D29</f>
        <v>0</v>
      </c>
      <c r="E26">
        <f>Spreadsheet!E29</f>
        <v>0</v>
      </c>
      <c r="F26" t="e">
        <f t="shared" si="0"/>
        <v>#N/A</v>
      </c>
      <c r="G26" t="e">
        <f t="shared" ca="1" si="1"/>
        <v>#N/A</v>
      </c>
    </row>
    <row r="27" spans="3:72" x14ac:dyDescent="0.2">
      <c r="C27">
        <f>Spreadsheet!C30</f>
        <v>0</v>
      </c>
      <c r="D27">
        <f>Spreadsheet!D30</f>
        <v>0</v>
      </c>
      <c r="E27">
        <f>Spreadsheet!E30</f>
        <v>0</v>
      </c>
      <c r="F27" t="e">
        <f t="shared" si="0"/>
        <v>#N/A</v>
      </c>
      <c r="G27" t="e">
        <f t="shared" ca="1" si="1"/>
        <v>#N/A</v>
      </c>
    </row>
    <row r="28" spans="3:72" x14ac:dyDescent="0.2">
      <c r="C28">
        <f>Spreadsheet!C31</f>
        <v>0</v>
      </c>
      <c r="D28">
        <f>Spreadsheet!D31</f>
        <v>0</v>
      </c>
      <c r="E28">
        <f>Spreadsheet!E31</f>
        <v>0</v>
      </c>
      <c r="F28" t="e">
        <f t="shared" si="0"/>
        <v>#N/A</v>
      </c>
      <c r="G28" t="e">
        <f t="shared" ca="1" si="1"/>
        <v>#N/A</v>
      </c>
    </row>
    <row r="29" spans="3:72" x14ac:dyDescent="0.2">
      <c r="C29">
        <f>Spreadsheet!C32</f>
        <v>0</v>
      </c>
      <c r="D29">
        <f>Spreadsheet!D32</f>
        <v>0</v>
      </c>
      <c r="E29">
        <f>Spreadsheet!E32</f>
        <v>0</v>
      </c>
      <c r="F29" t="e">
        <f t="shared" si="0"/>
        <v>#N/A</v>
      </c>
      <c r="G29" t="e">
        <f t="shared" ca="1" si="1"/>
        <v>#N/A</v>
      </c>
    </row>
    <row r="30" spans="3:72" ht="13.5" thickBot="1" x14ac:dyDescent="0.25">
      <c r="C30">
        <f>Spreadsheet!C33</f>
        <v>0</v>
      </c>
      <c r="D30">
        <f>Spreadsheet!D33</f>
        <v>0</v>
      </c>
      <c r="E30">
        <f>Spreadsheet!E33</f>
        <v>0</v>
      </c>
      <c r="F30" t="e">
        <f t="shared" si="0"/>
        <v>#N/A</v>
      </c>
      <c r="G30" t="e">
        <f t="shared" ca="1" si="1"/>
        <v>#N/A</v>
      </c>
    </row>
    <row r="31" spans="3:72" ht="13.5" thickBot="1" x14ac:dyDescent="0.25">
      <c r="C31" s="25"/>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24"/>
    </row>
  </sheetData>
  <phoneticPr fontId="3" type="noConversion"/>
  <dataValidations count="1">
    <dataValidation type="list" allowBlank="1" showInputMessage="1" showErrorMessage="1" sqref="H5:I30" xr:uid="{00000000-0002-0000-0300-000000000000}">
      <formula1>INDIRECT(G5)</formula1>
    </dataValidation>
  </dataValidation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J68"/>
  <sheetViews>
    <sheetView topLeftCell="A31" workbookViewId="0">
      <selection activeCell="E72" sqref="E72"/>
    </sheetView>
  </sheetViews>
  <sheetFormatPr defaultRowHeight="12.75" x14ac:dyDescent="0.2"/>
  <cols>
    <col min="2" max="2" width="23.28515625" bestFit="1" customWidth="1"/>
    <col min="3" max="3" width="23" bestFit="1" customWidth="1"/>
    <col min="4" max="4" width="23" customWidth="1"/>
    <col min="5" max="5" width="51.140625" bestFit="1" customWidth="1"/>
    <col min="6" max="6" width="16.7109375" bestFit="1" customWidth="1"/>
  </cols>
  <sheetData>
    <row r="1" spans="2:10" x14ac:dyDescent="0.2">
      <c r="B1" t="s">
        <v>214</v>
      </c>
    </row>
    <row r="8" spans="2:10" x14ac:dyDescent="0.2">
      <c r="F8" t="s">
        <v>612</v>
      </c>
    </row>
    <row r="9" spans="2:10" ht="15" x14ac:dyDescent="0.2">
      <c r="E9" s="46" t="s">
        <v>136</v>
      </c>
      <c r="F9" t="s">
        <v>611</v>
      </c>
    </row>
    <row r="10" spans="2:10" ht="15" x14ac:dyDescent="0.2">
      <c r="E10" s="46" t="s">
        <v>145</v>
      </c>
    </row>
    <row r="11" spans="2:10" ht="15" x14ac:dyDescent="0.2">
      <c r="E11" s="46" t="s">
        <v>137</v>
      </c>
    </row>
    <row r="12" spans="2:10" ht="15" x14ac:dyDescent="0.2">
      <c r="E12" s="46" t="s">
        <v>138</v>
      </c>
    </row>
    <row r="13" spans="2:10" ht="15" x14ac:dyDescent="0.2">
      <c r="E13" s="46" t="s">
        <v>139</v>
      </c>
      <c r="J13" t="s">
        <v>614</v>
      </c>
    </row>
    <row r="14" spans="2:10" ht="15" x14ac:dyDescent="0.2">
      <c r="E14" s="46" t="s">
        <v>140</v>
      </c>
    </row>
    <row r="15" spans="2:10" ht="15" x14ac:dyDescent="0.2">
      <c r="E15" s="46" t="s">
        <v>141</v>
      </c>
    </row>
    <row r="16" spans="2:10" ht="15.75" thickBot="1" x14ac:dyDescent="0.25">
      <c r="E16" s="48" t="s">
        <v>142</v>
      </c>
    </row>
    <row r="17" spans="2:7" ht="15" x14ac:dyDescent="0.2">
      <c r="E17" s="158" t="s">
        <v>637</v>
      </c>
    </row>
    <row r="19" spans="2:7" ht="15" x14ac:dyDescent="0.2">
      <c r="E19" s="155" t="s">
        <v>613</v>
      </c>
    </row>
    <row r="20" spans="2:7" ht="75.75" customHeight="1" thickBot="1" x14ac:dyDescent="0.25">
      <c r="B20" t="s">
        <v>21</v>
      </c>
      <c r="C20" s="19" t="s">
        <v>675</v>
      </c>
      <c r="D20" s="19" t="s">
        <v>676</v>
      </c>
      <c r="F20" t="s">
        <v>632</v>
      </c>
      <c r="G20" t="s">
        <v>633</v>
      </c>
    </row>
    <row r="21" spans="2:7" x14ac:dyDescent="0.2">
      <c r="B21" s="57" t="s">
        <v>468</v>
      </c>
      <c r="C21" s="36" t="s">
        <v>638</v>
      </c>
      <c r="D21" s="3" t="s">
        <v>677</v>
      </c>
      <c r="E21" t="s">
        <v>615</v>
      </c>
      <c r="F21">
        <v>0.8</v>
      </c>
      <c r="G21">
        <v>0.3</v>
      </c>
    </row>
    <row r="22" spans="2:7" x14ac:dyDescent="0.2">
      <c r="B22" s="2"/>
      <c r="C22" s="4"/>
      <c r="D22" s="3"/>
      <c r="E22" t="s">
        <v>616</v>
      </c>
      <c r="F22">
        <v>0.8</v>
      </c>
      <c r="G22">
        <v>0.3</v>
      </c>
    </row>
    <row r="23" spans="2:7" x14ac:dyDescent="0.2">
      <c r="B23" s="2"/>
      <c r="C23" s="4"/>
      <c r="D23" s="3"/>
      <c r="E23" t="s">
        <v>680</v>
      </c>
    </row>
    <row r="24" spans="2:7" x14ac:dyDescent="0.2">
      <c r="B24" s="2"/>
      <c r="C24" s="4"/>
      <c r="D24" s="3"/>
      <c r="E24" t="s">
        <v>681</v>
      </c>
    </row>
    <row r="25" spans="2:7" x14ac:dyDescent="0.2">
      <c r="B25" s="2"/>
      <c r="C25" s="4"/>
      <c r="D25" s="3"/>
      <c r="E25" t="s">
        <v>670</v>
      </c>
    </row>
    <row r="26" spans="2:7" x14ac:dyDescent="0.2">
      <c r="B26" s="2" t="s">
        <v>470</v>
      </c>
      <c r="C26" s="4" t="s">
        <v>639</v>
      </c>
      <c r="D26" s="3"/>
      <c r="E26" t="s">
        <v>615</v>
      </c>
      <c r="F26">
        <v>0.8</v>
      </c>
      <c r="G26">
        <v>0.3</v>
      </c>
    </row>
    <row r="27" spans="2:7" x14ac:dyDescent="0.2">
      <c r="B27" s="2"/>
      <c r="C27" s="4"/>
      <c r="D27" s="3"/>
      <c r="E27" t="s">
        <v>616</v>
      </c>
      <c r="F27">
        <v>0.8</v>
      </c>
      <c r="G27">
        <v>0.3</v>
      </c>
    </row>
    <row r="28" spans="2:7" x14ac:dyDescent="0.2">
      <c r="B28" s="2"/>
      <c r="C28" s="4"/>
      <c r="D28" s="3"/>
      <c r="E28" t="s">
        <v>680</v>
      </c>
    </row>
    <row r="29" spans="2:7" x14ac:dyDescent="0.2">
      <c r="B29" s="2"/>
      <c r="C29" s="4"/>
      <c r="D29" s="3"/>
      <c r="E29" t="s">
        <v>681</v>
      </c>
    </row>
    <row r="30" spans="2:7" x14ac:dyDescent="0.2">
      <c r="B30" s="2"/>
      <c r="C30" s="4"/>
      <c r="D30" s="3"/>
    </row>
    <row r="31" spans="2:7" x14ac:dyDescent="0.2">
      <c r="B31" s="2" t="s">
        <v>469</v>
      </c>
      <c r="C31" s="4" t="s">
        <v>640</v>
      </c>
      <c r="D31" s="3"/>
      <c r="E31" t="s">
        <v>615</v>
      </c>
      <c r="F31">
        <v>0.9</v>
      </c>
      <c r="G31">
        <v>0.4</v>
      </c>
    </row>
    <row r="32" spans="2:7" x14ac:dyDescent="0.2">
      <c r="B32" s="2"/>
      <c r="C32" s="4"/>
      <c r="D32" s="3"/>
      <c r="E32" t="s">
        <v>616</v>
      </c>
      <c r="F32">
        <v>0.9</v>
      </c>
      <c r="G32">
        <v>0.4</v>
      </c>
    </row>
    <row r="33" spans="2:7" x14ac:dyDescent="0.2">
      <c r="B33" s="2"/>
      <c r="C33" s="4"/>
      <c r="D33" s="3"/>
      <c r="E33" t="s">
        <v>617</v>
      </c>
      <c r="F33">
        <v>4</v>
      </c>
      <c r="G33" s="1" t="s">
        <v>46</v>
      </c>
    </row>
    <row r="34" spans="2:7" x14ac:dyDescent="0.2">
      <c r="B34" s="2"/>
      <c r="C34" s="4"/>
      <c r="D34" s="3"/>
      <c r="E34" t="s">
        <v>680</v>
      </c>
    </row>
    <row r="35" spans="2:7" x14ac:dyDescent="0.2">
      <c r="B35" s="2"/>
      <c r="C35" s="4"/>
      <c r="D35" s="3"/>
      <c r="E35" t="s">
        <v>681</v>
      </c>
    </row>
    <row r="36" spans="2:7" ht="15" x14ac:dyDescent="0.2">
      <c r="B36" s="46" t="s">
        <v>472</v>
      </c>
      <c r="C36" s="4" t="s">
        <v>641</v>
      </c>
      <c r="D36" s="3"/>
      <c r="E36" t="s">
        <v>634</v>
      </c>
      <c r="F36">
        <v>0.7</v>
      </c>
      <c r="G36">
        <v>0.5</v>
      </c>
    </row>
    <row r="37" spans="2:7" x14ac:dyDescent="0.2">
      <c r="B37" s="2"/>
      <c r="C37" s="4"/>
      <c r="D37" s="3"/>
      <c r="E37" t="s">
        <v>635</v>
      </c>
      <c r="F37">
        <v>0.7</v>
      </c>
      <c r="G37">
        <v>1.4</v>
      </c>
    </row>
    <row r="38" spans="2:7" x14ac:dyDescent="0.2">
      <c r="B38" s="2"/>
      <c r="C38" s="4"/>
      <c r="D38" s="3"/>
      <c r="E38" t="s">
        <v>636</v>
      </c>
      <c r="F38">
        <v>0.9</v>
      </c>
      <c r="G38">
        <v>1.4</v>
      </c>
    </row>
    <row r="39" spans="2:7" x14ac:dyDescent="0.2">
      <c r="B39" s="2"/>
      <c r="C39" s="4"/>
      <c r="D39" s="3"/>
      <c r="E39" t="s">
        <v>621</v>
      </c>
      <c r="F39">
        <v>1</v>
      </c>
      <c r="G39">
        <v>0.7</v>
      </c>
    </row>
    <row r="40" spans="2:7" x14ac:dyDescent="0.2">
      <c r="B40" s="2"/>
      <c r="C40" s="4"/>
      <c r="D40" s="3"/>
      <c r="E40" t="s">
        <v>622</v>
      </c>
      <c r="F40">
        <v>1</v>
      </c>
      <c r="G40">
        <v>0.7</v>
      </c>
    </row>
    <row r="41" spans="2:7" x14ac:dyDescent="0.2">
      <c r="B41" s="2"/>
      <c r="C41" s="4"/>
      <c r="D41" s="3"/>
      <c r="E41" t="s">
        <v>623</v>
      </c>
      <c r="F41">
        <v>1</v>
      </c>
      <c r="G41">
        <v>61</v>
      </c>
    </row>
    <row r="42" spans="2:7" x14ac:dyDescent="0.2">
      <c r="B42" s="2"/>
      <c r="C42" s="4"/>
      <c r="D42" s="3"/>
      <c r="E42" t="s">
        <v>630</v>
      </c>
      <c r="F42">
        <v>1</v>
      </c>
      <c r="G42">
        <v>61</v>
      </c>
    </row>
    <row r="43" spans="2:7" x14ac:dyDescent="0.2">
      <c r="B43" s="2"/>
      <c r="C43" s="4"/>
      <c r="D43" s="3"/>
      <c r="E43" t="s">
        <v>624</v>
      </c>
      <c r="F43">
        <v>0.2</v>
      </c>
      <c r="G43">
        <v>1.6</v>
      </c>
    </row>
    <row r="44" spans="2:7" x14ac:dyDescent="0.2">
      <c r="B44" s="2"/>
      <c r="C44" s="4"/>
      <c r="D44" s="3"/>
      <c r="E44" t="s">
        <v>680</v>
      </c>
    </row>
    <row r="45" spans="2:7" x14ac:dyDescent="0.2">
      <c r="B45" s="2"/>
      <c r="C45" s="4"/>
      <c r="D45" s="3"/>
      <c r="E45" t="s">
        <v>681</v>
      </c>
    </row>
    <row r="46" spans="2:7" ht="15" x14ac:dyDescent="0.2">
      <c r="B46" s="46" t="s">
        <v>473</v>
      </c>
      <c r="C46" s="4" t="s">
        <v>642</v>
      </c>
      <c r="D46" s="3"/>
      <c r="E46" t="s">
        <v>618</v>
      </c>
      <c r="F46">
        <v>0.7</v>
      </c>
      <c r="G46">
        <v>0.5</v>
      </c>
    </row>
    <row r="47" spans="2:7" x14ac:dyDescent="0.2">
      <c r="B47" s="2"/>
      <c r="C47" s="4"/>
      <c r="D47" s="3"/>
      <c r="E47" t="s">
        <v>619</v>
      </c>
      <c r="F47">
        <v>0.7</v>
      </c>
      <c r="G47">
        <v>1.4</v>
      </c>
    </row>
    <row r="48" spans="2:7" x14ac:dyDescent="0.2">
      <c r="B48" s="2"/>
      <c r="C48" s="4"/>
      <c r="D48" s="3"/>
      <c r="E48" t="s">
        <v>620</v>
      </c>
      <c r="F48">
        <v>0.9</v>
      </c>
      <c r="G48">
        <v>1.4</v>
      </c>
    </row>
    <row r="49" spans="2:7" x14ac:dyDescent="0.2">
      <c r="B49" s="2"/>
      <c r="C49" s="4"/>
      <c r="D49" s="3"/>
      <c r="E49" t="s">
        <v>621</v>
      </c>
      <c r="F49">
        <v>1</v>
      </c>
      <c r="G49">
        <v>0.7</v>
      </c>
    </row>
    <row r="50" spans="2:7" x14ac:dyDescent="0.2">
      <c r="B50" s="2"/>
      <c r="C50" s="4"/>
      <c r="D50" s="3"/>
      <c r="E50" t="s">
        <v>622</v>
      </c>
      <c r="F50">
        <v>1</v>
      </c>
      <c r="G50">
        <v>0.7</v>
      </c>
    </row>
    <row r="51" spans="2:7" x14ac:dyDescent="0.2">
      <c r="B51" s="2"/>
      <c r="C51" s="4"/>
      <c r="D51" s="3"/>
      <c r="E51" t="s">
        <v>623</v>
      </c>
      <c r="F51">
        <v>1</v>
      </c>
      <c r="G51">
        <v>61</v>
      </c>
    </row>
    <row r="52" spans="2:7" x14ac:dyDescent="0.2">
      <c r="B52" s="2"/>
      <c r="C52" s="4"/>
      <c r="D52" s="3"/>
      <c r="E52" t="s">
        <v>630</v>
      </c>
      <c r="F52">
        <v>1</v>
      </c>
      <c r="G52">
        <v>61</v>
      </c>
    </row>
    <row r="53" spans="2:7" x14ac:dyDescent="0.2">
      <c r="B53" s="2"/>
      <c r="C53" s="4"/>
      <c r="D53" s="3"/>
      <c r="E53" t="s">
        <v>624</v>
      </c>
      <c r="F53">
        <v>0.2</v>
      </c>
      <c r="G53">
        <v>1.6</v>
      </c>
    </row>
    <row r="54" spans="2:7" x14ac:dyDescent="0.2">
      <c r="B54" s="2"/>
      <c r="C54" s="4"/>
      <c r="D54" s="3"/>
    </row>
    <row r="55" spans="2:7" x14ac:dyDescent="0.2">
      <c r="B55" s="2"/>
      <c r="C55" s="4"/>
      <c r="D55" s="3"/>
    </row>
    <row r="56" spans="2:7" x14ac:dyDescent="0.2">
      <c r="B56" s="2" t="s">
        <v>28</v>
      </c>
      <c r="C56" s="4" t="s">
        <v>643</v>
      </c>
      <c r="D56" s="3"/>
      <c r="E56" t="s">
        <v>625</v>
      </c>
      <c r="F56" t="s">
        <v>46</v>
      </c>
      <c r="G56">
        <v>71</v>
      </c>
    </row>
    <row r="57" spans="2:7" x14ac:dyDescent="0.2">
      <c r="B57" s="2"/>
      <c r="C57" s="4"/>
      <c r="D57" s="3"/>
    </row>
    <row r="58" spans="2:7" x14ac:dyDescent="0.2">
      <c r="B58" s="2" t="s">
        <v>478</v>
      </c>
      <c r="C58" s="4" t="s">
        <v>667</v>
      </c>
      <c r="D58" s="3"/>
      <c r="E58" t="s">
        <v>626</v>
      </c>
      <c r="F58">
        <v>1</v>
      </c>
      <c r="G58">
        <v>1</v>
      </c>
    </row>
    <row r="59" spans="2:7" x14ac:dyDescent="0.2">
      <c r="B59" s="2"/>
      <c r="C59" s="4"/>
      <c r="D59" s="3"/>
      <c r="E59" t="s">
        <v>627</v>
      </c>
      <c r="F59">
        <v>4</v>
      </c>
      <c r="G59">
        <v>1</v>
      </c>
    </row>
    <row r="60" spans="2:7" x14ac:dyDescent="0.2">
      <c r="B60" s="2"/>
      <c r="C60" s="4"/>
      <c r="D60" s="3"/>
      <c r="E60" t="s">
        <v>628</v>
      </c>
      <c r="F60">
        <v>258</v>
      </c>
      <c r="G60" t="s">
        <v>46</v>
      </c>
    </row>
    <row r="61" spans="2:7" x14ac:dyDescent="0.2">
      <c r="B61" s="2"/>
      <c r="C61" s="4"/>
      <c r="D61" s="3"/>
      <c r="E61" t="s">
        <v>629</v>
      </c>
      <c r="F61">
        <v>1</v>
      </c>
      <c r="G61">
        <v>3</v>
      </c>
    </row>
    <row r="62" spans="2:7" x14ac:dyDescent="0.2">
      <c r="B62" s="2"/>
      <c r="C62" s="4"/>
      <c r="D62" s="3"/>
    </row>
    <row r="63" spans="2:7" x14ac:dyDescent="0.2">
      <c r="B63" s="2" t="s">
        <v>33</v>
      </c>
      <c r="C63" s="4" t="s">
        <v>668</v>
      </c>
      <c r="D63" s="3"/>
      <c r="E63" t="s">
        <v>623</v>
      </c>
      <c r="F63">
        <v>3</v>
      </c>
      <c r="G63">
        <v>7</v>
      </c>
    </row>
    <row r="64" spans="2:7" x14ac:dyDescent="0.2">
      <c r="B64" s="2"/>
      <c r="C64" s="4"/>
      <c r="D64" s="3"/>
      <c r="E64" t="s">
        <v>630</v>
      </c>
      <c r="F64">
        <v>3</v>
      </c>
      <c r="G64">
        <v>3</v>
      </c>
    </row>
    <row r="65" spans="2:7" x14ac:dyDescent="0.2">
      <c r="B65" s="2"/>
      <c r="C65" s="4"/>
      <c r="D65" s="3"/>
    </row>
    <row r="66" spans="2:7" ht="15" x14ac:dyDescent="0.2">
      <c r="B66" s="46" t="s">
        <v>479</v>
      </c>
      <c r="C66" s="4" t="s">
        <v>669</v>
      </c>
      <c r="D66" s="3"/>
      <c r="E66" t="s">
        <v>626</v>
      </c>
      <c r="F66">
        <v>11</v>
      </c>
      <c r="G66">
        <v>7</v>
      </c>
    </row>
    <row r="67" spans="2:7" ht="13.5" thickBot="1" x14ac:dyDescent="0.25">
      <c r="B67" s="5"/>
      <c r="C67" s="7"/>
      <c r="D67" s="3"/>
      <c r="E67" t="s">
        <v>631</v>
      </c>
      <c r="F67">
        <v>1</v>
      </c>
      <c r="G67">
        <v>1</v>
      </c>
    </row>
    <row r="68" spans="2:7" ht="13.5" thickBot="1" x14ac:dyDescent="0.25">
      <c r="B68" s="5" t="s">
        <v>678</v>
      </c>
      <c r="C68" s="7"/>
      <c r="D68" s="3"/>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T39"/>
  <sheetViews>
    <sheetView topLeftCell="C1" workbookViewId="0">
      <selection activeCell="N37" sqref="N37"/>
    </sheetView>
  </sheetViews>
  <sheetFormatPr defaultRowHeight="12.75" x14ac:dyDescent="0.2"/>
  <cols>
    <col min="4" max="4" width="23.28515625" customWidth="1"/>
    <col min="5" max="5" width="30.85546875" customWidth="1"/>
    <col min="6" max="6" width="18" customWidth="1"/>
    <col min="7" max="7" width="12.85546875" customWidth="1"/>
    <col min="8" max="8" width="14.85546875" customWidth="1"/>
    <col min="9" max="11" width="16.42578125" customWidth="1"/>
    <col min="12" max="12" width="11" customWidth="1"/>
    <col min="13" max="13" width="14.140625" customWidth="1"/>
    <col min="14" max="22" width="11" customWidth="1"/>
    <col min="23" max="23" width="11.28515625" customWidth="1"/>
    <col min="26" max="26" width="11.28515625" customWidth="1"/>
    <col min="36" max="37" width="13.140625" customWidth="1"/>
    <col min="41" max="45" width="11.7109375" customWidth="1"/>
    <col min="46" max="46" width="14.7109375" customWidth="1"/>
  </cols>
  <sheetData>
    <row r="2" spans="2:46" ht="15.75" x14ac:dyDescent="0.25">
      <c r="D2" s="515" t="s">
        <v>364</v>
      </c>
      <c r="E2" s="515"/>
      <c r="F2" s="515"/>
      <c r="G2" s="515"/>
      <c r="H2" s="515"/>
    </row>
    <row r="4" spans="2:46" ht="31.5" customHeight="1" x14ac:dyDescent="0.2">
      <c r="B4" s="516" t="s">
        <v>290</v>
      </c>
      <c r="C4" s="516"/>
      <c r="D4" s="516"/>
      <c r="E4" s="516"/>
      <c r="F4" s="516"/>
      <c r="G4" s="516"/>
      <c r="H4" s="516"/>
      <c r="I4" s="516"/>
      <c r="J4" s="516"/>
      <c r="K4" s="516"/>
      <c r="L4" s="516"/>
      <c r="M4" s="516"/>
      <c r="N4" s="516"/>
      <c r="O4" s="516"/>
      <c r="P4" s="516"/>
      <c r="Q4" s="516"/>
    </row>
    <row r="8" spans="2:46" ht="22.5" customHeight="1" thickBot="1" x14ac:dyDescent="0.25"/>
    <row r="9" spans="2:46" ht="21.75" customHeight="1" thickBot="1" x14ac:dyDescent="0.25">
      <c r="C9" s="517" t="s">
        <v>287</v>
      </c>
      <c r="D9" s="518"/>
      <c r="E9" s="518"/>
      <c r="F9" s="518"/>
      <c r="G9" s="518"/>
      <c r="H9" s="519"/>
      <c r="I9" s="511" t="s">
        <v>288</v>
      </c>
      <c r="J9" s="512"/>
      <c r="K9" s="512"/>
      <c r="L9" s="520"/>
      <c r="M9" s="508" t="s">
        <v>109</v>
      </c>
      <c r="N9" s="509"/>
      <c r="O9" s="509"/>
      <c r="P9" s="509"/>
      <c r="Q9" s="510"/>
      <c r="R9" s="508" t="s">
        <v>110</v>
      </c>
      <c r="S9" s="509"/>
      <c r="T9" s="509"/>
      <c r="U9" s="509"/>
      <c r="V9" s="510"/>
      <c r="W9" s="511" t="s">
        <v>112</v>
      </c>
      <c r="X9" s="512"/>
      <c r="Y9" s="513"/>
      <c r="Z9" s="513"/>
      <c r="AA9" s="513"/>
      <c r="AB9" s="513"/>
      <c r="AC9" s="513"/>
      <c r="AD9" s="513"/>
      <c r="AE9" s="514"/>
      <c r="AF9" s="511" t="s">
        <v>123</v>
      </c>
      <c r="AG9" s="512"/>
      <c r="AH9" s="512"/>
      <c r="AI9" s="512"/>
      <c r="AJ9" s="513"/>
      <c r="AK9" s="513"/>
      <c r="AL9" s="514"/>
      <c r="AM9" s="505" t="s">
        <v>418</v>
      </c>
      <c r="AN9" s="506"/>
      <c r="AO9" s="506"/>
      <c r="AP9" s="506"/>
      <c r="AQ9" s="506"/>
      <c r="AR9" s="506"/>
      <c r="AS9" s="507"/>
    </row>
    <row r="10" spans="2:46" s="19" customFormat="1" ht="75.75" customHeight="1" thickBot="1" x14ac:dyDescent="0.25">
      <c r="C10" s="101" t="s">
        <v>42</v>
      </c>
      <c r="D10" s="106" t="s">
        <v>39</v>
      </c>
      <c r="E10" s="107" t="s">
        <v>21</v>
      </c>
      <c r="F10" s="107" t="s">
        <v>521</v>
      </c>
      <c r="G10" s="107" t="s">
        <v>40</v>
      </c>
      <c r="H10" s="102" t="s">
        <v>41</v>
      </c>
      <c r="I10" s="105" t="s">
        <v>106</v>
      </c>
      <c r="J10" s="107" t="s">
        <v>606</v>
      </c>
      <c r="K10" s="107" t="s">
        <v>603</v>
      </c>
      <c r="L10" s="109" t="s">
        <v>103</v>
      </c>
      <c r="M10" s="105" t="s">
        <v>108</v>
      </c>
      <c r="N10" s="95" t="s">
        <v>107</v>
      </c>
      <c r="O10" s="95" t="s">
        <v>131</v>
      </c>
      <c r="P10" s="95" t="s">
        <v>451</v>
      </c>
      <c r="Q10" s="102" t="s">
        <v>249</v>
      </c>
      <c r="R10" s="105" t="s">
        <v>108</v>
      </c>
      <c r="S10" s="95" t="s">
        <v>107</v>
      </c>
      <c r="T10" s="95" t="s">
        <v>131</v>
      </c>
      <c r="U10" s="95" t="s">
        <v>451</v>
      </c>
      <c r="V10" s="102" t="s">
        <v>249</v>
      </c>
      <c r="W10" s="107" t="s">
        <v>116</v>
      </c>
      <c r="X10" s="107" t="s">
        <v>117</v>
      </c>
      <c r="Y10" s="107" t="s">
        <v>120</v>
      </c>
      <c r="Z10" s="107" t="s">
        <v>121</v>
      </c>
      <c r="AA10" s="107" t="s">
        <v>238</v>
      </c>
      <c r="AB10" s="107" t="s">
        <v>604</v>
      </c>
      <c r="AC10" s="107" t="s">
        <v>131</v>
      </c>
      <c r="AD10" s="95" t="s">
        <v>451</v>
      </c>
      <c r="AE10" s="102" t="s">
        <v>249</v>
      </c>
      <c r="AF10" s="107" t="s">
        <v>127</v>
      </c>
      <c r="AG10" s="107" t="s">
        <v>130</v>
      </c>
      <c r="AH10" s="107" t="s">
        <v>129</v>
      </c>
      <c r="AI10" s="107" t="s">
        <v>122</v>
      </c>
      <c r="AJ10" s="107" t="s">
        <v>131</v>
      </c>
      <c r="AK10" s="95" t="s">
        <v>451</v>
      </c>
      <c r="AL10" s="109" t="s">
        <v>249</v>
      </c>
      <c r="AM10" s="106" t="s">
        <v>419</v>
      </c>
      <c r="AN10" s="107" t="s">
        <v>420</v>
      </c>
      <c r="AO10" s="107" t="s">
        <v>421</v>
      </c>
      <c r="AP10" s="107" t="s">
        <v>422</v>
      </c>
      <c r="AQ10" s="107" t="s">
        <v>131</v>
      </c>
      <c r="AR10" s="107" t="s">
        <v>451</v>
      </c>
      <c r="AS10" s="109" t="s">
        <v>249</v>
      </c>
      <c r="AT10" s="117" t="s">
        <v>367</v>
      </c>
    </row>
    <row r="11" spans="2:46" x14ac:dyDescent="0.2">
      <c r="C11" s="21"/>
      <c r="D11" s="2" t="str">
        <f>IF(Spreadsheet!D8=0, "", Spreadsheet!D8)</f>
        <v/>
      </c>
      <c r="E11" s="3" t="str">
        <f>IF(Spreadsheet!E8=0, "", Spreadsheet!E8)</f>
        <v/>
      </c>
      <c r="F11" s="3">
        <f>IF(Spreadsheet!L8="", 1, IF(Spreadsheet!L8="Not applicable", 1, IF(Spreadsheet!L8="Lower", 1, VLOOKUP(Spreadsheet!E8, HVConversionValues,2,FALSE))))</f>
        <v>1</v>
      </c>
      <c r="G11" s="3" t="str">
        <f>IF(Spreadsheet!H8=0, "", Spreadsheet!H8)</f>
        <v/>
      </c>
      <c r="H11" s="36" t="str">
        <f>IF(Spreadsheet!I8=0, "", Spreadsheet!I8)</f>
        <v/>
      </c>
      <c r="I11" s="3" t="str">
        <f>IF(ISNA(VLOOKUP(Spreadsheet!E8,fuelInfo,3, FALSE)), "", (VLOOKUP(Spreadsheet!E8,fuelInfo,3, FALSE)))</f>
        <v/>
      </c>
      <c r="J11" s="3" t="str">
        <f>IF(ISNA(VLOOKUP(Spreadsheet!E8, fuelInfo, 4, FALSE)),"", (VLOOKUP(Spreadsheet!E8, fuelInfo, 4, FALSE)))</f>
        <v/>
      </c>
      <c r="K11" s="3" t="str">
        <f>IF(ISNA(VLOOKUP(Spreadsheet!E8, fuelInfo, 4, FALSE)),"", (F11*VLOOKUP(Spreadsheet!E8, fuelInfo, 4, FALSE)))</f>
        <v/>
      </c>
      <c r="L11" s="36" t="str">
        <f>IF(ISNA(VLOOKUP(Spreadsheet!I8,unitStates,3,FALSE)), "", (VLOOKUP(Spreadsheet!I8,unitStates,3,FALSE)))</f>
        <v/>
      </c>
      <c r="M11" s="3" t="str">
        <f>IF(D11="My fuels", "", IF(L11=0, VLOOKUP(Spreadsheet!I8, energyEFs,3,FALSE),""))</f>
        <v/>
      </c>
      <c r="N11" s="3" t="str">
        <f>IF(M11="","", G11*(1/F11)*I11*M11)</f>
        <v/>
      </c>
      <c r="O11" s="3" t="str">
        <f t="shared" ref="O11:O34" si="0">IF(N11="","", IF(ISNA(VLOOKUP(E11, fuelInfo,2, FALSE)), "", (VLOOKUP(E11, fuelInfo,2, FALSE))))</f>
        <v/>
      </c>
      <c r="P11" s="3" t="str">
        <f>IF(O11=1, N11, "")</f>
        <v/>
      </c>
      <c r="Q11" s="3" t="str">
        <f>IF(O11=2, N11, "")</f>
        <v/>
      </c>
      <c r="R11" s="57" t="str">
        <f>IF(D11="My fuels", "", IF(L11=1, VLOOKUP(Spreadsheet!I8, solidEFs,3,FALSE),""))</f>
        <v/>
      </c>
      <c r="S11" s="28" t="str">
        <f>IF(R11="", "", I11*(1/F11)*G11*K11*R11)</f>
        <v/>
      </c>
      <c r="T11" s="28" t="str">
        <f t="shared" ref="T11:T34" si="1">IF(S11="","", IF(ISNA(VLOOKUP(E11, fuelInfo,2, FALSE)), "", (VLOOKUP(E11, fuelInfo,2, FALSE))))</f>
        <v/>
      </c>
      <c r="U11" s="28" t="str">
        <f>IF(T11=1, S11, "")</f>
        <v/>
      </c>
      <c r="V11" s="36" t="str">
        <f>IF(T11=2, S11, "")</f>
        <v/>
      </c>
      <c r="W11" t="str">
        <f>IF(D11="My fuels", "",IF(L11=2, VLOOKUP(Spreadsheet!E8, liquidLiterEFs,2,FALSE),""))</f>
        <v/>
      </c>
      <c r="X11" t="str">
        <f>+IF(W11="", "", IF(ISNA(VLOOKUP(Spreadsheet!I8,unitStates,4, FALSE)), "", (VLOOKUP(Spreadsheet!I8,unitStates,4, FALSE))))</f>
        <v/>
      </c>
      <c r="Y11" t="str">
        <f t="shared" ref="Y11:Y34" si="2">IF(L11=2, G11*W11,"")</f>
        <v/>
      </c>
      <c r="Z11" t="str">
        <f>IF(W11="", "", IF(X11=2, 3.785,1))</f>
        <v/>
      </c>
      <c r="AA11" t="str">
        <f>IF(W11="","",IF(X11=3, 158.99,1))</f>
        <v/>
      </c>
      <c r="AB11" t="str">
        <f>+IF(W11="", "", Y11*Z11*AA11)</f>
        <v/>
      </c>
      <c r="AC11" t="str">
        <f t="shared" ref="AC11:AC34" si="3">IF(AB11="","", IF(ISNA(VLOOKUP(E11, fuelInfo,2, FALSE)), "", (VLOOKUP(E11, fuelInfo,2, FALSE))))</f>
        <v/>
      </c>
      <c r="AD11" t="str">
        <f>IF(AC11=1, AB11, "")</f>
        <v/>
      </c>
      <c r="AE11" s="36" t="str">
        <f>IF(AC11=2, AB11, "")</f>
        <v/>
      </c>
      <c r="AF11" t="str">
        <f>IF(D11="My fuels", "", IF(L11=3, VLOOKUP(Spreadsheet!E8, gasMeter3EFs,2,FALSE),""))</f>
        <v/>
      </c>
      <c r="AG11" t="str">
        <f>+IF(AF11="", "", IF(ISNA(VLOOKUP(Spreadsheet!I8,unitStates,5, FALSE)), "", (VLOOKUP(Spreadsheet!I8,unitStates,5, FALSE))))</f>
        <v/>
      </c>
      <c r="AH11" t="str">
        <f>IF(AF11="","", IF(AG11=1,1,0.02832))</f>
        <v/>
      </c>
      <c r="AI11" t="str">
        <f>IF(AF11="", "", G11*AF11*AH11)</f>
        <v/>
      </c>
      <c r="AJ11" t="str">
        <f t="shared" ref="AJ11:AJ34" si="4">IF(AI11="","", IF(ISNA(VLOOKUP(E11, fuelInfo,2, FALSE)), "", (VLOOKUP(E11, fuelInfo,2, FALSE))))</f>
        <v/>
      </c>
      <c r="AK11" t="str">
        <f>IF(AJ11=1, AI11, "")</f>
        <v/>
      </c>
      <c r="AL11" s="4" t="str">
        <f>IF(AJ11=2, AI11, "")</f>
        <v/>
      </c>
      <c r="AM11" s="57" t="str">
        <f t="shared" ref="AM11:AM34" si="5">IF(D11="My fuels", VLOOKUP(E11, customTable, 11, FALSE), "")</f>
        <v/>
      </c>
      <c r="AN11" s="28" t="str">
        <f>IF(AM11="", "", AM11*G11)</f>
        <v/>
      </c>
      <c r="AO11" s="3" t="str">
        <f>+IF(ISERROR(VLOOKUP(ghostSpreadsheet_CO2!H11,customConversionFactors, 4, FALSE)), "", VLOOKUP(ghostSpreadsheet_CO2!H11,customConversionFactors, 4, FALSE))</f>
        <v/>
      </c>
      <c r="AP11" s="28" t="str">
        <f>IF(ISERROR(IF(AM11="", "", AN11*AO11)), "", IF(AM11="", "", AN11*AO11))</f>
        <v/>
      </c>
      <c r="AQ11" s="28" t="str">
        <f t="shared" ref="AQ11:AQ34" si="6">IF(AP11="", "", IF(VLOOKUP(E11, customTable, 2, FALSE)="", "",IF(VLOOKUP(E11, customTable, 2, FALSE)="Fossil fuel", 1, 2)))</f>
        <v/>
      </c>
      <c r="AR11" s="3" t="str">
        <f>IF(AQ11=1, AP11, "")</f>
        <v/>
      </c>
      <c r="AS11" s="4" t="str">
        <f>IF(AQ11=2, AP11, "")</f>
        <v/>
      </c>
      <c r="AT11" s="21">
        <f>IF(AP11="", IF(N11="",0,N11)+IF(S11="",0,S11)+IF(AB11="",0,AB11)+IF(AI11="",0,AI11), AP11)</f>
        <v>0</v>
      </c>
    </row>
    <row r="12" spans="2:46" x14ac:dyDescent="0.2">
      <c r="C12" s="21"/>
      <c r="D12" s="2" t="str">
        <f>IF(Spreadsheet!D9=0, "", Spreadsheet!D9)</f>
        <v/>
      </c>
      <c r="E12" s="3" t="str">
        <f>IF(Spreadsheet!E9=0, "", Spreadsheet!E9)</f>
        <v/>
      </c>
      <c r="F12" s="3">
        <f>IF(Spreadsheet!L9="", 1, IF(Spreadsheet!L9="Not applicable", 1, IF(Spreadsheet!L9="Lower", 1, VLOOKUP(Spreadsheet!E9, HVConversionValues,2,FALSE))))</f>
        <v>1</v>
      </c>
      <c r="G12" s="3" t="str">
        <f>IF(Spreadsheet!H9=0, "", Spreadsheet!H9)</f>
        <v/>
      </c>
      <c r="H12" s="4" t="str">
        <f>IF(Spreadsheet!I9=0, "", Spreadsheet!I9)</f>
        <v/>
      </c>
      <c r="I12" s="3" t="str">
        <f>IF(ISNA(VLOOKUP(Spreadsheet!E9,fuelInfo,3, FALSE)), "", (VLOOKUP(Spreadsheet!E9,fuelInfo,3, FALSE)))</f>
        <v/>
      </c>
      <c r="J12" s="3" t="str">
        <f>IF(ISNA(VLOOKUP(Spreadsheet!E9, fuelInfo, 4, FALSE)),"", (VLOOKUP(Spreadsheet!E9, fuelInfo, 4, FALSE)))</f>
        <v/>
      </c>
      <c r="K12" s="3" t="str">
        <f>IF(ISNA(VLOOKUP(Spreadsheet!E9, fuelInfo, 4, FALSE)),"", (F12*VLOOKUP(Spreadsheet!E9, fuelInfo, 4, FALSE)))</f>
        <v/>
      </c>
      <c r="L12" s="4" t="str">
        <f>IF(ISNA(VLOOKUP(Spreadsheet!I9,unitStates,3,FALSE)), "", (VLOOKUP(Spreadsheet!I9,unitStates,3,FALSE)))</f>
        <v/>
      </c>
      <c r="M12" s="3" t="str">
        <f>IF(D12="My fuels", "", IF(L12=0, VLOOKUP(Spreadsheet!I9, energyEFs,3,FALSE),""))</f>
        <v/>
      </c>
      <c r="N12" s="3" t="str">
        <f t="shared" ref="N12:N34" si="7">IF(M12="","", G12*(1/F12)*I12*M12)</f>
        <v/>
      </c>
      <c r="O12" s="3" t="str">
        <f t="shared" si="0"/>
        <v/>
      </c>
      <c r="P12" s="3" t="str">
        <f t="shared" ref="P12:P34" si="8">IF(O12=1, N12, "")</f>
        <v/>
      </c>
      <c r="Q12" s="4" t="str">
        <f t="shared" ref="Q12:Q34" si="9">IF(O12=2, N12, "")</f>
        <v/>
      </c>
      <c r="R12" s="3" t="str">
        <f>IF(D12="My fuels", "", IF(L12=1, VLOOKUP(Spreadsheet!I9, solidEFs,3,FALSE),""))</f>
        <v/>
      </c>
      <c r="S12" s="3" t="str">
        <f t="shared" ref="S12:S34" si="10">IF(R12="", "", I12*(1/F12)*G12*K12*R12)</f>
        <v/>
      </c>
      <c r="T12" s="3" t="str">
        <f t="shared" si="1"/>
        <v/>
      </c>
      <c r="U12" s="3" t="str">
        <f t="shared" ref="U12:U34" si="11">IF(T12=1, S12, "")</f>
        <v/>
      </c>
      <c r="V12" s="4" t="str">
        <f t="shared" ref="V12:V34" si="12">IF(T12=2, S12, "")</f>
        <v/>
      </c>
      <c r="W12" t="str">
        <f>IF(L12=2, VLOOKUP(Spreadsheet!E9, liquidLiterEFs,2,FALSE),"")</f>
        <v/>
      </c>
      <c r="X12" t="str">
        <f>+IF(W12="", "", IF(ISNA(VLOOKUP(Spreadsheet!I9,unitStates,4, FALSE)), "", (VLOOKUP(Spreadsheet!I9,unitStates,4, FALSE))))</f>
        <v/>
      </c>
      <c r="Y12" t="str">
        <f t="shared" si="2"/>
        <v/>
      </c>
      <c r="Z12" t="str">
        <f t="shared" ref="Z12:Z34" si="13">IF(W12="", "", IF(X12=2, 3.785,1))</f>
        <v/>
      </c>
      <c r="AA12" t="str">
        <f t="shared" ref="AA12:AA34" si="14">IF(W12="","",IF(X12=3, 158.99,1))</f>
        <v/>
      </c>
      <c r="AB12" t="str">
        <f t="shared" ref="AB12:AB34" si="15">+IF(W12="", "", Y12*Z12*AA12)</f>
        <v/>
      </c>
      <c r="AC12" t="str">
        <f t="shared" si="3"/>
        <v/>
      </c>
      <c r="AD12" t="str">
        <f t="shared" ref="AD12:AD34" si="16">IF(AC12=1, AB12, "")</f>
        <v/>
      </c>
      <c r="AE12" s="4" t="str">
        <f t="shared" ref="AE12:AE34" si="17">IF(AC12=2, AB12, "")</f>
        <v/>
      </c>
      <c r="AF12" t="str">
        <f>IF(D12="My fuels", "", IF(L12=3, VLOOKUP(Spreadsheet!E9, gasMeter3EFs,2,FALSE),""))</f>
        <v/>
      </c>
      <c r="AG12" t="str">
        <f>+IF(AF12="", "", IF(ISNA(VLOOKUP(Spreadsheet!I9,unitStates,5, FALSE)), "", (VLOOKUP(Spreadsheet!I9,unitStates,5, FALSE))))</f>
        <v/>
      </c>
      <c r="AH12" t="str">
        <f t="shared" ref="AH12:AH34" si="18">IF(AF12="","", IF(AG12=1,1,0.02832))</f>
        <v/>
      </c>
      <c r="AI12" t="str">
        <f t="shared" ref="AI12:AI34" si="19">IF(AF12="", "", G12*AF12*AH12)</f>
        <v/>
      </c>
      <c r="AJ12" t="str">
        <f t="shared" si="4"/>
        <v/>
      </c>
      <c r="AK12" t="str">
        <f t="shared" ref="AK12:AK34" si="20">IF(AJ12=1, AI12, "")</f>
        <v/>
      </c>
      <c r="AL12" s="4" t="str">
        <f t="shared" ref="AL12:AL34" si="21">IF(AJ12=2, AI12, "")</f>
        <v/>
      </c>
      <c r="AM12" s="3" t="str">
        <f t="shared" si="5"/>
        <v/>
      </c>
      <c r="AN12" s="3" t="str">
        <f t="shared" ref="AN12:AN34" si="22">IF(AM12="", "", AM12*G12)</f>
        <v/>
      </c>
      <c r="AO12" s="3" t="str">
        <f>+IF(ISERROR(VLOOKUP(ghostSpreadsheet_CO2!H12,customConversionFactors, 4, FALSE)), "", VLOOKUP(ghostSpreadsheet_CO2!H12,customConversionFactors, 4, FALSE))</f>
        <v/>
      </c>
      <c r="AP12" s="3" t="str">
        <f t="shared" ref="AP12:AP34" si="23">IF(ISERROR(IF(AM12="", "", AN12*AO12)), "", IF(AM12="", "", AN12*AO12))</f>
        <v/>
      </c>
      <c r="AQ12" s="3" t="str">
        <f t="shared" si="6"/>
        <v/>
      </c>
      <c r="AR12" s="3" t="str">
        <f t="shared" ref="AR12:AR34" si="24">IF(AQ12=1, AP12, "")</f>
        <v/>
      </c>
      <c r="AS12" s="4" t="str">
        <f t="shared" ref="AS12:AS34" si="25">IF(AQ12=2, AP12, "")</f>
        <v/>
      </c>
      <c r="AT12" s="21">
        <f t="shared" ref="AT12:AT34" si="26">IF(AP12="", IF(N12="",0,N12)+IF(S12="",0,S12)+IF(AB12="",0,AB12)+IF(AI12="",0,AI12), AP12)</f>
        <v>0</v>
      </c>
    </row>
    <row r="13" spans="2:46" x14ac:dyDescent="0.2">
      <c r="C13" s="21"/>
      <c r="D13" s="2" t="str">
        <f>IF(Spreadsheet!D10=0, "", Spreadsheet!D10)</f>
        <v>Liquid fossil</v>
      </c>
      <c r="E13" s="3" t="str">
        <f>IF(Spreadsheet!E10=0, "", Spreadsheet!E10)</f>
        <v>Gas/Diesel oil</v>
      </c>
      <c r="F13" s="3">
        <f>IF(Spreadsheet!L10="", 1, IF(Spreadsheet!L10="Not applicable", 1, IF(Spreadsheet!L10="Lower", 1, VLOOKUP(Spreadsheet!E10, HVConversionValues,2,FALSE))))</f>
        <v>1</v>
      </c>
      <c r="G13" s="3">
        <f>IF(Spreadsheet!H10=0, "", Spreadsheet!H10)</f>
        <v>29156.1067</v>
      </c>
      <c r="H13" s="4" t="str">
        <f>IF(Spreadsheet!I10=0, "", Spreadsheet!I10)</f>
        <v>litres (l)</v>
      </c>
      <c r="I13" s="3">
        <f>IF(ISNA(VLOOKUP(Spreadsheet!E10,fuelInfo,3, FALSE)), "", (VLOOKUP(Spreadsheet!E10,fuelInfo,3, FALSE)))</f>
        <v>74100</v>
      </c>
      <c r="J13" s="3">
        <f>IF(ISNA(VLOOKUP(Spreadsheet!E10, fuelInfo, 4, FALSE)),"", (VLOOKUP(Spreadsheet!E10, fuelInfo, 4, FALSE)))</f>
        <v>43</v>
      </c>
      <c r="K13" s="3">
        <f>IF(ISNA(VLOOKUP(Spreadsheet!E10, fuelInfo, 4, FALSE)),"", (F13*VLOOKUP(Spreadsheet!E10, fuelInfo, 4, FALSE)))</f>
        <v>43</v>
      </c>
      <c r="L13" s="4">
        <f>IF(ISNA(VLOOKUP(Spreadsheet!I10,unitStates,3,FALSE)), "", (VLOOKUP(Spreadsheet!I10,unitStates,3,FALSE)))</f>
        <v>2</v>
      </c>
      <c r="M13" s="3" t="str">
        <f>IF(D13="My fuels", "", IF(L13=0, VLOOKUP(Spreadsheet!I10, energyEFs,3,FALSE),""))</f>
        <v/>
      </c>
      <c r="N13" s="3" t="str">
        <f t="shared" si="7"/>
        <v/>
      </c>
      <c r="O13" s="3" t="str">
        <f t="shared" si="0"/>
        <v/>
      </c>
      <c r="P13" s="3" t="str">
        <f t="shared" si="8"/>
        <v/>
      </c>
      <c r="Q13" s="4" t="str">
        <f t="shared" si="9"/>
        <v/>
      </c>
      <c r="R13" s="3" t="str">
        <f>IF(D13="My fuels", "", IF(L13=1, VLOOKUP(Spreadsheet!I10, solidEFs,3,FALSE),""))</f>
        <v/>
      </c>
      <c r="S13" s="3" t="str">
        <f t="shared" si="10"/>
        <v/>
      </c>
      <c r="T13" s="3" t="str">
        <f t="shared" si="1"/>
        <v/>
      </c>
      <c r="U13" s="3" t="str">
        <f t="shared" si="11"/>
        <v/>
      </c>
      <c r="V13" s="4" t="str">
        <f t="shared" si="12"/>
        <v/>
      </c>
      <c r="W13">
        <f>IF(L13=2, VLOOKUP(Spreadsheet!E10, liquidLiterEFs,2,FALSE),"")</f>
        <v>2.6764919999999999E-3</v>
      </c>
      <c r="X13">
        <f>+IF(W13="", "", IF(ISNA(VLOOKUP(Spreadsheet!I10,unitStates,4, FALSE)), "", (VLOOKUP(Spreadsheet!I10,unitStates,4, FALSE))))</f>
        <v>1</v>
      </c>
      <c r="Y13">
        <f t="shared" si="2"/>
        <v>78.036086333696403</v>
      </c>
      <c r="Z13">
        <f t="shared" si="13"/>
        <v>1</v>
      </c>
      <c r="AA13">
        <f t="shared" si="14"/>
        <v>1</v>
      </c>
      <c r="AB13">
        <f t="shared" si="15"/>
        <v>78.036086333696403</v>
      </c>
      <c r="AC13">
        <f t="shared" si="3"/>
        <v>1</v>
      </c>
      <c r="AD13">
        <f t="shared" si="16"/>
        <v>78.036086333696403</v>
      </c>
      <c r="AE13" s="4" t="str">
        <f t="shared" si="17"/>
        <v/>
      </c>
      <c r="AF13" t="str">
        <f>IF(D13="My fuels", "", IF(L13=3, VLOOKUP(Spreadsheet!E10, gasMeter3EFs,2,FALSE),""))</f>
        <v/>
      </c>
      <c r="AG13" t="str">
        <f>+IF(AF13="", "", IF(ISNA(VLOOKUP(Spreadsheet!I10,unitStates,5, FALSE)), "", (VLOOKUP(Spreadsheet!I10,unitStates,5, FALSE))))</f>
        <v/>
      </c>
      <c r="AH13" t="str">
        <f t="shared" si="18"/>
        <v/>
      </c>
      <c r="AI13" t="str">
        <f t="shared" si="19"/>
        <v/>
      </c>
      <c r="AJ13" t="str">
        <f t="shared" si="4"/>
        <v/>
      </c>
      <c r="AK13" t="str">
        <f t="shared" si="20"/>
        <v/>
      </c>
      <c r="AL13" s="4" t="str">
        <f t="shared" si="21"/>
        <v/>
      </c>
      <c r="AM13" s="3" t="str">
        <f t="shared" si="5"/>
        <v/>
      </c>
      <c r="AN13" s="3" t="str">
        <f t="shared" si="22"/>
        <v/>
      </c>
      <c r="AO13" s="3">
        <f>+IF(ISERROR(VLOOKUP(ghostSpreadsheet_CO2!H13,customConversionFactors, 4, FALSE)), "", VLOOKUP(ghostSpreadsheet_CO2!H13,customConversionFactors, 4, FALSE))</f>
        <v>1</v>
      </c>
      <c r="AP13" s="3" t="str">
        <f t="shared" si="23"/>
        <v/>
      </c>
      <c r="AQ13" s="3" t="str">
        <f t="shared" si="6"/>
        <v/>
      </c>
      <c r="AR13" s="3" t="str">
        <f t="shared" si="24"/>
        <v/>
      </c>
      <c r="AS13" s="4" t="str">
        <f t="shared" si="25"/>
        <v/>
      </c>
      <c r="AT13" s="21">
        <f t="shared" si="26"/>
        <v>78.036086333696403</v>
      </c>
    </row>
    <row r="14" spans="2:46" x14ac:dyDescent="0.2">
      <c r="C14" s="21"/>
      <c r="D14" s="2" t="str">
        <f>IF(Spreadsheet!D11=0, "", Spreadsheet!D11)</f>
        <v>Liquid fossil</v>
      </c>
      <c r="E14" s="3" t="str">
        <f>IF(Spreadsheet!E11=0, "", Spreadsheet!E11)</f>
        <v>Gas/Diesel oil</v>
      </c>
      <c r="F14" s="3">
        <f>IF(Spreadsheet!L11="", 1, IF(Spreadsheet!L11="Not applicable", 1, IF(Spreadsheet!L11="Lower", 1, VLOOKUP(Spreadsheet!E11, HVConversionValues,2,FALSE))))</f>
        <v>1</v>
      </c>
      <c r="G14" s="3">
        <f>IF(Spreadsheet!H11=0, "", Spreadsheet!H11)</f>
        <v>26393.366699999999</v>
      </c>
      <c r="H14" s="4" t="str">
        <f>IF(Spreadsheet!I11=0, "", Spreadsheet!I11)</f>
        <v>litres (l)</v>
      </c>
      <c r="I14" s="3">
        <f>IF(ISNA(VLOOKUP(Spreadsheet!E11,fuelInfo,3, FALSE)), "", (VLOOKUP(Spreadsheet!E11,fuelInfo,3, FALSE)))</f>
        <v>74100</v>
      </c>
      <c r="J14" s="3">
        <f>IF(ISNA(VLOOKUP(Spreadsheet!E11, fuelInfo, 4, FALSE)),"", (VLOOKUP(Spreadsheet!E11, fuelInfo, 4, FALSE)))</f>
        <v>43</v>
      </c>
      <c r="K14" s="3">
        <f>IF(ISNA(VLOOKUP(Spreadsheet!E11, fuelInfo, 4, FALSE)),"", (F14*VLOOKUP(Spreadsheet!E11, fuelInfo, 4, FALSE)))</f>
        <v>43</v>
      </c>
      <c r="L14" s="4">
        <f>IF(ISNA(VLOOKUP(Spreadsheet!I11,unitStates,3,FALSE)), "", (VLOOKUP(Spreadsheet!I11,unitStates,3,FALSE)))</f>
        <v>2</v>
      </c>
      <c r="M14" s="3" t="str">
        <f>IF(D14="My fuels", "", IF(L14=0, VLOOKUP(Spreadsheet!I11, energyEFs,3,FALSE),""))</f>
        <v/>
      </c>
      <c r="N14" s="3" t="str">
        <f t="shared" si="7"/>
        <v/>
      </c>
      <c r="O14" s="3" t="str">
        <f t="shared" si="0"/>
        <v/>
      </c>
      <c r="P14" s="3" t="str">
        <f t="shared" si="8"/>
        <v/>
      </c>
      <c r="Q14" s="4" t="str">
        <f t="shared" si="9"/>
        <v/>
      </c>
      <c r="R14" s="3" t="str">
        <f>IF(D14="My fuels", "", IF(L14=1, VLOOKUP(Spreadsheet!I11, solidEFs,3,FALSE),""))</f>
        <v/>
      </c>
      <c r="S14" s="3" t="str">
        <f t="shared" si="10"/>
        <v/>
      </c>
      <c r="T14" s="3" t="str">
        <f t="shared" si="1"/>
        <v/>
      </c>
      <c r="U14" s="3" t="str">
        <f t="shared" si="11"/>
        <v/>
      </c>
      <c r="V14" s="4" t="str">
        <f t="shared" si="12"/>
        <v/>
      </c>
      <c r="W14">
        <f>IF(L14=2, VLOOKUP(Spreadsheet!E11, liquidLiterEFs,2,FALSE),"")</f>
        <v>2.6764919999999999E-3</v>
      </c>
      <c r="X14">
        <f>+IF(W14="", "", IF(ISNA(VLOOKUP(Spreadsheet!I11,unitStates,4, FALSE)), "", (VLOOKUP(Spreadsheet!I11,unitStates,4, FALSE))))</f>
        <v>1</v>
      </c>
      <c r="Y14">
        <f t="shared" si="2"/>
        <v>70.641634825616393</v>
      </c>
      <c r="Z14">
        <f t="shared" si="13"/>
        <v>1</v>
      </c>
      <c r="AA14">
        <f t="shared" si="14"/>
        <v>1</v>
      </c>
      <c r="AB14">
        <f t="shared" si="15"/>
        <v>70.641634825616393</v>
      </c>
      <c r="AC14">
        <f t="shared" si="3"/>
        <v>1</v>
      </c>
      <c r="AD14">
        <f t="shared" si="16"/>
        <v>70.641634825616393</v>
      </c>
      <c r="AE14" s="4" t="str">
        <f t="shared" si="17"/>
        <v/>
      </c>
      <c r="AF14" t="str">
        <f>IF(D14="My fuels", "", IF(L14=3, VLOOKUP(Spreadsheet!E11, gasMeter3EFs,2,FALSE),""))</f>
        <v/>
      </c>
      <c r="AG14" t="str">
        <f>+IF(AF14="", "", IF(ISNA(VLOOKUP(Spreadsheet!I11,unitStates,5, FALSE)), "", (VLOOKUP(Spreadsheet!I11,unitStates,5, FALSE))))</f>
        <v/>
      </c>
      <c r="AH14" t="str">
        <f t="shared" si="18"/>
        <v/>
      </c>
      <c r="AI14" t="str">
        <f t="shared" si="19"/>
        <v/>
      </c>
      <c r="AJ14" t="str">
        <f t="shared" si="4"/>
        <v/>
      </c>
      <c r="AK14" t="str">
        <f t="shared" si="20"/>
        <v/>
      </c>
      <c r="AL14" s="4" t="str">
        <f t="shared" si="21"/>
        <v/>
      </c>
      <c r="AM14" s="3" t="str">
        <f t="shared" si="5"/>
        <v/>
      </c>
      <c r="AN14" s="3" t="str">
        <f t="shared" si="22"/>
        <v/>
      </c>
      <c r="AO14" s="3">
        <f>+IF(ISERROR(VLOOKUP(ghostSpreadsheet_CO2!H14,customConversionFactors, 4, FALSE)), "", VLOOKUP(ghostSpreadsheet_CO2!H14,customConversionFactors, 4, FALSE))</f>
        <v>1</v>
      </c>
      <c r="AP14" s="3" t="str">
        <f t="shared" si="23"/>
        <v/>
      </c>
      <c r="AQ14" s="3" t="str">
        <f t="shared" si="6"/>
        <v/>
      </c>
      <c r="AR14" s="3" t="str">
        <f t="shared" si="24"/>
        <v/>
      </c>
      <c r="AS14" s="4" t="str">
        <f t="shared" si="25"/>
        <v/>
      </c>
      <c r="AT14" s="21">
        <f t="shared" si="26"/>
        <v>70.641634825616393</v>
      </c>
    </row>
    <row r="15" spans="2:46" x14ac:dyDescent="0.2">
      <c r="C15" s="21"/>
      <c r="D15" s="2" t="str">
        <f>IF(Spreadsheet!D12=0, "", Spreadsheet!D12)</f>
        <v>Liquid fossil</v>
      </c>
      <c r="E15" s="3" t="str">
        <f>IF(Spreadsheet!E12=0, "", Spreadsheet!E12)</f>
        <v>Gas/Diesel oil</v>
      </c>
      <c r="F15" s="3">
        <f>IF(Spreadsheet!L12="", 1, IF(Spreadsheet!L12="Not applicable", 1, IF(Spreadsheet!L12="Lower", 1, VLOOKUP(Spreadsheet!E12, HVConversionValues,2,FALSE))))</f>
        <v>1</v>
      </c>
      <c r="G15" s="3">
        <f>IF(Spreadsheet!H12=0, "", Spreadsheet!H12)</f>
        <v>13809.2767</v>
      </c>
      <c r="H15" s="4" t="str">
        <f>IF(Spreadsheet!I12=0, "", Spreadsheet!I12)</f>
        <v>litres (l)</v>
      </c>
      <c r="I15" s="3">
        <f>IF(ISNA(VLOOKUP(Spreadsheet!E12,fuelInfo,3, FALSE)), "", (VLOOKUP(Spreadsheet!E12,fuelInfo,3, FALSE)))</f>
        <v>74100</v>
      </c>
      <c r="J15" s="3">
        <f>IF(ISNA(VLOOKUP(Spreadsheet!E12, fuelInfo, 4, FALSE)),"", (VLOOKUP(Spreadsheet!E12, fuelInfo, 4, FALSE)))</f>
        <v>43</v>
      </c>
      <c r="K15" s="3">
        <f>IF(ISNA(VLOOKUP(Spreadsheet!E12, fuelInfo, 4, FALSE)),"", (F15*VLOOKUP(Spreadsheet!E12, fuelInfo, 4, FALSE)))</f>
        <v>43</v>
      </c>
      <c r="L15" s="4">
        <f>IF(ISNA(VLOOKUP(Spreadsheet!I12,unitStates,3,FALSE)), "", (VLOOKUP(Spreadsheet!I12,unitStates,3,FALSE)))</f>
        <v>2</v>
      </c>
      <c r="M15" s="3" t="str">
        <f>IF(D15="My fuels", "", IF(L15=0, VLOOKUP(Spreadsheet!I12, energyEFs,3,FALSE),""))</f>
        <v/>
      </c>
      <c r="N15" s="3" t="str">
        <f t="shared" si="7"/>
        <v/>
      </c>
      <c r="O15" s="3" t="str">
        <f t="shared" si="0"/>
        <v/>
      </c>
      <c r="P15" s="3" t="str">
        <f t="shared" si="8"/>
        <v/>
      </c>
      <c r="Q15" s="4" t="str">
        <f t="shared" si="9"/>
        <v/>
      </c>
      <c r="R15" s="3" t="str">
        <f>IF(D15="My fuels", "", IF(L15=1, VLOOKUP(Spreadsheet!I12, solidEFs,3,FALSE),""))</f>
        <v/>
      </c>
      <c r="S15" s="3" t="str">
        <f t="shared" si="10"/>
        <v/>
      </c>
      <c r="T15" s="3" t="str">
        <f t="shared" si="1"/>
        <v/>
      </c>
      <c r="U15" s="3" t="str">
        <f t="shared" si="11"/>
        <v/>
      </c>
      <c r="V15" s="4" t="str">
        <f t="shared" si="12"/>
        <v/>
      </c>
      <c r="W15">
        <f>IF(L15=2, VLOOKUP(Spreadsheet!E12, liquidLiterEFs,2,FALSE),"")</f>
        <v>2.6764919999999999E-3</v>
      </c>
      <c r="X15">
        <f>+IF(W15="", "", IF(ISNA(VLOOKUP(Spreadsheet!I12,unitStates,4, FALSE)), "", (VLOOKUP(Spreadsheet!I12,unitStates,4, FALSE))))</f>
        <v>1</v>
      </c>
      <c r="Y15">
        <f t="shared" si="2"/>
        <v>36.960418613336401</v>
      </c>
      <c r="Z15">
        <f t="shared" si="13"/>
        <v>1</v>
      </c>
      <c r="AA15">
        <f t="shared" si="14"/>
        <v>1</v>
      </c>
      <c r="AB15">
        <f t="shared" si="15"/>
        <v>36.960418613336401</v>
      </c>
      <c r="AC15">
        <f t="shared" si="3"/>
        <v>1</v>
      </c>
      <c r="AD15">
        <f t="shared" si="16"/>
        <v>36.960418613336401</v>
      </c>
      <c r="AE15" s="4" t="str">
        <f t="shared" si="17"/>
        <v/>
      </c>
      <c r="AF15" t="str">
        <f>IF(D15="My fuels", "", IF(L15=3, VLOOKUP(Spreadsheet!E12, gasMeter3EFs,2,FALSE),""))</f>
        <v/>
      </c>
      <c r="AG15" t="str">
        <f>+IF(AF15="", "", IF(ISNA(VLOOKUP(Spreadsheet!I12,unitStates,5, FALSE)), "", (VLOOKUP(Spreadsheet!I12,unitStates,5, FALSE))))</f>
        <v/>
      </c>
      <c r="AH15" t="str">
        <f t="shared" si="18"/>
        <v/>
      </c>
      <c r="AI15" t="str">
        <f t="shared" si="19"/>
        <v/>
      </c>
      <c r="AJ15" t="str">
        <f t="shared" si="4"/>
        <v/>
      </c>
      <c r="AK15" t="str">
        <f t="shared" si="20"/>
        <v/>
      </c>
      <c r="AL15" s="4" t="str">
        <f t="shared" si="21"/>
        <v/>
      </c>
      <c r="AM15" s="3" t="str">
        <f t="shared" si="5"/>
        <v/>
      </c>
      <c r="AN15" s="3" t="str">
        <f t="shared" si="22"/>
        <v/>
      </c>
      <c r="AO15" s="3">
        <f>+IF(ISERROR(VLOOKUP(ghostSpreadsheet_CO2!H15,customConversionFactors, 4, FALSE)), "", VLOOKUP(ghostSpreadsheet_CO2!H15,customConversionFactors, 4, FALSE))</f>
        <v>1</v>
      </c>
      <c r="AP15" s="3" t="str">
        <f t="shared" si="23"/>
        <v/>
      </c>
      <c r="AQ15" s="3" t="str">
        <f t="shared" si="6"/>
        <v/>
      </c>
      <c r="AR15" s="3" t="str">
        <f t="shared" si="24"/>
        <v/>
      </c>
      <c r="AS15" s="4" t="str">
        <f t="shared" si="25"/>
        <v/>
      </c>
      <c r="AT15" s="21">
        <f t="shared" si="26"/>
        <v>36.960418613336401</v>
      </c>
    </row>
    <row r="16" spans="2:46" x14ac:dyDescent="0.2">
      <c r="C16" s="21"/>
      <c r="D16" s="2" t="str">
        <f>IF(Spreadsheet!D13=0, "", Spreadsheet!D13)</f>
        <v>Liquid fossil</v>
      </c>
      <c r="E16" s="3" t="str">
        <f>IF(Spreadsheet!E13=0, "", Spreadsheet!E13)</f>
        <v>Gas/Diesel oil</v>
      </c>
      <c r="F16" s="3">
        <f>IF(Spreadsheet!L13="", 1, IF(Spreadsheet!L13="Not applicable", 1, IF(Spreadsheet!L13="Lower", 1, VLOOKUP(Spreadsheet!E13, HVConversionValues,2,FALSE))))</f>
        <v>1</v>
      </c>
      <c r="G16" s="3">
        <f>IF(Spreadsheet!H13=0, "", Spreadsheet!H13)</f>
        <v>32621.4</v>
      </c>
      <c r="H16" s="4" t="str">
        <f>IF(Spreadsheet!I13=0, "", Spreadsheet!I13)</f>
        <v>litres (l)</v>
      </c>
      <c r="I16" s="3">
        <f>IF(ISNA(VLOOKUP(Spreadsheet!E13,fuelInfo,3, FALSE)), "", (VLOOKUP(Spreadsheet!E13,fuelInfo,3, FALSE)))</f>
        <v>74100</v>
      </c>
      <c r="J16" s="3">
        <f>IF(ISNA(VLOOKUP(Spreadsheet!E13, fuelInfo, 4, FALSE)),"", (VLOOKUP(Spreadsheet!E13, fuelInfo, 4, FALSE)))</f>
        <v>43</v>
      </c>
      <c r="K16" s="3">
        <f>IF(ISNA(VLOOKUP(Spreadsheet!E13, fuelInfo, 4, FALSE)),"", (F16*VLOOKUP(Spreadsheet!E13, fuelInfo, 4, FALSE)))</f>
        <v>43</v>
      </c>
      <c r="L16" s="4">
        <f>IF(ISNA(VLOOKUP(Spreadsheet!I13,unitStates,3,FALSE)), "", (VLOOKUP(Spreadsheet!I13,unitStates,3,FALSE)))</f>
        <v>2</v>
      </c>
      <c r="M16" s="3" t="str">
        <f>IF(D16="My fuels", "", IF(L16=0, VLOOKUP(Spreadsheet!I13, energyEFs,3,FALSE),""))</f>
        <v/>
      </c>
      <c r="N16" s="3" t="str">
        <f t="shared" si="7"/>
        <v/>
      </c>
      <c r="O16" s="3" t="str">
        <f t="shared" si="0"/>
        <v/>
      </c>
      <c r="P16" s="3" t="str">
        <f t="shared" si="8"/>
        <v/>
      </c>
      <c r="Q16" s="4" t="str">
        <f t="shared" si="9"/>
        <v/>
      </c>
      <c r="R16" s="3" t="str">
        <f>IF(D16="My fuels", "", IF(L16=1, VLOOKUP(Spreadsheet!I13, solidEFs,3,FALSE),""))</f>
        <v/>
      </c>
      <c r="S16" s="3" t="str">
        <f t="shared" si="10"/>
        <v/>
      </c>
      <c r="T16" s="3" t="str">
        <f t="shared" si="1"/>
        <v/>
      </c>
      <c r="U16" s="3" t="str">
        <f t="shared" si="11"/>
        <v/>
      </c>
      <c r="V16" s="4" t="str">
        <f t="shared" si="12"/>
        <v/>
      </c>
      <c r="W16">
        <f>IF(L16=2, VLOOKUP(Spreadsheet!E13, liquidLiterEFs,2,FALSE),"")</f>
        <v>2.6764919999999999E-3</v>
      </c>
      <c r="X16">
        <f>+IF(W16="", "", IF(ISNA(VLOOKUP(Spreadsheet!I13,unitStates,4, FALSE)), "", (VLOOKUP(Spreadsheet!I13,unitStates,4, FALSE))))</f>
        <v>1</v>
      </c>
      <c r="Y16">
        <f t="shared" si="2"/>
        <v>87.310916128800002</v>
      </c>
      <c r="Z16">
        <f t="shared" si="13"/>
        <v>1</v>
      </c>
      <c r="AA16">
        <f t="shared" si="14"/>
        <v>1</v>
      </c>
      <c r="AB16">
        <f t="shared" si="15"/>
        <v>87.310916128800002</v>
      </c>
      <c r="AC16">
        <f t="shared" si="3"/>
        <v>1</v>
      </c>
      <c r="AD16">
        <f t="shared" si="16"/>
        <v>87.310916128800002</v>
      </c>
      <c r="AE16" s="4" t="str">
        <f t="shared" si="17"/>
        <v/>
      </c>
      <c r="AF16" t="str">
        <f>IF(D16="My fuels", "", IF(L16=3, VLOOKUP(Spreadsheet!E13, gasMeter3EFs,2,FALSE),""))</f>
        <v/>
      </c>
      <c r="AG16" t="str">
        <f>+IF(AF16="", "", IF(ISNA(VLOOKUP(Spreadsheet!I13,unitStates,5, FALSE)), "", (VLOOKUP(Spreadsheet!I13,unitStates,5, FALSE))))</f>
        <v/>
      </c>
      <c r="AH16" t="str">
        <f t="shared" si="18"/>
        <v/>
      </c>
      <c r="AI16" t="str">
        <f t="shared" si="19"/>
        <v/>
      </c>
      <c r="AJ16" t="str">
        <f t="shared" si="4"/>
        <v/>
      </c>
      <c r="AK16" t="str">
        <f t="shared" si="20"/>
        <v/>
      </c>
      <c r="AL16" s="4" t="str">
        <f t="shared" si="21"/>
        <v/>
      </c>
      <c r="AM16" s="3" t="str">
        <f t="shared" si="5"/>
        <v/>
      </c>
      <c r="AN16" s="3" t="str">
        <f t="shared" si="22"/>
        <v/>
      </c>
      <c r="AO16" s="3">
        <f>+IF(ISERROR(VLOOKUP(ghostSpreadsheet_CO2!H16,customConversionFactors, 4, FALSE)), "", VLOOKUP(ghostSpreadsheet_CO2!H16,customConversionFactors, 4, FALSE))</f>
        <v>1</v>
      </c>
      <c r="AP16" s="3" t="str">
        <f t="shared" si="23"/>
        <v/>
      </c>
      <c r="AQ16" s="3" t="str">
        <f t="shared" si="6"/>
        <v/>
      </c>
      <c r="AR16" s="3" t="str">
        <f t="shared" si="24"/>
        <v/>
      </c>
      <c r="AS16" s="4" t="str">
        <f t="shared" si="25"/>
        <v/>
      </c>
      <c r="AT16" s="21">
        <f t="shared" si="26"/>
        <v>87.310916128800002</v>
      </c>
    </row>
    <row r="17" spans="3:46" x14ac:dyDescent="0.2">
      <c r="C17" s="21"/>
      <c r="D17" s="2" t="str">
        <f>IF(Spreadsheet!D14=0, "", Spreadsheet!D14)</f>
        <v>Liquid fossil</v>
      </c>
      <c r="E17" s="3" t="str">
        <f>IF(Spreadsheet!E14=0, "", Spreadsheet!E14)</f>
        <v>Gas/Diesel oil</v>
      </c>
      <c r="F17" s="3">
        <f>IF(Spreadsheet!L14="", 1, IF(Spreadsheet!L14="Not applicable", 1, IF(Spreadsheet!L14="Lower", 1, VLOOKUP(Spreadsheet!E14, HVConversionValues,2,FALSE))))</f>
        <v>1</v>
      </c>
      <c r="G17" s="3">
        <f>IF(Spreadsheet!H14=0, "", Spreadsheet!H14)</f>
        <v>100876.22200000001</v>
      </c>
      <c r="H17" s="4" t="str">
        <f>IF(Spreadsheet!I14=0, "", Spreadsheet!I14)</f>
        <v>litres (l)</v>
      </c>
      <c r="I17" s="3">
        <f>IF(ISNA(VLOOKUP(Spreadsheet!E14,fuelInfo,3, FALSE)), "", (VLOOKUP(Spreadsheet!E14,fuelInfo,3, FALSE)))</f>
        <v>74100</v>
      </c>
      <c r="J17" s="3">
        <f>IF(ISNA(VLOOKUP(Spreadsheet!E14, fuelInfo, 4, FALSE)),"", (VLOOKUP(Spreadsheet!E14, fuelInfo, 4, FALSE)))</f>
        <v>43</v>
      </c>
      <c r="K17" s="3">
        <f>IF(ISNA(VLOOKUP(Spreadsheet!E14, fuelInfo, 4, FALSE)),"", (F17*VLOOKUP(Spreadsheet!E14, fuelInfo, 4, FALSE)))</f>
        <v>43</v>
      </c>
      <c r="L17" s="4">
        <f>IF(ISNA(VLOOKUP(Spreadsheet!I14,unitStates,3,FALSE)), "", (VLOOKUP(Spreadsheet!I14,unitStates,3,FALSE)))</f>
        <v>2</v>
      </c>
      <c r="M17" s="3" t="str">
        <f>IF(D17="My fuels", "", IF(L17=0, VLOOKUP(Spreadsheet!I14, energyEFs,3,FALSE),""))</f>
        <v/>
      </c>
      <c r="N17" s="3" t="str">
        <f t="shared" si="7"/>
        <v/>
      </c>
      <c r="O17" s="3" t="str">
        <f t="shared" si="0"/>
        <v/>
      </c>
      <c r="P17" s="3" t="str">
        <f t="shared" si="8"/>
        <v/>
      </c>
      <c r="Q17" s="4" t="str">
        <f t="shared" si="9"/>
        <v/>
      </c>
      <c r="R17" s="3" t="str">
        <f>IF(D17="My fuels", "", IF(L17=1, VLOOKUP(Spreadsheet!I14, solidEFs,3,FALSE),""))</f>
        <v/>
      </c>
      <c r="S17" s="3" t="str">
        <f t="shared" si="10"/>
        <v/>
      </c>
      <c r="T17" s="3" t="str">
        <f t="shared" si="1"/>
        <v/>
      </c>
      <c r="U17" s="3" t="str">
        <f t="shared" si="11"/>
        <v/>
      </c>
      <c r="V17" s="4" t="str">
        <f t="shared" si="12"/>
        <v/>
      </c>
      <c r="W17">
        <f>IF(L17=2, VLOOKUP(Spreadsheet!E14, liquidLiterEFs,2,FALSE),"")</f>
        <v>2.6764919999999999E-3</v>
      </c>
      <c r="X17">
        <f>+IF(W17="", "", IF(ISNA(VLOOKUP(Spreadsheet!I14,unitStates,4, FALSE)), "", (VLOOKUP(Spreadsheet!I14,unitStates,4, FALSE))))</f>
        <v>1</v>
      </c>
      <c r="Y17">
        <f t="shared" si="2"/>
        <v>269.99440117322399</v>
      </c>
      <c r="Z17">
        <f t="shared" si="13"/>
        <v>1</v>
      </c>
      <c r="AA17">
        <f t="shared" si="14"/>
        <v>1</v>
      </c>
      <c r="AB17">
        <f t="shared" si="15"/>
        <v>269.99440117322399</v>
      </c>
      <c r="AC17">
        <f t="shared" si="3"/>
        <v>1</v>
      </c>
      <c r="AD17">
        <f t="shared" si="16"/>
        <v>269.99440117322399</v>
      </c>
      <c r="AE17" s="4" t="str">
        <f t="shared" si="17"/>
        <v/>
      </c>
      <c r="AF17" t="str">
        <f>IF(D17="My fuels", "", IF(L17=3, VLOOKUP(Spreadsheet!E14, gasMeter3EFs,2,FALSE),""))</f>
        <v/>
      </c>
      <c r="AG17" s="18" t="str">
        <f>+IF(AF17="", "", IF(ISNA(VLOOKUP(Spreadsheet!I14,unitStates,5, FALSE)), "", (VLOOKUP(Spreadsheet!I14,unitStates,5, FALSE))))</f>
        <v/>
      </c>
      <c r="AH17" s="18" t="str">
        <f t="shared" si="18"/>
        <v/>
      </c>
      <c r="AI17" t="str">
        <f t="shared" si="19"/>
        <v/>
      </c>
      <c r="AJ17" t="str">
        <f t="shared" si="4"/>
        <v/>
      </c>
      <c r="AK17" t="str">
        <f t="shared" si="20"/>
        <v/>
      </c>
      <c r="AL17" s="4" t="str">
        <f t="shared" si="21"/>
        <v/>
      </c>
      <c r="AM17" s="3" t="str">
        <f t="shared" si="5"/>
        <v/>
      </c>
      <c r="AN17" s="3" t="str">
        <f t="shared" si="22"/>
        <v/>
      </c>
      <c r="AO17" s="3">
        <f>+IF(ISERROR(VLOOKUP(ghostSpreadsheet_CO2!H17,customConversionFactors, 4, FALSE)), "", VLOOKUP(ghostSpreadsheet_CO2!H17,customConversionFactors, 4, FALSE))</f>
        <v>1</v>
      </c>
      <c r="AP17" s="3" t="str">
        <f t="shared" si="23"/>
        <v/>
      </c>
      <c r="AQ17" s="3" t="str">
        <f t="shared" si="6"/>
        <v/>
      </c>
      <c r="AR17" s="3" t="str">
        <f t="shared" si="24"/>
        <v/>
      </c>
      <c r="AS17" s="4" t="str">
        <f t="shared" si="25"/>
        <v/>
      </c>
      <c r="AT17" s="21">
        <f t="shared" si="26"/>
        <v>269.99440117322399</v>
      </c>
    </row>
    <row r="18" spans="3:46" x14ac:dyDescent="0.2">
      <c r="C18" s="21"/>
      <c r="D18" s="2" t="str">
        <f>IF(Spreadsheet!D15=0, "", Spreadsheet!D15)</f>
        <v>Liquid fossil</v>
      </c>
      <c r="E18" s="3" t="str">
        <f>IF(Spreadsheet!E15=0, "", Spreadsheet!E15)</f>
        <v>Gas/Diesel oil</v>
      </c>
      <c r="F18" s="3">
        <f>IF(Spreadsheet!L15="", 1, IF(Spreadsheet!L15="Not applicable", 1, IF(Spreadsheet!L15="Lower", 1, VLOOKUP(Spreadsheet!E15, HVConversionValues,2,FALSE))))</f>
        <v>1</v>
      </c>
      <c r="G18" s="3">
        <f>IF(Spreadsheet!H15=0, "", Spreadsheet!H15)</f>
        <v>96514.607799999998</v>
      </c>
      <c r="H18" s="4" t="str">
        <f>IF(Spreadsheet!I15=0, "", Spreadsheet!I15)</f>
        <v>litres (l)</v>
      </c>
      <c r="I18" s="3">
        <f>IF(ISNA(VLOOKUP(Spreadsheet!E15,fuelInfo,3, FALSE)), "", (VLOOKUP(Spreadsheet!E15,fuelInfo,3, FALSE)))</f>
        <v>74100</v>
      </c>
      <c r="J18" s="3">
        <f>IF(ISNA(VLOOKUP(Spreadsheet!E15, fuelInfo, 4, FALSE)),"", (VLOOKUP(Spreadsheet!E15, fuelInfo, 4, FALSE)))</f>
        <v>43</v>
      </c>
      <c r="K18" s="3">
        <f>IF(ISNA(VLOOKUP(Spreadsheet!E15, fuelInfo, 4, FALSE)),"", (F18*VLOOKUP(Spreadsheet!E15, fuelInfo, 4, FALSE)))</f>
        <v>43</v>
      </c>
      <c r="L18" s="4">
        <f>IF(ISNA(VLOOKUP(Spreadsheet!I15,unitStates,3,FALSE)), "", (VLOOKUP(Spreadsheet!I15,unitStates,3,FALSE)))</f>
        <v>2</v>
      </c>
      <c r="M18" s="3" t="str">
        <f>IF(D18="My fuels", "", IF(L18=0, VLOOKUP(Spreadsheet!I15, energyEFs,3,FALSE),""))</f>
        <v/>
      </c>
      <c r="N18" s="3" t="str">
        <f t="shared" si="7"/>
        <v/>
      </c>
      <c r="O18" s="3" t="str">
        <f t="shared" si="0"/>
        <v/>
      </c>
      <c r="P18" s="3" t="str">
        <f t="shared" si="8"/>
        <v/>
      </c>
      <c r="Q18" s="4" t="str">
        <f t="shared" si="9"/>
        <v/>
      </c>
      <c r="R18" s="3" t="str">
        <f>IF(D18="My fuels", "", IF(L18=1, VLOOKUP(Spreadsheet!I15, solidEFs,3,FALSE),""))</f>
        <v/>
      </c>
      <c r="S18" s="3" t="str">
        <f t="shared" si="10"/>
        <v/>
      </c>
      <c r="T18" s="3" t="str">
        <f t="shared" si="1"/>
        <v/>
      </c>
      <c r="U18" s="3" t="str">
        <f t="shared" si="11"/>
        <v/>
      </c>
      <c r="V18" s="4" t="str">
        <f t="shared" si="12"/>
        <v/>
      </c>
      <c r="W18">
        <f>IF(L18=2, VLOOKUP(Spreadsheet!E15, liquidLiterEFs,2,FALSE),"")</f>
        <v>2.6764919999999999E-3</v>
      </c>
      <c r="X18">
        <f>+IF(W18="", "", IF(ISNA(VLOOKUP(Spreadsheet!I15,unitStates,4, FALSE)), "", (VLOOKUP(Spreadsheet!I15,unitStates,4, FALSE))))</f>
        <v>1</v>
      </c>
      <c r="Y18">
        <f t="shared" si="2"/>
        <v>258.32057565983757</v>
      </c>
      <c r="Z18">
        <f t="shared" si="13"/>
        <v>1</v>
      </c>
      <c r="AA18">
        <f t="shared" si="14"/>
        <v>1</v>
      </c>
      <c r="AB18">
        <f t="shared" si="15"/>
        <v>258.32057565983757</v>
      </c>
      <c r="AC18">
        <f t="shared" si="3"/>
        <v>1</v>
      </c>
      <c r="AD18">
        <f t="shared" si="16"/>
        <v>258.32057565983757</v>
      </c>
      <c r="AE18" s="4" t="str">
        <f t="shared" si="17"/>
        <v/>
      </c>
      <c r="AF18" t="str">
        <f>IF(D18="My fuels", "", IF(L18=3, VLOOKUP(Spreadsheet!E15, gasMeter3EFs,2,FALSE),""))</f>
        <v/>
      </c>
      <c r="AG18" t="str">
        <f>+IF(AF18="", "", IF(ISNA(VLOOKUP(Spreadsheet!I15,unitStates,5, FALSE)), "", (VLOOKUP(Spreadsheet!I15,unitStates,5, FALSE))))</f>
        <v/>
      </c>
      <c r="AH18" t="str">
        <f t="shared" si="18"/>
        <v/>
      </c>
      <c r="AI18" t="str">
        <f t="shared" si="19"/>
        <v/>
      </c>
      <c r="AJ18" t="str">
        <f t="shared" si="4"/>
        <v/>
      </c>
      <c r="AK18" t="str">
        <f t="shared" si="20"/>
        <v/>
      </c>
      <c r="AL18" s="4" t="str">
        <f t="shared" si="21"/>
        <v/>
      </c>
      <c r="AM18" s="3" t="str">
        <f t="shared" si="5"/>
        <v/>
      </c>
      <c r="AN18" s="3" t="str">
        <f t="shared" si="22"/>
        <v/>
      </c>
      <c r="AO18" s="3">
        <f>+IF(ISERROR(VLOOKUP(ghostSpreadsheet_CO2!H18,customConversionFactors, 4, FALSE)), "", VLOOKUP(ghostSpreadsheet_CO2!H18,customConversionFactors, 4, FALSE))</f>
        <v>1</v>
      </c>
      <c r="AP18" s="3" t="str">
        <f t="shared" si="23"/>
        <v/>
      </c>
      <c r="AQ18" s="3" t="str">
        <f t="shared" si="6"/>
        <v/>
      </c>
      <c r="AR18" s="3" t="str">
        <f t="shared" si="24"/>
        <v/>
      </c>
      <c r="AS18" s="4" t="str">
        <f t="shared" si="25"/>
        <v/>
      </c>
      <c r="AT18" s="21">
        <f t="shared" si="26"/>
        <v>258.32057565983757</v>
      </c>
    </row>
    <row r="19" spans="3:46" x14ac:dyDescent="0.2">
      <c r="C19" s="21"/>
      <c r="D19" s="2" t="str">
        <f>IF(Spreadsheet!D16=0, "", Spreadsheet!D16)</f>
        <v>Liquid fossil</v>
      </c>
      <c r="E19" s="3" t="str">
        <f>IF(Spreadsheet!E16=0, "", Spreadsheet!E16)</f>
        <v>Gas/Diesel oil</v>
      </c>
      <c r="F19" s="3">
        <f>IF(Spreadsheet!L16="", 1, IF(Spreadsheet!L16="Not applicable", 1, IF(Spreadsheet!L16="Lower", 1, VLOOKUP(Spreadsheet!E16, HVConversionValues,2,FALSE))))</f>
        <v>1</v>
      </c>
      <c r="G19" s="3">
        <f>IF(Spreadsheet!H16=0, "", Spreadsheet!H16)</f>
        <v>72618.6633</v>
      </c>
      <c r="H19" s="4" t="str">
        <f>IF(Spreadsheet!I16=0, "", Spreadsheet!I16)</f>
        <v>litres (l)</v>
      </c>
      <c r="I19" s="3">
        <f>IF(ISNA(VLOOKUP(Spreadsheet!E16,fuelInfo,3, FALSE)), "", (VLOOKUP(Spreadsheet!E16,fuelInfo,3, FALSE)))</f>
        <v>74100</v>
      </c>
      <c r="J19" s="3">
        <f>IF(ISNA(VLOOKUP(Spreadsheet!E16, fuelInfo, 4, FALSE)),"", (VLOOKUP(Spreadsheet!E16, fuelInfo, 4, FALSE)))</f>
        <v>43</v>
      </c>
      <c r="K19" s="3">
        <f>IF(ISNA(VLOOKUP(Spreadsheet!E16, fuelInfo, 4, FALSE)),"", (F19*VLOOKUP(Spreadsheet!E16, fuelInfo, 4, FALSE)))</f>
        <v>43</v>
      </c>
      <c r="L19" s="4">
        <f>IF(ISNA(VLOOKUP(Spreadsheet!I16,unitStates,3,FALSE)), "", (VLOOKUP(Spreadsheet!I16,unitStates,3,FALSE)))</f>
        <v>2</v>
      </c>
      <c r="M19" s="3" t="str">
        <f>IF(D19="My fuels", "", IF(L19=0, VLOOKUP(Spreadsheet!I16, energyEFs,3,FALSE),""))</f>
        <v/>
      </c>
      <c r="N19" s="3" t="str">
        <f t="shared" si="7"/>
        <v/>
      </c>
      <c r="O19" s="3" t="str">
        <f t="shared" si="0"/>
        <v/>
      </c>
      <c r="P19" s="3" t="str">
        <f t="shared" si="8"/>
        <v/>
      </c>
      <c r="Q19" s="4" t="str">
        <f t="shared" si="9"/>
        <v/>
      </c>
      <c r="R19" s="3" t="str">
        <f>IF(D19="My fuels", "", IF(L19=1, VLOOKUP(Spreadsheet!I16, solidEFs,3,FALSE),""))</f>
        <v/>
      </c>
      <c r="S19" s="3" t="str">
        <f t="shared" si="10"/>
        <v/>
      </c>
      <c r="T19" s="3" t="str">
        <f t="shared" si="1"/>
        <v/>
      </c>
      <c r="U19" s="3" t="str">
        <f t="shared" si="11"/>
        <v/>
      </c>
      <c r="V19" s="4" t="str">
        <f t="shared" si="12"/>
        <v/>
      </c>
      <c r="W19">
        <f>IF(L19=2, VLOOKUP(Spreadsheet!E16, liquidLiterEFs,2,FALSE),"")</f>
        <v>2.6764919999999999E-3</v>
      </c>
      <c r="X19">
        <f>+IF(W19="", "", IF(ISNA(VLOOKUP(Spreadsheet!I16,unitStates,4, FALSE)), "", (VLOOKUP(Spreadsheet!I16,unitStates,4, FALSE))))</f>
        <v>1</v>
      </c>
      <c r="Y19">
        <f t="shared" si="2"/>
        <v>194.36327137314359</v>
      </c>
      <c r="Z19">
        <f t="shared" si="13"/>
        <v>1</v>
      </c>
      <c r="AA19">
        <f t="shared" si="14"/>
        <v>1</v>
      </c>
      <c r="AB19">
        <f t="shared" si="15"/>
        <v>194.36327137314359</v>
      </c>
      <c r="AC19">
        <f t="shared" si="3"/>
        <v>1</v>
      </c>
      <c r="AD19">
        <f t="shared" si="16"/>
        <v>194.36327137314359</v>
      </c>
      <c r="AE19" s="4" t="str">
        <f t="shared" si="17"/>
        <v/>
      </c>
      <c r="AF19" t="str">
        <f>IF(D19="My fuels", "", IF(L19=3, VLOOKUP(Spreadsheet!E16, gasMeter3EFs,2,FALSE),""))</f>
        <v/>
      </c>
      <c r="AG19" t="str">
        <f>+IF(AF19="", "", IF(ISNA(VLOOKUP(Spreadsheet!I16,unitStates,5, FALSE)), "", (VLOOKUP(Spreadsheet!I16,unitStates,5, FALSE))))</f>
        <v/>
      </c>
      <c r="AH19" t="str">
        <f t="shared" si="18"/>
        <v/>
      </c>
      <c r="AI19" t="str">
        <f t="shared" si="19"/>
        <v/>
      </c>
      <c r="AJ19" t="str">
        <f t="shared" si="4"/>
        <v/>
      </c>
      <c r="AK19" t="str">
        <f t="shared" si="20"/>
        <v/>
      </c>
      <c r="AL19" s="4" t="str">
        <f t="shared" si="21"/>
        <v/>
      </c>
      <c r="AM19" s="3" t="str">
        <f t="shared" si="5"/>
        <v/>
      </c>
      <c r="AN19" s="3" t="str">
        <f t="shared" si="22"/>
        <v/>
      </c>
      <c r="AO19" s="3">
        <f>+IF(ISERROR(VLOOKUP(ghostSpreadsheet_CO2!H19,customConversionFactors, 4, FALSE)), "", VLOOKUP(ghostSpreadsheet_CO2!H19,customConversionFactors, 4, FALSE))</f>
        <v>1</v>
      </c>
      <c r="AP19" s="3" t="str">
        <f t="shared" si="23"/>
        <v/>
      </c>
      <c r="AQ19" s="3" t="str">
        <f t="shared" si="6"/>
        <v/>
      </c>
      <c r="AR19" s="3" t="str">
        <f t="shared" si="24"/>
        <v/>
      </c>
      <c r="AS19" s="4" t="str">
        <f t="shared" si="25"/>
        <v/>
      </c>
      <c r="AT19" s="21">
        <f t="shared" si="26"/>
        <v>194.36327137314359</v>
      </c>
    </row>
    <row r="20" spans="3:46" x14ac:dyDescent="0.2">
      <c r="C20" s="21"/>
      <c r="D20" s="2" t="str">
        <f>IF(Spreadsheet!D17=0, "", Spreadsheet!D17)</f>
        <v>Liquid fossil</v>
      </c>
      <c r="E20" s="3" t="str">
        <f>IF(Spreadsheet!E17=0, "", Spreadsheet!E17)</f>
        <v>Gas/Diesel oil</v>
      </c>
      <c r="F20" s="3">
        <f>IF(Spreadsheet!L17="", 1, IF(Spreadsheet!L17="Not applicable", 1, IF(Spreadsheet!L17="Lower", 1, VLOOKUP(Spreadsheet!E17, HVConversionValues,2,FALSE))))</f>
        <v>1</v>
      </c>
      <c r="G20" s="3">
        <f>IF(Spreadsheet!H17=0, "", Spreadsheet!H17)</f>
        <v>58653.710999999996</v>
      </c>
      <c r="H20" s="4" t="str">
        <f>IF(Spreadsheet!I17=0, "", Spreadsheet!I17)</f>
        <v>litres (l)</v>
      </c>
      <c r="I20" s="3">
        <f>IF(ISNA(VLOOKUP(Spreadsheet!E17,fuelInfo,3, FALSE)), "", (VLOOKUP(Spreadsheet!E17,fuelInfo,3, FALSE)))</f>
        <v>74100</v>
      </c>
      <c r="J20" s="3">
        <f>IF(ISNA(VLOOKUP(Spreadsheet!E17, fuelInfo, 4, FALSE)),"", (VLOOKUP(Spreadsheet!E17, fuelInfo, 4, FALSE)))</f>
        <v>43</v>
      </c>
      <c r="K20" s="3">
        <f>IF(ISNA(VLOOKUP(Spreadsheet!E17, fuelInfo, 4, FALSE)),"", (F20*VLOOKUP(Spreadsheet!E17, fuelInfo, 4, FALSE)))</f>
        <v>43</v>
      </c>
      <c r="L20" s="4">
        <f>IF(ISNA(VLOOKUP(Spreadsheet!I17,unitStates,3,FALSE)), "", (VLOOKUP(Spreadsheet!I17,unitStates,3,FALSE)))</f>
        <v>2</v>
      </c>
      <c r="M20" s="3" t="str">
        <f>IF(D20="My fuels", "", IF(L20=0, VLOOKUP(Spreadsheet!I17, energyEFs,3,FALSE),""))</f>
        <v/>
      </c>
      <c r="N20" s="3" t="str">
        <f t="shared" si="7"/>
        <v/>
      </c>
      <c r="O20" s="3" t="str">
        <f t="shared" si="0"/>
        <v/>
      </c>
      <c r="P20" s="3" t="str">
        <f t="shared" si="8"/>
        <v/>
      </c>
      <c r="Q20" s="4" t="str">
        <f t="shared" si="9"/>
        <v/>
      </c>
      <c r="R20" s="3" t="str">
        <f>IF(D20="My fuels", "", IF(L20=1, VLOOKUP(Spreadsheet!I17, solidEFs,3,FALSE),""))</f>
        <v/>
      </c>
      <c r="S20" s="3" t="str">
        <f t="shared" si="10"/>
        <v/>
      </c>
      <c r="T20" s="3" t="str">
        <f t="shared" si="1"/>
        <v/>
      </c>
      <c r="U20" s="3" t="str">
        <f t="shared" si="11"/>
        <v/>
      </c>
      <c r="V20" s="4" t="str">
        <f t="shared" si="12"/>
        <v/>
      </c>
      <c r="W20">
        <f>IF(L20=2, VLOOKUP(Spreadsheet!E17, liquidLiterEFs,2,FALSE),"")</f>
        <v>2.6764919999999999E-3</v>
      </c>
      <c r="X20">
        <f>+IF(W20="", "", IF(ISNA(VLOOKUP(Spreadsheet!I17,unitStates,4, FALSE)), "", (VLOOKUP(Spreadsheet!I17,unitStates,4, FALSE))))</f>
        <v>1</v>
      </c>
      <c r="Y20">
        <f t="shared" si="2"/>
        <v>156.98618826181198</v>
      </c>
      <c r="Z20">
        <f t="shared" si="13"/>
        <v>1</v>
      </c>
      <c r="AA20">
        <f t="shared" si="14"/>
        <v>1</v>
      </c>
      <c r="AB20">
        <f t="shared" si="15"/>
        <v>156.98618826181198</v>
      </c>
      <c r="AC20">
        <f t="shared" si="3"/>
        <v>1</v>
      </c>
      <c r="AD20">
        <f t="shared" si="16"/>
        <v>156.98618826181198</v>
      </c>
      <c r="AE20" s="4" t="str">
        <f t="shared" si="17"/>
        <v/>
      </c>
      <c r="AF20" t="str">
        <f>IF(D20="My fuels", "", IF(L20=3, VLOOKUP(Spreadsheet!E17, gasMeter3EFs,2,FALSE),""))</f>
        <v/>
      </c>
      <c r="AG20" t="str">
        <f>+IF(AF20="", "", IF(ISNA(VLOOKUP(Spreadsheet!I17,unitStates,5, FALSE)), "", (VLOOKUP(Spreadsheet!I17,unitStates,5, FALSE))))</f>
        <v/>
      </c>
      <c r="AH20" t="str">
        <f t="shared" si="18"/>
        <v/>
      </c>
      <c r="AI20" t="str">
        <f t="shared" si="19"/>
        <v/>
      </c>
      <c r="AJ20" t="str">
        <f t="shared" si="4"/>
        <v/>
      </c>
      <c r="AK20" t="str">
        <f t="shared" si="20"/>
        <v/>
      </c>
      <c r="AL20" s="4" t="str">
        <f t="shared" si="21"/>
        <v/>
      </c>
      <c r="AM20" s="3" t="str">
        <f t="shared" si="5"/>
        <v/>
      </c>
      <c r="AN20" s="3" t="str">
        <f t="shared" si="22"/>
        <v/>
      </c>
      <c r="AO20" s="3">
        <f>+IF(ISERROR(VLOOKUP(ghostSpreadsheet_CO2!H20,customConversionFactors, 4, FALSE)), "", VLOOKUP(ghostSpreadsheet_CO2!H20,customConversionFactors, 4, FALSE))</f>
        <v>1</v>
      </c>
      <c r="AP20" s="3" t="str">
        <f t="shared" si="23"/>
        <v/>
      </c>
      <c r="AQ20" s="3" t="str">
        <f t="shared" si="6"/>
        <v/>
      </c>
      <c r="AR20" s="3" t="str">
        <f t="shared" si="24"/>
        <v/>
      </c>
      <c r="AS20" s="4" t="str">
        <f t="shared" si="25"/>
        <v/>
      </c>
      <c r="AT20" s="21">
        <f t="shared" si="26"/>
        <v>156.98618826181198</v>
      </c>
    </row>
    <row r="21" spans="3:46" x14ac:dyDescent="0.2">
      <c r="C21" s="21"/>
      <c r="D21" s="2" t="str">
        <f>IF(Spreadsheet!D18=0, "", Spreadsheet!D18)</f>
        <v>Liquid fossil</v>
      </c>
      <c r="E21" s="3" t="str">
        <f>IF(Spreadsheet!E18=0, "", Spreadsheet!E18)</f>
        <v>Gas/Diesel oil</v>
      </c>
      <c r="F21" s="3">
        <f>IF(Spreadsheet!L18="", 1, IF(Spreadsheet!L18="Not applicable", 1, IF(Spreadsheet!L18="Lower", 1, VLOOKUP(Spreadsheet!E18, HVConversionValues,2,FALSE))))</f>
        <v>1</v>
      </c>
      <c r="G21" s="3">
        <f>IF(Spreadsheet!H18=0, "", Spreadsheet!H18)</f>
        <v>57897.122000000003</v>
      </c>
      <c r="H21" s="4" t="str">
        <f>IF(Spreadsheet!I18=0, "", Spreadsheet!I18)</f>
        <v>litres (l)</v>
      </c>
      <c r="I21" s="3">
        <f>IF(ISNA(VLOOKUP(Spreadsheet!E18,fuelInfo,3, FALSE)), "", (VLOOKUP(Spreadsheet!E18,fuelInfo,3, FALSE)))</f>
        <v>74100</v>
      </c>
      <c r="J21" s="3">
        <f>IF(ISNA(VLOOKUP(Spreadsheet!E18, fuelInfo, 4, FALSE)),"", (VLOOKUP(Spreadsheet!E18, fuelInfo, 4, FALSE)))</f>
        <v>43</v>
      </c>
      <c r="K21" s="3">
        <f>IF(ISNA(VLOOKUP(Spreadsheet!E18, fuelInfo, 4, FALSE)),"", (F21*VLOOKUP(Spreadsheet!E18, fuelInfo, 4, FALSE)))</f>
        <v>43</v>
      </c>
      <c r="L21" s="4">
        <f>IF(ISNA(VLOOKUP(Spreadsheet!I18,unitStates,3,FALSE)), "", (VLOOKUP(Spreadsheet!I18,unitStates,3,FALSE)))</f>
        <v>2</v>
      </c>
      <c r="M21" s="3" t="str">
        <f>IF(D21="My fuels", "", IF(L21=0, VLOOKUP(Spreadsheet!I18, energyEFs,3,FALSE),""))</f>
        <v/>
      </c>
      <c r="N21" s="3" t="str">
        <f t="shared" si="7"/>
        <v/>
      </c>
      <c r="O21" s="3" t="str">
        <f t="shared" si="0"/>
        <v/>
      </c>
      <c r="P21" s="3" t="str">
        <f t="shared" si="8"/>
        <v/>
      </c>
      <c r="Q21" s="4" t="str">
        <f t="shared" si="9"/>
        <v/>
      </c>
      <c r="R21" s="3" t="str">
        <f>IF(D21="My fuels", "", IF(L21=1, VLOOKUP(Spreadsheet!I18, solidEFs,3,FALSE),""))</f>
        <v/>
      </c>
      <c r="S21" s="3" t="str">
        <f t="shared" si="10"/>
        <v/>
      </c>
      <c r="T21" s="3" t="str">
        <f t="shared" si="1"/>
        <v/>
      </c>
      <c r="U21" s="3" t="str">
        <f t="shared" si="11"/>
        <v/>
      </c>
      <c r="V21" s="4" t="str">
        <f t="shared" si="12"/>
        <v/>
      </c>
      <c r="W21">
        <f>IF(L21=2, VLOOKUP(Spreadsheet!E18, liquidLiterEFs,2,FALSE),"")</f>
        <v>2.6764919999999999E-3</v>
      </c>
      <c r="X21">
        <f>+IF(W21="", "", IF(ISNA(VLOOKUP(Spreadsheet!I18,unitStates,4, FALSE)), "", (VLOOKUP(Spreadsheet!I18,unitStates,4, FALSE))))</f>
        <v>1</v>
      </c>
      <c r="Y21">
        <f t="shared" si="2"/>
        <v>154.96118385602401</v>
      </c>
      <c r="Z21">
        <f t="shared" si="13"/>
        <v>1</v>
      </c>
      <c r="AA21">
        <f t="shared" si="14"/>
        <v>1</v>
      </c>
      <c r="AB21">
        <f t="shared" si="15"/>
        <v>154.96118385602401</v>
      </c>
      <c r="AC21">
        <f t="shared" si="3"/>
        <v>1</v>
      </c>
      <c r="AD21">
        <f t="shared" si="16"/>
        <v>154.96118385602401</v>
      </c>
      <c r="AE21" s="4" t="str">
        <f t="shared" si="17"/>
        <v/>
      </c>
      <c r="AF21" t="str">
        <f>IF(D21="My fuels", "", IF(L21=3, VLOOKUP(Spreadsheet!E18, gasMeter3EFs,2,FALSE),""))</f>
        <v/>
      </c>
      <c r="AG21" t="str">
        <f>+IF(AF21="", "", IF(ISNA(VLOOKUP(Spreadsheet!I18,unitStates,5, FALSE)), "", (VLOOKUP(Spreadsheet!I18,unitStates,5, FALSE))))</f>
        <v/>
      </c>
      <c r="AH21" t="str">
        <f t="shared" si="18"/>
        <v/>
      </c>
      <c r="AI21" t="str">
        <f t="shared" si="19"/>
        <v/>
      </c>
      <c r="AJ21" t="str">
        <f t="shared" si="4"/>
        <v/>
      </c>
      <c r="AK21" t="str">
        <f t="shared" si="20"/>
        <v/>
      </c>
      <c r="AL21" s="4" t="str">
        <f t="shared" si="21"/>
        <v/>
      </c>
      <c r="AM21" s="3" t="str">
        <f t="shared" si="5"/>
        <v/>
      </c>
      <c r="AN21" s="3" t="str">
        <f t="shared" si="22"/>
        <v/>
      </c>
      <c r="AO21" s="3">
        <f>+IF(ISERROR(VLOOKUP(ghostSpreadsheet_CO2!H21,customConversionFactors, 4, FALSE)), "", VLOOKUP(ghostSpreadsheet_CO2!H21,customConversionFactors, 4, FALSE))</f>
        <v>1</v>
      </c>
      <c r="AP21" s="3" t="str">
        <f t="shared" si="23"/>
        <v/>
      </c>
      <c r="AQ21" s="3" t="str">
        <f t="shared" si="6"/>
        <v/>
      </c>
      <c r="AR21" s="3" t="str">
        <f t="shared" si="24"/>
        <v/>
      </c>
      <c r="AS21" s="4" t="str">
        <f t="shared" si="25"/>
        <v/>
      </c>
      <c r="AT21" s="21">
        <f t="shared" si="26"/>
        <v>154.96118385602401</v>
      </c>
    </row>
    <row r="22" spans="3:46" x14ac:dyDescent="0.2">
      <c r="C22" s="21"/>
      <c r="D22" s="2" t="str">
        <f>IF(Spreadsheet!D19=0, "", Spreadsheet!D19)</f>
        <v>Liquid fossil</v>
      </c>
      <c r="E22" s="3" t="str">
        <f>IF(Spreadsheet!E19=0, "", Spreadsheet!E19)</f>
        <v>Gas/Diesel oil</v>
      </c>
      <c r="F22" s="3">
        <f>IF(Spreadsheet!L19="", 1, IF(Spreadsheet!L19="Not applicable", 1, IF(Spreadsheet!L19="Lower", 1, VLOOKUP(Spreadsheet!E19, HVConversionValues,2,FALSE))))</f>
        <v>1</v>
      </c>
      <c r="G22" s="3">
        <f>IF(Spreadsheet!H19=0, "", Spreadsheet!H19)</f>
        <v>31147.49</v>
      </c>
      <c r="H22" s="4" t="str">
        <f>IF(Spreadsheet!I19=0, "", Spreadsheet!I19)</f>
        <v>litres (l)</v>
      </c>
      <c r="I22" s="3">
        <f>IF(ISNA(VLOOKUP(Spreadsheet!E19,fuelInfo,3, FALSE)), "", (VLOOKUP(Spreadsheet!E19,fuelInfo,3, FALSE)))</f>
        <v>74100</v>
      </c>
      <c r="J22" s="3">
        <f>IF(ISNA(VLOOKUP(Spreadsheet!E19, fuelInfo, 4, FALSE)),"", (VLOOKUP(Spreadsheet!E19, fuelInfo, 4, FALSE)))</f>
        <v>43</v>
      </c>
      <c r="K22" s="3">
        <f>IF(ISNA(VLOOKUP(Spreadsheet!E19, fuelInfo, 4, FALSE)),"", (F22*VLOOKUP(Spreadsheet!E19, fuelInfo, 4, FALSE)))</f>
        <v>43</v>
      </c>
      <c r="L22" s="4">
        <f>IF(ISNA(VLOOKUP(Spreadsheet!I19,unitStates,3,FALSE)), "", (VLOOKUP(Spreadsheet!I19,unitStates,3,FALSE)))</f>
        <v>2</v>
      </c>
      <c r="M22" s="3" t="str">
        <f>IF(D22="My fuels", "", IF(L22=0, VLOOKUP(Spreadsheet!I19, energyEFs,3,FALSE),""))</f>
        <v/>
      </c>
      <c r="N22" s="3" t="str">
        <f t="shared" si="7"/>
        <v/>
      </c>
      <c r="O22" s="3" t="str">
        <f t="shared" si="0"/>
        <v/>
      </c>
      <c r="P22" s="3" t="str">
        <f t="shared" si="8"/>
        <v/>
      </c>
      <c r="Q22" s="4" t="str">
        <f t="shared" si="9"/>
        <v/>
      </c>
      <c r="R22" s="3" t="str">
        <f>IF(D22="My fuels", "", IF(L22=1, VLOOKUP(Spreadsheet!I19, solidEFs,3,FALSE),""))</f>
        <v/>
      </c>
      <c r="S22" s="3" t="str">
        <f t="shared" si="10"/>
        <v/>
      </c>
      <c r="T22" s="3" t="str">
        <f t="shared" si="1"/>
        <v/>
      </c>
      <c r="U22" s="3" t="str">
        <f t="shared" si="11"/>
        <v/>
      </c>
      <c r="V22" s="4" t="str">
        <f t="shared" si="12"/>
        <v/>
      </c>
      <c r="W22">
        <f>IF(L22=2, VLOOKUP(Spreadsheet!E19, liquidLiterEFs,2,FALSE),"")</f>
        <v>2.6764919999999999E-3</v>
      </c>
      <c r="X22">
        <f>+IF(W22="", "", IF(ISNA(VLOOKUP(Spreadsheet!I19,unitStates,4, FALSE)), "", (VLOOKUP(Spreadsheet!I19,unitStates,4, FALSE))))</f>
        <v>1</v>
      </c>
      <c r="Y22">
        <f t="shared" si="2"/>
        <v>83.366007805080002</v>
      </c>
      <c r="Z22">
        <f t="shared" si="13"/>
        <v>1</v>
      </c>
      <c r="AA22">
        <f t="shared" si="14"/>
        <v>1</v>
      </c>
      <c r="AB22">
        <f t="shared" si="15"/>
        <v>83.366007805080002</v>
      </c>
      <c r="AC22">
        <f t="shared" si="3"/>
        <v>1</v>
      </c>
      <c r="AD22">
        <f t="shared" si="16"/>
        <v>83.366007805080002</v>
      </c>
      <c r="AE22" s="4" t="str">
        <f t="shared" si="17"/>
        <v/>
      </c>
      <c r="AF22" t="str">
        <f>IF(D22="My fuels", "", IF(L22=3, VLOOKUP(Spreadsheet!E19, gasMeter3EFs,2,FALSE),""))</f>
        <v/>
      </c>
      <c r="AG22" t="str">
        <f>+IF(AF22="", "", IF(ISNA(VLOOKUP(Spreadsheet!I19,unitStates,5, FALSE)), "", (VLOOKUP(Spreadsheet!I19,unitStates,5, FALSE))))</f>
        <v/>
      </c>
      <c r="AH22" t="str">
        <f t="shared" si="18"/>
        <v/>
      </c>
      <c r="AI22" t="str">
        <f t="shared" si="19"/>
        <v/>
      </c>
      <c r="AJ22" t="str">
        <f t="shared" si="4"/>
        <v/>
      </c>
      <c r="AK22" t="str">
        <f t="shared" si="20"/>
        <v/>
      </c>
      <c r="AL22" s="4" t="str">
        <f t="shared" si="21"/>
        <v/>
      </c>
      <c r="AM22" s="3" t="str">
        <f t="shared" si="5"/>
        <v/>
      </c>
      <c r="AN22" s="3" t="str">
        <f t="shared" si="22"/>
        <v/>
      </c>
      <c r="AO22" s="3">
        <f>+IF(ISERROR(VLOOKUP(ghostSpreadsheet_CO2!H22,customConversionFactors, 4, FALSE)), "", VLOOKUP(ghostSpreadsheet_CO2!H22,customConversionFactors, 4, FALSE))</f>
        <v>1</v>
      </c>
      <c r="AP22" s="3" t="str">
        <f t="shared" si="23"/>
        <v/>
      </c>
      <c r="AQ22" s="3" t="str">
        <f t="shared" si="6"/>
        <v/>
      </c>
      <c r="AR22" s="3" t="str">
        <f t="shared" si="24"/>
        <v/>
      </c>
      <c r="AS22" s="4" t="str">
        <f t="shared" si="25"/>
        <v/>
      </c>
      <c r="AT22" s="21">
        <f t="shared" si="26"/>
        <v>83.366007805080002</v>
      </c>
    </row>
    <row r="23" spans="3:46" x14ac:dyDescent="0.2">
      <c r="C23" s="21"/>
      <c r="D23" s="2" t="str">
        <f>IF(Spreadsheet!D20=0, "", Spreadsheet!D20)</f>
        <v>Liquid fossil</v>
      </c>
      <c r="E23" s="3" t="str">
        <f>IF(Spreadsheet!E20=0, "", Spreadsheet!E20)</f>
        <v>Gas/Diesel oil</v>
      </c>
      <c r="F23" s="3">
        <f>IF(Spreadsheet!L20="", 1, IF(Spreadsheet!L20="Not applicable", 1, IF(Spreadsheet!L20="Lower", 1, VLOOKUP(Spreadsheet!E20, HVConversionValues,2,FALSE))))</f>
        <v>1</v>
      </c>
      <c r="G23" s="3">
        <f>IF(Spreadsheet!H20=0, "", Spreadsheet!H20)</f>
        <v>21778.9</v>
      </c>
      <c r="H23" s="4" t="str">
        <f>IF(Spreadsheet!I20=0, "", Spreadsheet!I20)</f>
        <v>litres (l)</v>
      </c>
      <c r="I23" s="3">
        <f>IF(ISNA(VLOOKUP(Spreadsheet!E20,fuelInfo,3, FALSE)), "", (VLOOKUP(Spreadsheet!E20,fuelInfo,3, FALSE)))</f>
        <v>74100</v>
      </c>
      <c r="J23" s="3">
        <f>IF(ISNA(VLOOKUP(Spreadsheet!E20, fuelInfo, 4, FALSE)),"", (VLOOKUP(Spreadsheet!E20, fuelInfo, 4, FALSE)))</f>
        <v>43</v>
      </c>
      <c r="K23" s="3">
        <f>IF(ISNA(VLOOKUP(Spreadsheet!E20, fuelInfo, 4, FALSE)),"", (F23*VLOOKUP(Spreadsheet!E20, fuelInfo, 4, FALSE)))</f>
        <v>43</v>
      </c>
      <c r="L23" s="4">
        <f>IF(ISNA(VLOOKUP(Spreadsheet!I20,unitStates,3,FALSE)), "", (VLOOKUP(Spreadsheet!I20,unitStates,3,FALSE)))</f>
        <v>2</v>
      </c>
      <c r="M23" s="3" t="str">
        <f>IF(D23="My fuels", "", IF(L23=0, VLOOKUP(Spreadsheet!I20, energyEFs,3,FALSE),""))</f>
        <v/>
      </c>
      <c r="N23" s="3" t="str">
        <f t="shared" si="7"/>
        <v/>
      </c>
      <c r="O23" s="3" t="str">
        <f t="shared" si="0"/>
        <v/>
      </c>
      <c r="P23" s="3" t="str">
        <f t="shared" si="8"/>
        <v/>
      </c>
      <c r="Q23" s="4" t="str">
        <f t="shared" si="9"/>
        <v/>
      </c>
      <c r="R23" s="3" t="str">
        <f>IF(D23="My fuels", "", IF(L23=1, VLOOKUP(Spreadsheet!I20, solidEFs,3,FALSE),""))</f>
        <v/>
      </c>
      <c r="S23" s="3" t="str">
        <f t="shared" si="10"/>
        <v/>
      </c>
      <c r="T23" s="3" t="str">
        <f t="shared" si="1"/>
        <v/>
      </c>
      <c r="U23" s="3" t="str">
        <f t="shared" si="11"/>
        <v/>
      </c>
      <c r="V23" s="4" t="str">
        <f t="shared" si="12"/>
        <v/>
      </c>
      <c r="W23">
        <f>IF(L23=2, VLOOKUP(Spreadsheet!E20, liquidLiterEFs,2,FALSE),"")</f>
        <v>2.6764919999999999E-3</v>
      </c>
      <c r="X23">
        <f>+IF(W23="", "", IF(ISNA(VLOOKUP(Spreadsheet!I20,unitStates,4, FALSE)), "", (VLOOKUP(Spreadsheet!I20,unitStates,4, FALSE))))</f>
        <v>1</v>
      </c>
      <c r="Y23">
        <f t="shared" si="2"/>
        <v>58.291051618800005</v>
      </c>
      <c r="Z23">
        <f t="shared" si="13"/>
        <v>1</v>
      </c>
      <c r="AA23">
        <f t="shared" si="14"/>
        <v>1</v>
      </c>
      <c r="AB23">
        <f t="shared" si="15"/>
        <v>58.291051618800005</v>
      </c>
      <c r="AC23">
        <f t="shared" si="3"/>
        <v>1</v>
      </c>
      <c r="AD23">
        <f t="shared" si="16"/>
        <v>58.291051618800005</v>
      </c>
      <c r="AE23" s="4" t="str">
        <f t="shared" si="17"/>
        <v/>
      </c>
      <c r="AF23" t="str">
        <f>IF(D23="My fuels", "", IF(L23=3, VLOOKUP(Spreadsheet!E20, gasMeter3EFs,2,FALSE),""))</f>
        <v/>
      </c>
      <c r="AG23" t="str">
        <f>+IF(AF23="", "", IF(ISNA(VLOOKUP(Spreadsheet!I20,unitStates,5, FALSE)), "", (VLOOKUP(Spreadsheet!I20,unitStates,5, FALSE))))</f>
        <v/>
      </c>
      <c r="AH23" t="str">
        <f t="shared" si="18"/>
        <v/>
      </c>
      <c r="AI23" t="str">
        <f t="shared" si="19"/>
        <v/>
      </c>
      <c r="AJ23" t="str">
        <f t="shared" si="4"/>
        <v/>
      </c>
      <c r="AK23" t="str">
        <f t="shared" si="20"/>
        <v/>
      </c>
      <c r="AL23" s="4" t="str">
        <f t="shared" si="21"/>
        <v/>
      </c>
      <c r="AM23" s="3" t="str">
        <f t="shared" si="5"/>
        <v/>
      </c>
      <c r="AN23" s="3" t="str">
        <f t="shared" si="22"/>
        <v/>
      </c>
      <c r="AO23" s="3">
        <f>+IF(ISERROR(VLOOKUP(ghostSpreadsheet_CO2!H23,customConversionFactors, 4, FALSE)), "", VLOOKUP(ghostSpreadsheet_CO2!H23,customConversionFactors, 4, FALSE))</f>
        <v>1</v>
      </c>
      <c r="AP23" s="3" t="str">
        <f t="shared" si="23"/>
        <v/>
      </c>
      <c r="AQ23" s="3" t="str">
        <f t="shared" si="6"/>
        <v/>
      </c>
      <c r="AR23" s="3" t="str">
        <f t="shared" si="24"/>
        <v/>
      </c>
      <c r="AS23" s="4" t="str">
        <f t="shared" si="25"/>
        <v/>
      </c>
      <c r="AT23" s="21">
        <f t="shared" si="26"/>
        <v>58.291051618800005</v>
      </c>
    </row>
    <row r="24" spans="3:46" x14ac:dyDescent="0.2">
      <c r="C24" s="21"/>
      <c r="D24" s="2" t="str">
        <f>IF(Spreadsheet!D21=0, "", Spreadsheet!D21)</f>
        <v>Liquid fossil</v>
      </c>
      <c r="E24" s="3" t="str">
        <f>IF(Spreadsheet!E21=0, "", Spreadsheet!E21)</f>
        <v>Gas/Diesel oil</v>
      </c>
      <c r="F24" s="3">
        <f>IF(Spreadsheet!L21="", 1, IF(Spreadsheet!L21="Not applicable", 1, IF(Spreadsheet!L21="Lower", 1, VLOOKUP(Spreadsheet!E21, HVConversionValues,2,FALSE))))</f>
        <v>1</v>
      </c>
      <c r="G24" s="3">
        <f>IF(Spreadsheet!H21=0, "", Spreadsheet!H21)</f>
        <v>12819.56</v>
      </c>
      <c r="H24" s="4" t="str">
        <f>IF(Spreadsheet!I21=0, "", Spreadsheet!I21)</f>
        <v>litres (l)</v>
      </c>
      <c r="I24" s="3">
        <f>IF(ISNA(VLOOKUP(Spreadsheet!E21,fuelInfo,3, FALSE)), "", (VLOOKUP(Spreadsheet!E21,fuelInfo,3, FALSE)))</f>
        <v>74100</v>
      </c>
      <c r="J24" s="3">
        <f>IF(ISNA(VLOOKUP(Spreadsheet!E21, fuelInfo, 4, FALSE)),"", (VLOOKUP(Spreadsheet!E21, fuelInfo, 4, FALSE)))</f>
        <v>43</v>
      </c>
      <c r="K24" s="3">
        <f>IF(ISNA(VLOOKUP(Spreadsheet!E21, fuelInfo, 4, FALSE)),"", (F24*VLOOKUP(Spreadsheet!E21, fuelInfo, 4, FALSE)))</f>
        <v>43</v>
      </c>
      <c r="L24" s="4">
        <f>IF(ISNA(VLOOKUP(Spreadsheet!I21,unitStates,3,FALSE)), "", (VLOOKUP(Spreadsheet!I21,unitStates,3,FALSE)))</f>
        <v>2</v>
      </c>
      <c r="M24" s="3" t="str">
        <f>IF(D24="My fuels", "", IF(L24=0, VLOOKUP(Spreadsheet!I21, energyEFs,3,FALSE),""))</f>
        <v/>
      </c>
      <c r="N24" s="3" t="str">
        <f t="shared" si="7"/>
        <v/>
      </c>
      <c r="O24" s="3" t="str">
        <f t="shared" si="0"/>
        <v/>
      </c>
      <c r="P24" s="3" t="str">
        <f t="shared" si="8"/>
        <v/>
      </c>
      <c r="Q24" s="4" t="str">
        <f t="shared" si="9"/>
        <v/>
      </c>
      <c r="R24" s="3" t="str">
        <f>IF(D24="My fuels", "", IF(L24=1, VLOOKUP(Spreadsheet!I21, solidEFs,3,FALSE),""))</f>
        <v/>
      </c>
      <c r="S24" s="3" t="str">
        <f t="shared" si="10"/>
        <v/>
      </c>
      <c r="T24" s="3" t="str">
        <f t="shared" si="1"/>
        <v/>
      </c>
      <c r="U24" s="3" t="str">
        <f t="shared" si="11"/>
        <v/>
      </c>
      <c r="V24" s="4" t="str">
        <f t="shared" si="12"/>
        <v/>
      </c>
      <c r="W24">
        <f>IF(L24=2, VLOOKUP(Spreadsheet!E21, liquidLiterEFs,2,FALSE),"")</f>
        <v>2.6764919999999999E-3</v>
      </c>
      <c r="X24">
        <f>+IF(W24="", "", IF(ISNA(VLOOKUP(Spreadsheet!I21,unitStates,4, FALSE)), "", (VLOOKUP(Spreadsheet!I21,unitStates,4, FALSE))))</f>
        <v>1</v>
      </c>
      <c r="Y24">
        <f t="shared" si="2"/>
        <v>34.311449783519997</v>
      </c>
      <c r="Z24">
        <f t="shared" si="13"/>
        <v>1</v>
      </c>
      <c r="AA24">
        <f t="shared" si="14"/>
        <v>1</v>
      </c>
      <c r="AB24">
        <f t="shared" si="15"/>
        <v>34.311449783519997</v>
      </c>
      <c r="AC24">
        <f t="shared" si="3"/>
        <v>1</v>
      </c>
      <c r="AD24">
        <f t="shared" si="16"/>
        <v>34.311449783519997</v>
      </c>
      <c r="AE24" s="4" t="str">
        <f t="shared" si="17"/>
        <v/>
      </c>
      <c r="AF24" t="str">
        <f>IF(D24="My fuels", "", IF(L24=3, VLOOKUP(Spreadsheet!E21, gasMeter3EFs,2,FALSE),""))</f>
        <v/>
      </c>
      <c r="AG24" t="str">
        <f>+IF(AF24="", "", IF(ISNA(VLOOKUP(Spreadsheet!I21,unitStates,5, FALSE)), "", (VLOOKUP(Spreadsheet!I21,unitStates,5, FALSE))))</f>
        <v/>
      </c>
      <c r="AH24" t="str">
        <f t="shared" si="18"/>
        <v/>
      </c>
      <c r="AI24" t="str">
        <f t="shared" si="19"/>
        <v/>
      </c>
      <c r="AJ24" t="str">
        <f t="shared" si="4"/>
        <v/>
      </c>
      <c r="AK24" t="str">
        <f t="shared" si="20"/>
        <v/>
      </c>
      <c r="AL24" s="4" t="str">
        <f t="shared" si="21"/>
        <v/>
      </c>
      <c r="AM24" s="3" t="str">
        <f t="shared" si="5"/>
        <v/>
      </c>
      <c r="AN24" s="3" t="str">
        <f t="shared" si="22"/>
        <v/>
      </c>
      <c r="AO24" s="3">
        <f>+IF(ISERROR(VLOOKUP(ghostSpreadsheet_CO2!H24,customConversionFactors, 4, FALSE)), "", VLOOKUP(ghostSpreadsheet_CO2!H24,customConversionFactors, 4, FALSE))</f>
        <v>1</v>
      </c>
      <c r="AP24" s="3" t="str">
        <f t="shared" si="23"/>
        <v/>
      </c>
      <c r="AQ24" s="3" t="str">
        <f t="shared" si="6"/>
        <v/>
      </c>
      <c r="AR24" s="3" t="str">
        <f t="shared" si="24"/>
        <v/>
      </c>
      <c r="AS24" s="4" t="str">
        <f t="shared" si="25"/>
        <v/>
      </c>
      <c r="AT24" s="21">
        <f t="shared" si="26"/>
        <v>34.311449783519997</v>
      </c>
    </row>
    <row r="25" spans="3:46" x14ac:dyDescent="0.2">
      <c r="C25" s="21"/>
      <c r="D25" s="2" t="str">
        <f>IF(Spreadsheet!D22=0, "", Spreadsheet!D22)</f>
        <v/>
      </c>
      <c r="E25" s="3" t="str">
        <f>IF(Spreadsheet!E22=0, "", Spreadsheet!E22)</f>
        <v/>
      </c>
      <c r="F25" s="3">
        <f>IF(Spreadsheet!L22="", 1, IF(Spreadsheet!L22="Not applicable", 1, IF(Spreadsheet!L22="Lower", 1, VLOOKUP(Spreadsheet!E22, HVConversionValues,2,FALSE))))</f>
        <v>1</v>
      </c>
      <c r="G25" s="3" t="str">
        <f>IF(Spreadsheet!H22=0, "", Spreadsheet!H22)</f>
        <v/>
      </c>
      <c r="H25" s="4" t="str">
        <f>IF(Spreadsheet!I22=0, "", Spreadsheet!I22)</f>
        <v/>
      </c>
      <c r="I25" s="3" t="str">
        <f>IF(ISNA(VLOOKUP(Spreadsheet!E22,fuelInfo,3, FALSE)), "", (VLOOKUP(Spreadsheet!E22,fuelInfo,3, FALSE)))</f>
        <v/>
      </c>
      <c r="J25" s="3" t="str">
        <f>IF(ISNA(VLOOKUP(Spreadsheet!E22, fuelInfo, 4, FALSE)),"", (VLOOKUP(Spreadsheet!E22, fuelInfo, 4, FALSE)))</f>
        <v/>
      </c>
      <c r="K25" s="3" t="str">
        <f>IF(ISNA(VLOOKUP(Spreadsheet!E22, fuelInfo, 4, FALSE)),"", (F25*VLOOKUP(Spreadsheet!E22, fuelInfo, 4, FALSE)))</f>
        <v/>
      </c>
      <c r="L25" s="4" t="str">
        <f>IF(ISNA(VLOOKUP(Spreadsheet!I22,unitStates,3,FALSE)), "", (VLOOKUP(Spreadsheet!I22,unitStates,3,FALSE)))</f>
        <v/>
      </c>
      <c r="M25" s="3" t="str">
        <f>IF(D25="My fuels", "", IF(L25=0, VLOOKUP(Spreadsheet!I22, energyEFs,3,FALSE),""))</f>
        <v/>
      </c>
      <c r="N25" s="3" t="str">
        <f t="shared" si="7"/>
        <v/>
      </c>
      <c r="O25" s="3" t="str">
        <f t="shared" si="0"/>
        <v/>
      </c>
      <c r="P25" s="3" t="str">
        <f t="shared" si="8"/>
        <v/>
      </c>
      <c r="Q25" s="4" t="str">
        <f t="shared" si="9"/>
        <v/>
      </c>
      <c r="R25" s="3" t="str">
        <f>IF(D25="My fuels", "", IF(L25=1, VLOOKUP(Spreadsheet!I22, solidEFs,3,FALSE),""))</f>
        <v/>
      </c>
      <c r="S25" s="3" t="str">
        <f t="shared" si="10"/>
        <v/>
      </c>
      <c r="T25" s="3" t="str">
        <f t="shared" si="1"/>
        <v/>
      </c>
      <c r="U25" s="3" t="str">
        <f t="shared" si="11"/>
        <v/>
      </c>
      <c r="V25" s="4" t="str">
        <f t="shared" si="12"/>
        <v/>
      </c>
      <c r="W25" t="str">
        <f>IF(L25=2, VLOOKUP(Spreadsheet!E22, liquidLiterEFs,2,FALSE),"")</f>
        <v/>
      </c>
      <c r="X25" t="str">
        <f>+IF(W25="", "", IF(ISNA(VLOOKUP(Spreadsheet!I22,unitStates,4, FALSE)), "", (VLOOKUP(Spreadsheet!I22,unitStates,4, FALSE))))</f>
        <v/>
      </c>
      <c r="Y25" t="str">
        <f t="shared" si="2"/>
        <v/>
      </c>
      <c r="Z25" t="str">
        <f t="shared" si="13"/>
        <v/>
      </c>
      <c r="AA25" t="str">
        <f t="shared" si="14"/>
        <v/>
      </c>
      <c r="AB25" t="str">
        <f t="shared" si="15"/>
        <v/>
      </c>
      <c r="AC25" t="str">
        <f t="shared" si="3"/>
        <v/>
      </c>
      <c r="AD25" t="str">
        <f t="shared" si="16"/>
        <v/>
      </c>
      <c r="AE25" s="4" t="str">
        <f t="shared" si="17"/>
        <v/>
      </c>
      <c r="AF25" t="str">
        <f>IF(D25="My fuels", "", IF(L25=3, VLOOKUP(Spreadsheet!E22, gasMeter3EFs,2,FALSE),""))</f>
        <v/>
      </c>
      <c r="AG25" t="str">
        <f>+IF(AF25="", "", IF(ISNA(VLOOKUP(Spreadsheet!I22,unitStates,5, FALSE)), "", (VLOOKUP(Spreadsheet!I22,unitStates,5, FALSE))))</f>
        <v/>
      </c>
      <c r="AH25" t="str">
        <f t="shared" si="18"/>
        <v/>
      </c>
      <c r="AI25" t="str">
        <f t="shared" si="19"/>
        <v/>
      </c>
      <c r="AJ25" t="str">
        <f t="shared" si="4"/>
        <v/>
      </c>
      <c r="AK25" t="str">
        <f t="shared" si="20"/>
        <v/>
      </c>
      <c r="AL25" s="4" t="str">
        <f t="shared" si="21"/>
        <v/>
      </c>
      <c r="AM25" s="3" t="str">
        <f t="shared" si="5"/>
        <v/>
      </c>
      <c r="AN25" s="3" t="str">
        <f t="shared" si="22"/>
        <v/>
      </c>
      <c r="AO25" s="3" t="str">
        <f>+IF(ISERROR(VLOOKUP(ghostSpreadsheet_CO2!H25,customConversionFactors, 4, FALSE)), "", VLOOKUP(ghostSpreadsheet_CO2!H25,customConversionFactors, 4, FALSE))</f>
        <v/>
      </c>
      <c r="AP25" s="3" t="str">
        <f t="shared" si="23"/>
        <v/>
      </c>
      <c r="AQ25" s="3" t="str">
        <f t="shared" si="6"/>
        <v/>
      </c>
      <c r="AR25" s="3" t="str">
        <f t="shared" si="24"/>
        <v/>
      </c>
      <c r="AS25" s="4" t="str">
        <f t="shared" si="25"/>
        <v/>
      </c>
      <c r="AT25" s="21">
        <f t="shared" si="26"/>
        <v>0</v>
      </c>
    </row>
    <row r="26" spans="3:46" x14ac:dyDescent="0.2">
      <c r="C26" s="21"/>
      <c r="D26" s="2" t="str">
        <f>IF(Spreadsheet!D23=0, "", Spreadsheet!D23)</f>
        <v/>
      </c>
      <c r="E26" s="3" t="str">
        <f>IF(Spreadsheet!E23=0, "", Spreadsheet!E23)</f>
        <v/>
      </c>
      <c r="F26" s="3">
        <f>IF(Spreadsheet!L23="", 1, IF(Spreadsheet!L23="Not applicable", 1, IF(Spreadsheet!L23="Lower", 1, VLOOKUP(Spreadsheet!E23, HVConversionValues,2,FALSE))))</f>
        <v>1</v>
      </c>
      <c r="G26" s="3" t="str">
        <f>IF(Spreadsheet!H23=0, "", Spreadsheet!H23)</f>
        <v/>
      </c>
      <c r="H26" s="4" t="str">
        <f>IF(Spreadsheet!I23=0, "", Spreadsheet!I23)</f>
        <v/>
      </c>
      <c r="I26" s="3" t="str">
        <f>IF(ISNA(VLOOKUP(Spreadsheet!E23,fuelInfo,3, FALSE)), "", (VLOOKUP(Spreadsheet!E23,fuelInfo,3, FALSE)))</f>
        <v/>
      </c>
      <c r="J26" s="3" t="str">
        <f>IF(ISNA(VLOOKUP(Spreadsheet!E23, fuelInfo, 4, FALSE)),"", (VLOOKUP(Spreadsheet!E23, fuelInfo, 4, FALSE)))</f>
        <v/>
      </c>
      <c r="K26" s="3" t="str">
        <f>IF(ISNA(VLOOKUP(Spreadsheet!E23, fuelInfo, 4, FALSE)),"", (F26*VLOOKUP(Spreadsheet!E23, fuelInfo, 4, FALSE)))</f>
        <v/>
      </c>
      <c r="L26" s="4" t="str">
        <f>IF(ISNA(VLOOKUP(Spreadsheet!I23,unitStates,3,FALSE)), "", (VLOOKUP(Spreadsheet!I23,unitStates,3,FALSE)))</f>
        <v/>
      </c>
      <c r="M26" s="3" t="str">
        <f>IF(D26="My fuels", "", IF(L26=0, VLOOKUP(Spreadsheet!I23, energyEFs,3,FALSE),""))</f>
        <v/>
      </c>
      <c r="N26" s="3" t="str">
        <f t="shared" si="7"/>
        <v/>
      </c>
      <c r="O26" s="3" t="str">
        <f t="shared" si="0"/>
        <v/>
      </c>
      <c r="P26" s="3" t="str">
        <f t="shared" si="8"/>
        <v/>
      </c>
      <c r="Q26" s="4" t="str">
        <f t="shared" si="9"/>
        <v/>
      </c>
      <c r="R26" s="3" t="str">
        <f>IF(D26="My fuels", "", IF(L26=1, VLOOKUP(Spreadsheet!I23, solidEFs,3,FALSE),""))</f>
        <v/>
      </c>
      <c r="S26" s="3" t="str">
        <f t="shared" si="10"/>
        <v/>
      </c>
      <c r="T26" s="3" t="str">
        <f t="shared" si="1"/>
        <v/>
      </c>
      <c r="U26" s="3" t="str">
        <f t="shared" si="11"/>
        <v/>
      </c>
      <c r="V26" s="4" t="str">
        <f t="shared" si="12"/>
        <v/>
      </c>
      <c r="W26" t="str">
        <f>IF(L26=2, VLOOKUP(Spreadsheet!E23, liquidLiterEFs,2,FALSE),"")</f>
        <v/>
      </c>
      <c r="X26" t="str">
        <f>+IF(W26="", "", IF(ISNA(VLOOKUP(Spreadsheet!I23,unitStates,4, FALSE)), "", (VLOOKUP(Spreadsheet!I23,unitStates,4, FALSE))))</f>
        <v/>
      </c>
      <c r="Y26" t="str">
        <f t="shared" si="2"/>
        <v/>
      </c>
      <c r="Z26" t="str">
        <f t="shared" si="13"/>
        <v/>
      </c>
      <c r="AA26" t="str">
        <f t="shared" si="14"/>
        <v/>
      </c>
      <c r="AB26" t="str">
        <f t="shared" si="15"/>
        <v/>
      </c>
      <c r="AC26" t="str">
        <f t="shared" si="3"/>
        <v/>
      </c>
      <c r="AD26" t="str">
        <f t="shared" si="16"/>
        <v/>
      </c>
      <c r="AE26" s="4" t="str">
        <f t="shared" si="17"/>
        <v/>
      </c>
      <c r="AF26" t="str">
        <f>IF(D26="My fuels", "", IF(L26=3, VLOOKUP(Spreadsheet!E23, gasMeter3EFs,2,FALSE),""))</f>
        <v/>
      </c>
      <c r="AG26" t="str">
        <f>+IF(AF26="", "", IF(ISNA(VLOOKUP(Spreadsheet!I23,unitStates,5, FALSE)), "", (VLOOKUP(Spreadsheet!I23,unitStates,5, FALSE))))</f>
        <v/>
      </c>
      <c r="AH26" t="str">
        <f t="shared" si="18"/>
        <v/>
      </c>
      <c r="AI26" t="str">
        <f t="shared" si="19"/>
        <v/>
      </c>
      <c r="AJ26" t="str">
        <f t="shared" si="4"/>
        <v/>
      </c>
      <c r="AK26" t="str">
        <f t="shared" si="20"/>
        <v/>
      </c>
      <c r="AL26" s="4" t="str">
        <f t="shared" si="21"/>
        <v/>
      </c>
      <c r="AM26" s="3" t="str">
        <f t="shared" si="5"/>
        <v/>
      </c>
      <c r="AN26" s="3" t="str">
        <f t="shared" si="22"/>
        <v/>
      </c>
      <c r="AO26" s="3" t="str">
        <f>+IF(ISERROR(VLOOKUP(ghostSpreadsheet_CO2!H26,customConversionFactors, 4, FALSE)), "", VLOOKUP(ghostSpreadsheet_CO2!H26,customConversionFactors, 4, FALSE))</f>
        <v/>
      </c>
      <c r="AP26" s="3" t="str">
        <f t="shared" si="23"/>
        <v/>
      </c>
      <c r="AQ26" s="3" t="str">
        <f t="shared" si="6"/>
        <v/>
      </c>
      <c r="AR26" s="3" t="str">
        <f t="shared" si="24"/>
        <v/>
      </c>
      <c r="AS26" s="4" t="str">
        <f t="shared" si="25"/>
        <v/>
      </c>
      <c r="AT26" s="21">
        <f t="shared" si="26"/>
        <v>0</v>
      </c>
    </row>
    <row r="27" spans="3:46" x14ac:dyDescent="0.2">
      <c r="C27" s="21"/>
      <c r="D27" s="2" t="str">
        <f>IF(Spreadsheet!D24=0, "", Spreadsheet!D24)</f>
        <v/>
      </c>
      <c r="E27" s="3" t="str">
        <f>IF(Spreadsheet!E24=0, "", Spreadsheet!E24)</f>
        <v/>
      </c>
      <c r="F27" s="3">
        <f>IF(Spreadsheet!L24="", 1, IF(Spreadsheet!L24="Not applicable", 1, IF(Spreadsheet!L24="Lower", 1, VLOOKUP(Spreadsheet!E24, HVConversionValues,2,FALSE))))</f>
        <v>1</v>
      </c>
      <c r="G27" s="3" t="str">
        <f>IF(Spreadsheet!H24=0, "", Spreadsheet!H24)</f>
        <v/>
      </c>
      <c r="H27" s="4" t="str">
        <f>IF(Spreadsheet!I24=0, "", Spreadsheet!I24)</f>
        <v/>
      </c>
      <c r="I27" s="3" t="str">
        <f>IF(ISNA(VLOOKUP(Spreadsheet!E24,fuelInfo,3, FALSE)), "", (VLOOKUP(Spreadsheet!E24,fuelInfo,3, FALSE)))</f>
        <v/>
      </c>
      <c r="J27" s="3" t="str">
        <f>IF(ISNA(VLOOKUP(Spreadsheet!E24, fuelInfo, 4, FALSE)),"", (VLOOKUP(Spreadsheet!E24, fuelInfo, 4, FALSE)))</f>
        <v/>
      </c>
      <c r="K27" s="3" t="str">
        <f>IF(ISNA(VLOOKUP(Spreadsheet!E24, fuelInfo, 4, FALSE)),"", (F27*VLOOKUP(Spreadsheet!E24, fuelInfo, 4, FALSE)))</f>
        <v/>
      </c>
      <c r="L27" s="4" t="str">
        <f>IF(ISNA(VLOOKUP(Spreadsheet!I24,unitStates,3,FALSE)), "", (VLOOKUP(Spreadsheet!I24,unitStates,3,FALSE)))</f>
        <v/>
      </c>
      <c r="M27" s="3" t="str">
        <f>IF(D27="My fuels", "", IF(L27=0, VLOOKUP(Spreadsheet!I24, energyEFs,3,FALSE),""))</f>
        <v/>
      </c>
      <c r="N27" s="3" t="str">
        <f t="shared" si="7"/>
        <v/>
      </c>
      <c r="O27" s="3" t="str">
        <f t="shared" si="0"/>
        <v/>
      </c>
      <c r="P27" s="3" t="str">
        <f t="shared" si="8"/>
        <v/>
      </c>
      <c r="Q27" s="4" t="str">
        <f t="shared" si="9"/>
        <v/>
      </c>
      <c r="R27" s="3" t="str">
        <f>IF(D27="My fuels", "", IF(L27=1, VLOOKUP(Spreadsheet!I24, solidEFs,3,FALSE),""))</f>
        <v/>
      </c>
      <c r="S27" s="3" t="str">
        <f t="shared" si="10"/>
        <v/>
      </c>
      <c r="T27" s="3" t="str">
        <f t="shared" si="1"/>
        <v/>
      </c>
      <c r="U27" s="3" t="str">
        <f t="shared" si="11"/>
        <v/>
      </c>
      <c r="V27" s="4" t="str">
        <f t="shared" si="12"/>
        <v/>
      </c>
      <c r="W27" t="str">
        <f>IF(L27=2, VLOOKUP(Spreadsheet!E24, liquidLiterEFs,2,FALSE),"")</f>
        <v/>
      </c>
      <c r="X27" t="str">
        <f>+IF(W27="", "", IF(ISNA(VLOOKUP(Spreadsheet!I24,unitStates,4, FALSE)), "", (VLOOKUP(Spreadsheet!I24,unitStates,4, FALSE))))</f>
        <v/>
      </c>
      <c r="Y27" t="str">
        <f t="shared" si="2"/>
        <v/>
      </c>
      <c r="Z27" t="str">
        <f t="shared" si="13"/>
        <v/>
      </c>
      <c r="AA27" t="str">
        <f t="shared" si="14"/>
        <v/>
      </c>
      <c r="AB27" t="str">
        <f t="shared" si="15"/>
        <v/>
      </c>
      <c r="AC27" t="str">
        <f t="shared" si="3"/>
        <v/>
      </c>
      <c r="AD27" t="str">
        <f t="shared" si="16"/>
        <v/>
      </c>
      <c r="AE27" s="4" t="str">
        <f t="shared" si="17"/>
        <v/>
      </c>
      <c r="AF27" t="str">
        <f>IF(D27="My fuels", "", IF(L27=3, VLOOKUP(Spreadsheet!E24, gasMeter3EFs,2,FALSE),""))</f>
        <v/>
      </c>
      <c r="AG27" t="str">
        <f>+IF(AF27="", "", IF(ISNA(VLOOKUP(Spreadsheet!I24,unitStates,5, FALSE)), "", (VLOOKUP(Spreadsheet!I24,unitStates,5, FALSE))))</f>
        <v/>
      </c>
      <c r="AH27" t="str">
        <f t="shared" si="18"/>
        <v/>
      </c>
      <c r="AI27" t="str">
        <f t="shared" si="19"/>
        <v/>
      </c>
      <c r="AJ27" t="str">
        <f t="shared" si="4"/>
        <v/>
      </c>
      <c r="AK27" t="str">
        <f t="shared" si="20"/>
        <v/>
      </c>
      <c r="AL27" s="4" t="str">
        <f t="shared" si="21"/>
        <v/>
      </c>
      <c r="AM27" s="3" t="str">
        <f t="shared" si="5"/>
        <v/>
      </c>
      <c r="AN27" s="3" t="str">
        <f t="shared" si="22"/>
        <v/>
      </c>
      <c r="AO27" s="3" t="str">
        <f>+IF(ISERROR(VLOOKUP(ghostSpreadsheet_CO2!H27,customConversionFactors, 4, FALSE)), "", VLOOKUP(ghostSpreadsheet_CO2!H27,customConversionFactors, 4, FALSE))</f>
        <v/>
      </c>
      <c r="AP27" s="3" t="str">
        <f t="shared" si="23"/>
        <v/>
      </c>
      <c r="AQ27" s="3" t="str">
        <f t="shared" si="6"/>
        <v/>
      </c>
      <c r="AR27" s="3" t="str">
        <f t="shared" si="24"/>
        <v/>
      </c>
      <c r="AS27" s="4" t="str">
        <f t="shared" si="25"/>
        <v/>
      </c>
      <c r="AT27" s="21">
        <f t="shared" si="26"/>
        <v>0</v>
      </c>
    </row>
    <row r="28" spans="3:46" x14ac:dyDescent="0.2">
      <c r="C28" s="21"/>
      <c r="D28" s="2" t="str">
        <f>IF(Spreadsheet!D25=0, "", Spreadsheet!D25)</f>
        <v/>
      </c>
      <c r="E28" s="3" t="str">
        <f>IF(Spreadsheet!E25=0, "", Spreadsheet!E25)</f>
        <v/>
      </c>
      <c r="F28" s="3">
        <f>IF(Spreadsheet!L25="", 1, IF(Spreadsheet!L25="Not applicable", 1, IF(Spreadsheet!L25="Lower", 1, VLOOKUP(Spreadsheet!E25, HVConversionValues,2,FALSE))))</f>
        <v>1</v>
      </c>
      <c r="G28" s="3" t="str">
        <f>IF(Spreadsheet!H25=0, "", Spreadsheet!H25)</f>
        <v/>
      </c>
      <c r="H28" s="4" t="str">
        <f>IF(Spreadsheet!I25=0, "", Spreadsheet!I25)</f>
        <v/>
      </c>
      <c r="I28" s="3" t="str">
        <f>IF(ISNA(VLOOKUP(Spreadsheet!E25,fuelInfo,3, FALSE)), "", (VLOOKUP(Spreadsheet!E25,fuelInfo,3, FALSE)))</f>
        <v/>
      </c>
      <c r="J28" s="3" t="str">
        <f>IF(ISNA(VLOOKUP(Spreadsheet!E25, fuelInfo, 4, FALSE)),"", (VLOOKUP(Spreadsheet!E25, fuelInfo, 4, FALSE)))</f>
        <v/>
      </c>
      <c r="K28" s="3" t="str">
        <f>IF(ISNA(VLOOKUP(Spreadsheet!E25, fuelInfo, 4, FALSE)),"", (F28*VLOOKUP(Spreadsheet!E25, fuelInfo, 4, FALSE)))</f>
        <v/>
      </c>
      <c r="L28" s="4" t="str">
        <f>IF(ISNA(VLOOKUP(Spreadsheet!I25,unitStates,3,FALSE)), "", (VLOOKUP(Spreadsheet!I25,unitStates,3,FALSE)))</f>
        <v/>
      </c>
      <c r="M28" s="3" t="str">
        <f>IF(D28="My fuels", "", IF(L28=0, VLOOKUP(Spreadsheet!I25, energyEFs,3,FALSE),""))</f>
        <v/>
      </c>
      <c r="N28" s="3" t="str">
        <f t="shared" si="7"/>
        <v/>
      </c>
      <c r="O28" s="3" t="str">
        <f t="shared" si="0"/>
        <v/>
      </c>
      <c r="P28" s="3" t="str">
        <f t="shared" si="8"/>
        <v/>
      </c>
      <c r="Q28" s="4" t="str">
        <f t="shared" si="9"/>
        <v/>
      </c>
      <c r="R28" s="3" t="str">
        <f>IF(D28="My fuels", "", IF(L28=1, VLOOKUP(Spreadsheet!I25, solidEFs,3,FALSE),""))</f>
        <v/>
      </c>
      <c r="S28" s="3" t="str">
        <f t="shared" si="10"/>
        <v/>
      </c>
      <c r="T28" s="3" t="str">
        <f t="shared" si="1"/>
        <v/>
      </c>
      <c r="U28" s="3" t="str">
        <f t="shared" si="11"/>
        <v/>
      </c>
      <c r="V28" s="4" t="str">
        <f t="shared" si="12"/>
        <v/>
      </c>
      <c r="W28" t="str">
        <f>IF(L28=2, VLOOKUP(Spreadsheet!E25, liquidLiterEFs,2,FALSE),"")</f>
        <v/>
      </c>
      <c r="X28" t="str">
        <f>+IF(W28="", "", IF(ISNA(VLOOKUP(Spreadsheet!I25,unitStates,4, FALSE)), "", (VLOOKUP(Spreadsheet!I25,unitStates,4, FALSE))))</f>
        <v/>
      </c>
      <c r="Y28" t="str">
        <f t="shared" si="2"/>
        <v/>
      </c>
      <c r="Z28" t="str">
        <f t="shared" si="13"/>
        <v/>
      </c>
      <c r="AA28" t="str">
        <f t="shared" si="14"/>
        <v/>
      </c>
      <c r="AB28" t="str">
        <f t="shared" si="15"/>
        <v/>
      </c>
      <c r="AC28" t="str">
        <f t="shared" si="3"/>
        <v/>
      </c>
      <c r="AD28" t="str">
        <f t="shared" si="16"/>
        <v/>
      </c>
      <c r="AE28" s="4" t="str">
        <f t="shared" si="17"/>
        <v/>
      </c>
      <c r="AF28" t="str">
        <f>IF(D28="My fuels", "", IF(L28=3, VLOOKUP(Spreadsheet!E25, gasMeter3EFs,2,FALSE),""))</f>
        <v/>
      </c>
      <c r="AG28" t="str">
        <f>+IF(AF28="", "", IF(ISNA(VLOOKUP(Spreadsheet!I25,unitStates,5, FALSE)), "", (VLOOKUP(Spreadsheet!I25,unitStates,5, FALSE))))</f>
        <v/>
      </c>
      <c r="AH28" t="str">
        <f t="shared" si="18"/>
        <v/>
      </c>
      <c r="AI28" t="str">
        <f t="shared" si="19"/>
        <v/>
      </c>
      <c r="AJ28" t="str">
        <f t="shared" si="4"/>
        <v/>
      </c>
      <c r="AK28" t="str">
        <f t="shared" si="20"/>
        <v/>
      </c>
      <c r="AL28" s="4" t="str">
        <f t="shared" si="21"/>
        <v/>
      </c>
      <c r="AM28" s="3" t="str">
        <f t="shared" si="5"/>
        <v/>
      </c>
      <c r="AN28" s="3" t="str">
        <f t="shared" si="22"/>
        <v/>
      </c>
      <c r="AO28" s="3" t="str">
        <f>+IF(ISERROR(VLOOKUP(ghostSpreadsheet_CO2!H28,customConversionFactors, 4, FALSE)), "", VLOOKUP(ghostSpreadsheet_CO2!H28,customConversionFactors, 4, FALSE))</f>
        <v/>
      </c>
      <c r="AP28" s="3" t="str">
        <f t="shared" si="23"/>
        <v/>
      </c>
      <c r="AQ28" s="3" t="str">
        <f t="shared" si="6"/>
        <v/>
      </c>
      <c r="AR28" s="3" t="str">
        <f t="shared" si="24"/>
        <v/>
      </c>
      <c r="AS28" s="4" t="str">
        <f t="shared" si="25"/>
        <v/>
      </c>
      <c r="AT28" s="21">
        <f t="shared" si="26"/>
        <v>0</v>
      </c>
    </row>
    <row r="29" spans="3:46" x14ac:dyDescent="0.2">
      <c r="C29" s="21"/>
      <c r="D29" s="2" t="str">
        <f>IF(Spreadsheet!D26=0, "", Spreadsheet!D26)</f>
        <v/>
      </c>
      <c r="E29" s="3" t="str">
        <f>IF(Spreadsheet!E26=0, "", Spreadsheet!E26)</f>
        <v/>
      </c>
      <c r="F29" s="3">
        <f>IF(Spreadsheet!L26="", 1, IF(Spreadsheet!L26="Not applicable", 1, IF(Spreadsheet!L26="Lower", 1, VLOOKUP(Spreadsheet!E26, HVConversionValues,2,FALSE))))</f>
        <v>1</v>
      </c>
      <c r="G29" s="3" t="str">
        <f>IF(Spreadsheet!H26=0, "", Spreadsheet!H26)</f>
        <v/>
      </c>
      <c r="H29" s="4" t="str">
        <f>IF(Spreadsheet!I26=0, "", Spreadsheet!I26)</f>
        <v/>
      </c>
      <c r="I29" s="3" t="str">
        <f>IF(ISNA(VLOOKUP(Spreadsheet!E26,fuelInfo,3, FALSE)), "", (VLOOKUP(Spreadsheet!E26,fuelInfo,3, FALSE)))</f>
        <v/>
      </c>
      <c r="J29" s="3" t="str">
        <f>IF(ISNA(VLOOKUP(Spreadsheet!E26, fuelInfo, 4, FALSE)),"", (VLOOKUP(Spreadsheet!E26, fuelInfo, 4, FALSE)))</f>
        <v/>
      </c>
      <c r="K29" s="3" t="str">
        <f>IF(ISNA(VLOOKUP(Spreadsheet!E26, fuelInfo, 4, FALSE)),"", (F29*VLOOKUP(Spreadsheet!E26, fuelInfo, 4, FALSE)))</f>
        <v/>
      </c>
      <c r="L29" s="4" t="str">
        <f>IF(ISNA(VLOOKUP(Spreadsheet!I26,unitStates,3,FALSE)), "", (VLOOKUP(Spreadsheet!I26,unitStates,3,FALSE)))</f>
        <v/>
      </c>
      <c r="M29" s="3" t="str">
        <f>IF(D29="My fuels", "", IF(L29=0, VLOOKUP(Spreadsheet!I26, energyEFs,3,FALSE),""))</f>
        <v/>
      </c>
      <c r="N29" s="3" t="str">
        <f t="shared" si="7"/>
        <v/>
      </c>
      <c r="O29" s="3" t="str">
        <f t="shared" si="0"/>
        <v/>
      </c>
      <c r="P29" s="3" t="str">
        <f t="shared" si="8"/>
        <v/>
      </c>
      <c r="Q29" s="4" t="str">
        <f t="shared" si="9"/>
        <v/>
      </c>
      <c r="R29" s="3" t="str">
        <f>IF(D29="My fuels", "", IF(L29=1, VLOOKUP(Spreadsheet!I26, solidEFs,3,FALSE),""))</f>
        <v/>
      </c>
      <c r="S29" s="3" t="str">
        <f t="shared" si="10"/>
        <v/>
      </c>
      <c r="T29" s="3" t="str">
        <f t="shared" si="1"/>
        <v/>
      </c>
      <c r="U29" s="3" t="str">
        <f t="shared" si="11"/>
        <v/>
      </c>
      <c r="V29" s="4" t="str">
        <f t="shared" si="12"/>
        <v/>
      </c>
      <c r="W29" t="str">
        <f>IF(L29=2, VLOOKUP(Spreadsheet!E26, liquidLiterEFs,2,FALSE),"")</f>
        <v/>
      </c>
      <c r="X29" t="str">
        <f>+IF(W29="", "", IF(ISNA(VLOOKUP(Spreadsheet!I26,unitStates,4, FALSE)), "", (VLOOKUP(Spreadsheet!I26,unitStates,4, FALSE))))</f>
        <v/>
      </c>
      <c r="Y29" t="str">
        <f t="shared" si="2"/>
        <v/>
      </c>
      <c r="Z29" t="str">
        <f t="shared" si="13"/>
        <v/>
      </c>
      <c r="AA29" t="str">
        <f t="shared" si="14"/>
        <v/>
      </c>
      <c r="AB29" t="str">
        <f t="shared" si="15"/>
        <v/>
      </c>
      <c r="AC29" t="str">
        <f t="shared" si="3"/>
        <v/>
      </c>
      <c r="AD29" t="str">
        <f t="shared" si="16"/>
        <v/>
      </c>
      <c r="AE29" s="4" t="str">
        <f t="shared" si="17"/>
        <v/>
      </c>
      <c r="AF29" t="str">
        <f>IF(D29="My fuels", "", IF(L29=3, VLOOKUP(Spreadsheet!E26, gasMeter3EFs,2,FALSE),""))</f>
        <v/>
      </c>
      <c r="AG29" t="str">
        <f>+IF(AF29="", "", IF(ISNA(VLOOKUP(Spreadsheet!I26,unitStates,5, FALSE)), "", (VLOOKUP(Spreadsheet!I26,unitStates,5, FALSE))))</f>
        <v/>
      </c>
      <c r="AH29" t="str">
        <f t="shared" si="18"/>
        <v/>
      </c>
      <c r="AI29" t="str">
        <f t="shared" si="19"/>
        <v/>
      </c>
      <c r="AJ29" t="str">
        <f t="shared" si="4"/>
        <v/>
      </c>
      <c r="AK29" t="str">
        <f t="shared" si="20"/>
        <v/>
      </c>
      <c r="AL29" s="4" t="str">
        <f t="shared" si="21"/>
        <v/>
      </c>
      <c r="AM29" s="3" t="str">
        <f t="shared" si="5"/>
        <v/>
      </c>
      <c r="AN29" s="3" t="str">
        <f t="shared" si="22"/>
        <v/>
      </c>
      <c r="AO29" s="3" t="str">
        <f>+IF(ISERROR(VLOOKUP(ghostSpreadsheet_CO2!H29,customConversionFactors, 4, FALSE)), "", VLOOKUP(ghostSpreadsheet_CO2!H29,customConversionFactors, 4, FALSE))</f>
        <v/>
      </c>
      <c r="AP29" s="3" t="str">
        <f t="shared" si="23"/>
        <v/>
      </c>
      <c r="AQ29" s="3" t="str">
        <f t="shared" si="6"/>
        <v/>
      </c>
      <c r="AR29" s="3" t="str">
        <f t="shared" si="24"/>
        <v/>
      </c>
      <c r="AS29" s="4" t="str">
        <f t="shared" si="25"/>
        <v/>
      </c>
      <c r="AT29" s="21">
        <f t="shared" si="26"/>
        <v>0</v>
      </c>
    </row>
    <row r="30" spans="3:46" x14ac:dyDescent="0.2">
      <c r="C30" s="21"/>
      <c r="D30" s="2" t="str">
        <f>IF(Spreadsheet!D27=0, "", Spreadsheet!D27)</f>
        <v/>
      </c>
      <c r="E30" s="3" t="str">
        <f>IF(Spreadsheet!E27=0, "", Spreadsheet!E27)</f>
        <v/>
      </c>
      <c r="F30" s="3">
        <f>IF(Spreadsheet!L27="", 1, IF(Spreadsheet!L27="Not applicable", 1, IF(Spreadsheet!L27="Lower", 1, VLOOKUP(Spreadsheet!E27, HVConversionValues,2,FALSE))))</f>
        <v>1</v>
      </c>
      <c r="G30" s="3" t="str">
        <f>IF(Spreadsheet!H27=0, "", Spreadsheet!H27)</f>
        <v/>
      </c>
      <c r="H30" s="4" t="str">
        <f>IF(Spreadsheet!I27=0, "", Spreadsheet!I27)</f>
        <v/>
      </c>
      <c r="I30" s="3" t="str">
        <f>IF(ISNA(VLOOKUP(Spreadsheet!E27,fuelInfo,3, FALSE)), "", (VLOOKUP(Spreadsheet!E27,fuelInfo,3, FALSE)))</f>
        <v/>
      </c>
      <c r="J30" s="3" t="str">
        <f>IF(ISNA(VLOOKUP(Spreadsheet!E27, fuelInfo, 4, FALSE)),"", (VLOOKUP(Spreadsheet!E27, fuelInfo, 4, FALSE)))</f>
        <v/>
      </c>
      <c r="K30" s="3" t="str">
        <f>IF(ISNA(VLOOKUP(Spreadsheet!E27, fuelInfo, 4, FALSE)),"", (F30*VLOOKUP(Spreadsheet!E27, fuelInfo, 4, FALSE)))</f>
        <v/>
      </c>
      <c r="L30" s="4" t="str">
        <f>IF(ISNA(VLOOKUP(Spreadsheet!I27,unitStates,3,FALSE)), "", (VLOOKUP(Spreadsheet!I27,unitStates,3,FALSE)))</f>
        <v/>
      </c>
      <c r="M30" s="3" t="str">
        <f>IF(D30="My fuels", "", IF(L30=0, VLOOKUP(Spreadsheet!I27, energyEFs,3,FALSE),""))</f>
        <v/>
      </c>
      <c r="N30" s="3" t="str">
        <f t="shared" si="7"/>
        <v/>
      </c>
      <c r="O30" s="3" t="str">
        <f t="shared" si="0"/>
        <v/>
      </c>
      <c r="P30" s="3" t="str">
        <f t="shared" si="8"/>
        <v/>
      </c>
      <c r="Q30" s="4" t="str">
        <f t="shared" si="9"/>
        <v/>
      </c>
      <c r="R30" s="3" t="str">
        <f>IF(D30="My fuels", "", IF(L30=1, VLOOKUP(Spreadsheet!I27, solidEFs,3,FALSE),""))</f>
        <v/>
      </c>
      <c r="S30" s="3" t="str">
        <f t="shared" si="10"/>
        <v/>
      </c>
      <c r="T30" s="3" t="str">
        <f t="shared" si="1"/>
        <v/>
      </c>
      <c r="U30" s="3" t="str">
        <f t="shared" si="11"/>
        <v/>
      </c>
      <c r="V30" s="4" t="str">
        <f t="shared" si="12"/>
        <v/>
      </c>
      <c r="W30" t="str">
        <f>IF(L30=2, VLOOKUP(Spreadsheet!E27, liquidLiterEFs,2,FALSE),"")</f>
        <v/>
      </c>
      <c r="X30" t="str">
        <f>+IF(W30="", "", IF(ISNA(VLOOKUP(Spreadsheet!I27,unitStates,4, FALSE)), "", (VLOOKUP(Spreadsheet!I27,unitStates,4, FALSE))))</f>
        <v/>
      </c>
      <c r="Y30" t="str">
        <f t="shared" si="2"/>
        <v/>
      </c>
      <c r="Z30" t="str">
        <f t="shared" si="13"/>
        <v/>
      </c>
      <c r="AA30" t="str">
        <f t="shared" si="14"/>
        <v/>
      </c>
      <c r="AB30" t="str">
        <f t="shared" si="15"/>
        <v/>
      </c>
      <c r="AC30" t="str">
        <f t="shared" si="3"/>
        <v/>
      </c>
      <c r="AD30" t="str">
        <f t="shared" si="16"/>
        <v/>
      </c>
      <c r="AE30" s="4" t="str">
        <f t="shared" si="17"/>
        <v/>
      </c>
      <c r="AF30" t="str">
        <f>IF(D30="My fuels", "", IF(L30=3, VLOOKUP(Spreadsheet!E27, gasMeter3EFs,2,FALSE),""))</f>
        <v/>
      </c>
      <c r="AG30" t="str">
        <f>+IF(AF30="", "", IF(ISNA(VLOOKUP(Spreadsheet!I27,unitStates,5, FALSE)), "", (VLOOKUP(Spreadsheet!I27,unitStates,5, FALSE))))</f>
        <v/>
      </c>
      <c r="AH30" t="str">
        <f t="shared" si="18"/>
        <v/>
      </c>
      <c r="AI30" t="str">
        <f t="shared" si="19"/>
        <v/>
      </c>
      <c r="AJ30" t="str">
        <f t="shared" si="4"/>
        <v/>
      </c>
      <c r="AK30" t="str">
        <f t="shared" si="20"/>
        <v/>
      </c>
      <c r="AL30" s="4" t="str">
        <f t="shared" si="21"/>
        <v/>
      </c>
      <c r="AM30" s="3" t="str">
        <f t="shared" si="5"/>
        <v/>
      </c>
      <c r="AN30" s="3" t="str">
        <f t="shared" si="22"/>
        <v/>
      </c>
      <c r="AO30" s="3" t="str">
        <f>+IF(ISERROR(VLOOKUP(ghostSpreadsheet_CO2!H30,customConversionFactors, 4, FALSE)), "", VLOOKUP(ghostSpreadsheet_CO2!H30,customConversionFactors, 4, FALSE))</f>
        <v/>
      </c>
      <c r="AP30" s="3" t="str">
        <f t="shared" si="23"/>
        <v/>
      </c>
      <c r="AQ30" s="3" t="str">
        <f t="shared" si="6"/>
        <v/>
      </c>
      <c r="AR30" s="3" t="str">
        <f t="shared" si="24"/>
        <v/>
      </c>
      <c r="AS30" s="4" t="str">
        <f t="shared" si="25"/>
        <v/>
      </c>
      <c r="AT30" s="21">
        <f t="shared" si="26"/>
        <v>0</v>
      </c>
    </row>
    <row r="31" spans="3:46" x14ac:dyDescent="0.2">
      <c r="C31" s="21"/>
      <c r="D31" s="2" t="str">
        <f>IF(Spreadsheet!D28=0, "", Spreadsheet!D28)</f>
        <v/>
      </c>
      <c r="E31" s="3" t="str">
        <f>IF(Spreadsheet!E28=0, "", Spreadsheet!E28)</f>
        <v/>
      </c>
      <c r="F31" s="3">
        <f>IF(Spreadsheet!L28="", 1, IF(Spreadsheet!L28="Not applicable", 1, IF(Spreadsheet!L28="Lower", 1, VLOOKUP(Spreadsheet!E28, HVConversionValues,2,FALSE))))</f>
        <v>1</v>
      </c>
      <c r="G31" s="3" t="str">
        <f>IF(Spreadsheet!H28=0, "", Spreadsheet!H28)</f>
        <v/>
      </c>
      <c r="H31" s="4" t="str">
        <f>IF(Spreadsheet!I28=0, "", Spreadsheet!I28)</f>
        <v/>
      </c>
      <c r="I31" s="3" t="str">
        <f>IF(ISNA(VLOOKUP(Spreadsheet!E28,fuelInfo,3, FALSE)), "", (VLOOKUP(Spreadsheet!E28,fuelInfo,3, FALSE)))</f>
        <v/>
      </c>
      <c r="J31" s="3" t="str">
        <f>IF(ISNA(VLOOKUP(Spreadsheet!E28, fuelInfo, 4, FALSE)),"", (VLOOKUP(Spreadsheet!E28, fuelInfo, 4, FALSE)))</f>
        <v/>
      </c>
      <c r="K31" s="3" t="str">
        <f>IF(ISNA(VLOOKUP(Spreadsheet!E28, fuelInfo, 4, FALSE)),"", (F31*VLOOKUP(Spreadsheet!E28, fuelInfo, 4, FALSE)))</f>
        <v/>
      </c>
      <c r="L31" s="4" t="str">
        <f>IF(ISNA(VLOOKUP(Spreadsheet!I28,unitStates,3,FALSE)), "", (VLOOKUP(Spreadsheet!I28,unitStates,3,FALSE)))</f>
        <v/>
      </c>
      <c r="M31" s="3" t="str">
        <f>IF(D31="My fuels", "", IF(L31=0, VLOOKUP(Spreadsheet!I28, energyEFs,3,FALSE),""))</f>
        <v/>
      </c>
      <c r="N31" s="3" t="str">
        <f t="shared" si="7"/>
        <v/>
      </c>
      <c r="O31" s="3" t="str">
        <f t="shared" si="0"/>
        <v/>
      </c>
      <c r="P31" s="3" t="str">
        <f t="shared" si="8"/>
        <v/>
      </c>
      <c r="Q31" s="4" t="str">
        <f t="shared" si="9"/>
        <v/>
      </c>
      <c r="R31" s="3" t="str">
        <f>IF(D31="My fuels", "", IF(L31=1, VLOOKUP(Spreadsheet!I28, solidEFs,3,FALSE),""))</f>
        <v/>
      </c>
      <c r="S31" s="3" t="str">
        <f t="shared" si="10"/>
        <v/>
      </c>
      <c r="T31" s="3" t="str">
        <f t="shared" si="1"/>
        <v/>
      </c>
      <c r="U31" s="3" t="str">
        <f t="shared" si="11"/>
        <v/>
      </c>
      <c r="V31" s="4" t="str">
        <f t="shared" si="12"/>
        <v/>
      </c>
      <c r="W31" t="str">
        <f>IF(L31=2, VLOOKUP(Spreadsheet!E28, liquidLiterEFs,2,FALSE),"")</f>
        <v/>
      </c>
      <c r="X31" t="str">
        <f>+IF(W31="", "", IF(ISNA(VLOOKUP(Spreadsheet!I28,unitStates,4, FALSE)), "", (VLOOKUP(Spreadsheet!I28,unitStates,4, FALSE))))</f>
        <v/>
      </c>
      <c r="Y31" t="str">
        <f t="shared" si="2"/>
        <v/>
      </c>
      <c r="Z31" t="str">
        <f t="shared" si="13"/>
        <v/>
      </c>
      <c r="AA31" t="str">
        <f t="shared" si="14"/>
        <v/>
      </c>
      <c r="AB31" t="str">
        <f t="shared" si="15"/>
        <v/>
      </c>
      <c r="AC31" t="str">
        <f t="shared" si="3"/>
        <v/>
      </c>
      <c r="AD31" t="str">
        <f t="shared" si="16"/>
        <v/>
      </c>
      <c r="AE31" s="4" t="str">
        <f t="shared" si="17"/>
        <v/>
      </c>
      <c r="AF31" t="str">
        <f>IF(D31="My fuels", "", IF(L31=3, VLOOKUP(Spreadsheet!E28, gasMeter3EFs,2,FALSE),""))</f>
        <v/>
      </c>
      <c r="AG31" t="str">
        <f>+IF(AF31="", "", IF(ISNA(VLOOKUP(Spreadsheet!I28,unitStates,5, FALSE)), "", (VLOOKUP(Spreadsheet!I28,unitStates,5, FALSE))))</f>
        <v/>
      </c>
      <c r="AH31" t="str">
        <f t="shared" si="18"/>
        <v/>
      </c>
      <c r="AI31" t="str">
        <f t="shared" si="19"/>
        <v/>
      </c>
      <c r="AJ31" t="str">
        <f t="shared" si="4"/>
        <v/>
      </c>
      <c r="AK31" t="str">
        <f t="shared" si="20"/>
        <v/>
      </c>
      <c r="AL31" s="4" t="str">
        <f t="shared" si="21"/>
        <v/>
      </c>
      <c r="AM31" s="3" t="str">
        <f t="shared" si="5"/>
        <v/>
      </c>
      <c r="AN31" s="3" t="str">
        <f t="shared" si="22"/>
        <v/>
      </c>
      <c r="AO31" s="3" t="str">
        <f>+IF(ISERROR(VLOOKUP(ghostSpreadsheet_CO2!H31,customConversionFactors, 4, FALSE)), "", VLOOKUP(ghostSpreadsheet_CO2!H31,customConversionFactors, 4, FALSE))</f>
        <v/>
      </c>
      <c r="AP31" s="3" t="str">
        <f t="shared" si="23"/>
        <v/>
      </c>
      <c r="AQ31" s="3" t="str">
        <f t="shared" si="6"/>
        <v/>
      </c>
      <c r="AR31" s="3" t="str">
        <f t="shared" si="24"/>
        <v/>
      </c>
      <c r="AS31" s="4" t="str">
        <f t="shared" si="25"/>
        <v/>
      </c>
      <c r="AT31" s="21">
        <f t="shared" si="26"/>
        <v>0</v>
      </c>
    </row>
    <row r="32" spans="3:46" x14ac:dyDescent="0.2">
      <c r="C32" s="21"/>
      <c r="D32" s="2" t="str">
        <f>IF(Spreadsheet!D29=0, "", Spreadsheet!D29)</f>
        <v/>
      </c>
      <c r="E32" s="3" t="str">
        <f>IF(Spreadsheet!E29=0, "", Spreadsheet!E29)</f>
        <v/>
      </c>
      <c r="F32" s="3">
        <f>IF(Spreadsheet!L29="", 1, IF(Spreadsheet!L29="Not applicable", 1, IF(Spreadsheet!L29="Lower", 1, VLOOKUP(Spreadsheet!E29, HVConversionValues,2,FALSE))))</f>
        <v>1</v>
      </c>
      <c r="G32" s="3" t="str">
        <f>IF(Spreadsheet!H29=0, "", Spreadsheet!H29)</f>
        <v/>
      </c>
      <c r="H32" s="4" t="str">
        <f>IF(Spreadsheet!I29=0, "", Spreadsheet!I29)</f>
        <v/>
      </c>
      <c r="I32" s="3" t="str">
        <f>IF(ISNA(VLOOKUP(Spreadsheet!E29,fuelInfo,3, FALSE)), "", (VLOOKUP(Spreadsheet!E29,fuelInfo,3, FALSE)))</f>
        <v/>
      </c>
      <c r="J32" s="3" t="str">
        <f>IF(ISNA(VLOOKUP(Spreadsheet!E29, fuelInfo, 4, FALSE)),"", (VLOOKUP(Spreadsheet!E29, fuelInfo, 4, FALSE)))</f>
        <v/>
      </c>
      <c r="K32" s="3" t="str">
        <f>IF(ISNA(VLOOKUP(Spreadsheet!E29, fuelInfo, 4, FALSE)),"", (F32*VLOOKUP(Spreadsheet!E29, fuelInfo, 4, FALSE)))</f>
        <v/>
      </c>
      <c r="L32" s="4" t="str">
        <f>IF(ISNA(VLOOKUP(Spreadsheet!I29,unitStates,3,FALSE)), "", (VLOOKUP(Spreadsheet!I29,unitStates,3,FALSE)))</f>
        <v/>
      </c>
      <c r="M32" s="3" t="str">
        <f>IF(D32="My fuels", "", IF(L32=0, VLOOKUP(Spreadsheet!I29, energyEFs,3,FALSE),""))</f>
        <v/>
      </c>
      <c r="N32" s="3" t="str">
        <f t="shared" si="7"/>
        <v/>
      </c>
      <c r="O32" s="3" t="str">
        <f t="shared" si="0"/>
        <v/>
      </c>
      <c r="P32" s="3" t="str">
        <f t="shared" si="8"/>
        <v/>
      </c>
      <c r="Q32" s="4" t="str">
        <f t="shared" si="9"/>
        <v/>
      </c>
      <c r="R32" s="3" t="str">
        <f>IF(D32="My fuels", "", IF(L32=1, VLOOKUP(Spreadsheet!I29, solidEFs,3,FALSE),""))</f>
        <v/>
      </c>
      <c r="S32" s="3" t="str">
        <f t="shared" si="10"/>
        <v/>
      </c>
      <c r="T32" s="3" t="str">
        <f t="shared" si="1"/>
        <v/>
      </c>
      <c r="U32" s="3" t="str">
        <f t="shared" si="11"/>
        <v/>
      </c>
      <c r="V32" s="4" t="str">
        <f t="shared" si="12"/>
        <v/>
      </c>
      <c r="W32" t="str">
        <f>IF(L32=2, VLOOKUP(Spreadsheet!E29, liquidLiterEFs,2,FALSE),"")</f>
        <v/>
      </c>
      <c r="X32" t="str">
        <f>+IF(W32="", "", IF(ISNA(VLOOKUP(Spreadsheet!I29,unitStates,4, FALSE)), "", (VLOOKUP(Spreadsheet!I29,unitStates,4, FALSE))))</f>
        <v/>
      </c>
      <c r="Y32" t="str">
        <f t="shared" si="2"/>
        <v/>
      </c>
      <c r="Z32" t="str">
        <f t="shared" si="13"/>
        <v/>
      </c>
      <c r="AA32" t="str">
        <f t="shared" si="14"/>
        <v/>
      </c>
      <c r="AB32" t="str">
        <f t="shared" si="15"/>
        <v/>
      </c>
      <c r="AC32" t="str">
        <f t="shared" si="3"/>
        <v/>
      </c>
      <c r="AD32" t="str">
        <f t="shared" si="16"/>
        <v/>
      </c>
      <c r="AE32" s="4" t="str">
        <f t="shared" si="17"/>
        <v/>
      </c>
      <c r="AF32" t="str">
        <f>IF(D32="My fuels", "", IF(L32=3, VLOOKUP(Spreadsheet!E29, gasMeter3EFs,2,FALSE),""))</f>
        <v/>
      </c>
      <c r="AG32" t="str">
        <f>+IF(AF32="", "", IF(ISNA(VLOOKUP(Spreadsheet!I29,unitStates,5, FALSE)), "", (VLOOKUP(Spreadsheet!I29,unitStates,5, FALSE))))</f>
        <v/>
      </c>
      <c r="AH32" t="str">
        <f t="shared" si="18"/>
        <v/>
      </c>
      <c r="AI32" t="str">
        <f t="shared" si="19"/>
        <v/>
      </c>
      <c r="AJ32" t="str">
        <f t="shared" si="4"/>
        <v/>
      </c>
      <c r="AK32" t="str">
        <f t="shared" si="20"/>
        <v/>
      </c>
      <c r="AL32" s="4" t="str">
        <f t="shared" si="21"/>
        <v/>
      </c>
      <c r="AM32" s="3" t="str">
        <f t="shared" si="5"/>
        <v/>
      </c>
      <c r="AN32" s="3" t="str">
        <f t="shared" si="22"/>
        <v/>
      </c>
      <c r="AO32" s="3" t="str">
        <f>+IF(ISERROR(VLOOKUP(ghostSpreadsheet_CO2!H32,customConversionFactors, 4, FALSE)), "", VLOOKUP(ghostSpreadsheet_CO2!H32,customConversionFactors, 4, FALSE))</f>
        <v/>
      </c>
      <c r="AP32" s="3" t="str">
        <f t="shared" si="23"/>
        <v/>
      </c>
      <c r="AQ32" s="3" t="str">
        <f t="shared" si="6"/>
        <v/>
      </c>
      <c r="AR32" s="3" t="str">
        <f t="shared" si="24"/>
        <v/>
      </c>
      <c r="AS32" s="4" t="str">
        <f t="shared" si="25"/>
        <v/>
      </c>
      <c r="AT32" s="21">
        <f t="shared" si="26"/>
        <v>0</v>
      </c>
    </row>
    <row r="33" spans="3:46" x14ac:dyDescent="0.2">
      <c r="C33" s="21"/>
      <c r="D33" s="2" t="str">
        <f>IF(Spreadsheet!D30=0, "", Spreadsheet!D30)</f>
        <v/>
      </c>
      <c r="E33" s="3" t="str">
        <f>IF(Spreadsheet!E30=0, "", Spreadsheet!E30)</f>
        <v/>
      </c>
      <c r="F33" s="3">
        <f>IF(Spreadsheet!L30="", 1, IF(Spreadsheet!L30="Not applicable", 1, IF(Spreadsheet!L30="Lower", 1, VLOOKUP(Spreadsheet!E30, HVConversionValues,2,FALSE))))</f>
        <v>1</v>
      </c>
      <c r="G33" s="3" t="str">
        <f>IF(Spreadsheet!H30=0, "", Spreadsheet!H30)</f>
        <v/>
      </c>
      <c r="H33" s="4" t="str">
        <f>IF(Spreadsheet!I30=0, "", Spreadsheet!I30)</f>
        <v/>
      </c>
      <c r="I33" s="3" t="str">
        <f>IF(ISNA(VLOOKUP(Spreadsheet!E30,fuelInfo,3, FALSE)), "", (VLOOKUP(Spreadsheet!E30,fuelInfo,3, FALSE)))</f>
        <v/>
      </c>
      <c r="J33" s="3" t="str">
        <f>IF(ISNA(VLOOKUP(Spreadsheet!E30, fuelInfo, 4, FALSE)),"", (VLOOKUP(Spreadsheet!E30, fuelInfo, 4, FALSE)))</f>
        <v/>
      </c>
      <c r="K33" s="3" t="str">
        <f>IF(ISNA(VLOOKUP(Spreadsheet!E30, fuelInfo, 4, FALSE)),"", (F33*VLOOKUP(Spreadsheet!E30, fuelInfo, 4, FALSE)))</f>
        <v/>
      </c>
      <c r="L33" s="4" t="str">
        <f>IF(ISNA(VLOOKUP(Spreadsheet!I30,unitStates,3,FALSE)), "", (VLOOKUP(Spreadsheet!I30,unitStates,3,FALSE)))</f>
        <v/>
      </c>
      <c r="M33" s="3" t="str">
        <f>IF(D33="My fuels", "", IF(L33=0, VLOOKUP(Spreadsheet!I30, energyEFs,3,FALSE),""))</f>
        <v/>
      </c>
      <c r="N33" s="3" t="str">
        <f t="shared" si="7"/>
        <v/>
      </c>
      <c r="O33" s="3" t="str">
        <f t="shared" si="0"/>
        <v/>
      </c>
      <c r="P33" s="3" t="str">
        <f t="shared" si="8"/>
        <v/>
      </c>
      <c r="Q33" s="4" t="str">
        <f t="shared" si="9"/>
        <v/>
      </c>
      <c r="R33" s="3" t="str">
        <f>IF(D33="My fuels", "", IF(L33=1, VLOOKUP(Spreadsheet!I30, solidEFs,3,FALSE),""))</f>
        <v/>
      </c>
      <c r="S33" s="3" t="str">
        <f t="shared" si="10"/>
        <v/>
      </c>
      <c r="T33" s="3" t="str">
        <f t="shared" si="1"/>
        <v/>
      </c>
      <c r="U33" s="3" t="str">
        <f t="shared" si="11"/>
        <v/>
      </c>
      <c r="V33" s="4" t="str">
        <f t="shared" si="12"/>
        <v/>
      </c>
      <c r="W33" t="str">
        <f>IF(L33=2, VLOOKUP(Spreadsheet!E30, liquidLiterEFs,2,FALSE),"")</f>
        <v/>
      </c>
      <c r="X33" t="str">
        <f>+IF(W33="", "", IF(ISNA(VLOOKUP(Spreadsheet!I30,unitStates,4, FALSE)), "", (VLOOKUP(Spreadsheet!I30,unitStates,4, FALSE))))</f>
        <v/>
      </c>
      <c r="Y33" t="str">
        <f t="shared" si="2"/>
        <v/>
      </c>
      <c r="Z33" t="str">
        <f t="shared" si="13"/>
        <v/>
      </c>
      <c r="AA33" t="str">
        <f t="shared" si="14"/>
        <v/>
      </c>
      <c r="AB33" t="str">
        <f t="shared" si="15"/>
        <v/>
      </c>
      <c r="AC33" t="str">
        <f t="shared" si="3"/>
        <v/>
      </c>
      <c r="AD33" t="str">
        <f t="shared" si="16"/>
        <v/>
      </c>
      <c r="AE33" s="4" t="str">
        <f t="shared" si="17"/>
        <v/>
      </c>
      <c r="AF33" t="str">
        <f>IF(D33="My fuels", "", IF(L33=3, VLOOKUP(Spreadsheet!E30, gasMeter3EFs,2,FALSE),""))</f>
        <v/>
      </c>
      <c r="AG33" t="str">
        <f>+IF(AF33="", "", IF(ISNA(VLOOKUP(Spreadsheet!I30,unitStates,5, FALSE)), "", (VLOOKUP(Spreadsheet!I30,unitStates,5, FALSE))))</f>
        <v/>
      </c>
      <c r="AH33" t="str">
        <f t="shared" si="18"/>
        <v/>
      </c>
      <c r="AI33" t="str">
        <f t="shared" si="19"/>
        <v/>
      </c>
      <c r="AJ33" t="str">
        <f t="shared" si="4"/>
        <v/>
      </c>
      <c r="AK33" t="str">
        <f t="shared" si="20"/>
        <v/>
      </c>
      <c r="AL33" s="4" t="str">
        <f t="shared" si="21"/>
        <v/>
      </c>
      <c r="AM33" s="3" t="str">
        <f t="shared" si="5"/>
        <v/>
      </c>
      <c r="AN33" s="3" t="str">
        <f t="shared" si="22"/>
        <v/>
      </c>
      <c r="AO33" s="3" t="str">
        <f>+IF(ISERROR(VLOOKUP(ghostSpreadsheet_CO2!H33,customConversionFactors, 4, FALSE)), "", VLOOKUP(ghostSpreadsheet_CO2!H33,customConversionFactors, 4, FALSE))</f>
        <v/>
      </c>
      <c r="AP33" s="3" t="str">
        <f t="shared" si="23"/>
        <v/>
      </c>
      <c r="AQ33" s="3" t="str">
        <f t="shared" si="6"/>
        <v/>
      </c>
      <c r="AR33" s="3" t="str">
        <f t="shared" si="24"/>
        <v/>
      </c>
      <c r="AS33" s="4" t="str">
        <f t="shared" si="25"/>
        <v/>
      </c>
      <c r="AT33" s="21">
        <f t="shared" si="26"/>
        <v>0</v>
      </c>
    </row>
    <row r="34" spans="3:46" ht="13.5" thickBot="1" x14ac:dyDescent="0.25">
      <c r="C34" s="124"/>
      <c r="D34" s="121" t="str">
        <f>IF(Spreadsheet!D31=0, "", Spreadsheet!D31)</f>
        <v/>
      </c>
      <c r="E34" s="123" t="str">
        <f>IF(Spreadsheet!E31=0, "", Spreadsheet!E31)</f>
        <v/>
      </c>
      <c r="F34" s="3">
        <f>IF(Spreadsheet!L31="", 1, IF(Spreadsheet!L31="Not applicable", 1, IF(Spreadsheet!L31="Lower", 1, VLOOKUP(Spreadsheet!E31, HVConversionValues,2,FALSE))))</f>
        <v>1</v>
      </c>
      <c r="G34" s="123" t="str">
        <f>IF(Spreadsheet!H31=0, "", Spreadsheet!H31)</f>
        <v/>
      </c>
      <c r="H34" s="122" t="str">
        <f>IF(Spreadsheet!I31=0, "", Spreadsheet!I31)</f>
        <v/>
      </c>
      <c r="I34" s="121" t="str">
        <f>IF(ISNA(VLOOKUP(Spreadsheet!E31,fuelInfo,3, FALSE)), "", (VLOOKUP(Spreadsheet!E31,fuelInfo,3, FALSE)))</f>
        <v/>
      </c>
      <c r="J34" s="123" t="str">
        <f>IF(ISNA(VLOOKUP(Spreadsheet!E31, fuelInfo, 4, FALSE)),"", (VLOOKUP(Spreadsheet!E31, fuelInfo, 4, FALSE)))</f>
        <v/>
      </c>
      <c r="K34" s="123" t="str">
        <f>IF(ISNA(VLOOKUP(Spreadsheet!E31, fuelInfo, 4, FALSE)),"", (F34*VLOOKUP(Spreadsheet!E31, fuelInfo, 4, FALSE)))</f>
        <v/>
      </c>
      <c r="L34" s="122" t="str">
        <f>IF(ISNA(VLOOKUP(Spreadsheet!I31,unitStates,3,FALSE)), "", (VLOOKUP(Spreadsheet!I31,unitStates,3,FALSE)))</f>
        <v/>
      </c>
      <c r="M34" s="121" t="str">
        <f>IF(D34="My fuels", "", IF(L34=0, VLOOKUP(Spreadsheet!I31, energyEFs,3,FALSE),""))</f>
        <v/>
      </c>
      <c r="N34" s="3" t="str">
        <f t="shared" si="7"/>
        <v/>
      </c>
      <c r="O34" s="123" t="str">
        <f t="shared" si="0"/>
        <v/>
      </c>
      <c r="P34" s="123" t="str">
        <f t="shared" si="8"/>
        <v/>
      </c>
      <c r="Q34" s="123" t="str">
        <f t="shared" si="9"/>
        <v/>
      </c>
      <c r="R34" s="121" t="str">
        <f>IF(D34="My fuels", "", IF(L34=1, VLOOKUP(Spreadsheet!I31, solidEFs,3,FALSE),""))</f>
        <v/>
      </c>
      <c r="S34" s="123" t="str">
        <f t="shared" si="10"/>
        <v/>
      </c>
      <c r="T34" s="123" t="str">
        <f t="shared" si="1"/>
        <v/>
      </c>
      <c r="U34" s="123" t="str">
        <f t="shared" si="11"/>
        <v/>
      </c>
      <c r="V34" s="122" t="str">
        <f t="shared" si="12"/>
        <v/>
      </c>
      <c r="W34" s="123" t="str">
        <f>IF(L34=2, VLOOKUP(Spreadsheet!E31, liquidLiterEFs,2,FALSE),"")</f>
        <v/>
      </c>
      <c r="X34" s="123" t="str">
        <f>+IF(W34="", "", IF(ISNA(VLOOKUP(Spreadsheet!I31,unitStates,4, FALSE)), "", (VLOOKUP(Spreadsheet!I31,unitStates,4, FALSE))))</f>
        <v/>
      </c>
      <c r="Y34" s="123" t="str">
        <f t="shared" si="2"/>
        <v/>
      </c>
      <c r="Z34" s="123" t="str">
        <f t="shared" si="13"/>
        <v/>
      </c>
      <c r="AA34" s="123" t="str">
        <f t="shared" si="14"/>
        <v/>
      </c>
      <c r="AB34" s="123" t="str">
        <f t="shared" si="15"/>
        <v/>
      </c>
      <c r="AC34" s="123" t="str">
        <f t="shared" si="3"/>
        <v/>
      </c>
      <c r="AD34" s="123" t="str">
        <f t="shared" si="16"/>
        <v/>
      </c>
      <c r="AE34" s="122" t="str">
        <f t="shared" si="17"/>
        <v/>
      </c>
      <c r="AF34" s="121" t="str">
        <f>IF(D34="My fuels", "", IF(L34=3, VLOOKUP(Spreadsheet!E31, gasMeter3EFs,2,FALSE),""))</f>
        <v/>
      </c>
      <c r="AG34" s="123" t="str">
        <f>+IF(AF34="", "", IF(ISNA(VLOOKUP(Spreadsheet!I31,unitStates,5, FALSE)), "", (VLOOKUP(Spreadsheet!I31,unitStates,5, FALSE))))</f>
        <v/>
      </c>
      <c r="AH34" s="123" t="str">
        <f t="shared" si="18"/>
        <v/>
      </c>
      <c r="AI34" s="123" t="str">
        <f t="shared" si="19"/>
        <v/>
      </c>
      <c r="AJ34" s="123" t="str">
        <f t="shared" si="4"/>
        <v/>
      </c>
      <c r="AK34" s="123" t="str">
        <f t="shared" si="20"/>
        <v/>
      </c>
      <c r="AL34" s="122" t="str">
        <f t="shared" si="21"/>
        <v/>
      </c>
      <c r="AM34" s="121" t="str">
        <f t="shared" si="5"/>
        <v/>
      </c>
      <c r="AN34" s="123" t="str">
        <f t="shared" si="22"/>
        <v/>
      </c>
      <c r="AO34" s="123" t="str">
        <f>+IF(ISERROR(VLOOKUP(ghostSpreadsheet_CO2!H34,customConversionFactors, 4, FALSE)), "", VLOOKUP(ghostSpreadsheet_CO2!H34,customConversionFactors, 4, FALSE))</f>
        <v/>
      </c>
      <c r="AP34" s="123" t="str">
        <f t="shared" si="23"/>
        <v/>
      </c>
      <c r="AQ34" s="123" t="str">
        <f t="shared" si="6"/>
        <v/>
      </c>
      <c r="AR34" s="123" t="str">
        <f t="shared" si="24"/>
        <v/>
      </c>
      <c r="AS34" s="122" t="str">
        <f t="shared" si="25"/>
        <v/>
      </c>
      <c r="AT34" s="21">
        <f t="shared" si="26"/>
        <v>0</v>
      </c>
    </row>
    <row r="35" spans="3:46" ht="14.25" thickTop="1" thickBot="1" x14ac:dyDescent="0.25">
      <c r="C35" s="5"/>
      <c r="D35" s="126" t="s">
        <v>251</v>
      </c>
      <c r="E35" s="126"/>
      <c r="F35" s="126"/>
      <c r="G35" s="126"/>
      <c r="H35" s="126"/>
      <c r="I35" s="126"/>
      <c r="J35" s="126"/>
      <c r="K35" s="126"/>
      <c r="L35" s="126"/>
      <c r="M35" s="126"/>
      <c r="N35" s="126"/>
      <c r="O35" s="126"/>
      <c r="P35" s="126">
        <f>SUM(P11:P34)</f>
        <v>0</v>
      </c>
      <c r="Q35" s="127">
        <f>SUM(Q11:Q34)</f>
        <v>0</v>
      </c>
      <c r="R35" s="126"/>
      <c r="S35" s="126"/>
      <c r="T35" s="126"/>
      <c r="U35" s="126">
        <f>SUM(U11:U34)</f>
        <v>0</v>
      </c>
      <c r="V35" s="127">
        <f>SUM(V11:V34)</f>
        <v>0</v>
      </c>
      <c r="W35" s="2"/>
      <c r="X35" s="3"/>
      <c r="Y35" s="3"/>
      <c r="Z35" s="3"/>
      <c r="AA35" s="3"/>
      <c r="AB35" s="3"/>
      <c r="AC35" s="3"/>
      <c r="AD35" s="3">
        <f>SUM(AD11:AD34)</f>
        <v>1483.5431854328904</v>
      </c>
      <c r="AE35" s="127">
        <f>SUM(AE11:AE34)</f>
        <v>0</v>
      </c>
      <c r="AF35" s="3"/>
      <c r="AG35" s="3"/>
      <c r="AH35" s="3"/>
      <c r="AI35" s="3"/>
      <c r="AJ35" s="6"/>
      <c r="AK35" s="3">
        <f>SUM(AK11:AK34)</f>
        <v>0</v>
      </c>
      <c r="AL35" s="108">
        <f>SUM(AL11:AL34)</f>
        <v>0</v>
      </c>
      <c r="AM35" s="212"/>
      <c r="AN35" s="212"/>
      <c r="AO35" s="212"/>
      <c r="AP35" s="212"/>
      <c r="AQ35" s="212"/>
      <c r="AR35" s="212">
        <f>SUM(AR11:AR34)</f>
        <v>0</v>
      </c>
      <c r="AS35" s="108">
        <f>SUM(AS11:AS34)</f>
        <v>0</v>
      </c>
      <c r="AT35" s="128">
        <f>SUM(AT11:AT34)</f>
        <v>1483.5431854328904</v>
      </c>
    </row>
    <row r="36" spans="3:46" ht="13.5" thickBot="1" x14ac:dyDescent="0.25">
      <c r="C36" s="25"/>
      <c r="D36" s="39"/>
      <c r="E36" s="39"/>
      <c r="F36" s="39"/>
      <c r="G36" s="39"/>
      <c r="H36" s="39"/>
      <c r="I36" s="39"/>
      <c r="J36" s="39"/>
      <c r="K36" s="39"/>
      <c r="L36" s="39"/>
      <c r="M36" s="39"/>
      <c r="N36" s="97"/>
      <c r="O36" s="39"/>
      <c r="P36" s="39"/>
      <c r="Q36" s="39"/>
      <c r="R36" s="39"/>
      <c r="S36" s="97"/>
      <c r="T36" s="39"/>
      <c r="U36" s="39"/>
      <c r="V36" s="39"/>
      <c r="W36" s="39"/>
      <c r="X36" s="39"/>
      <c r="Y36" s="39"/>
      <c r="Z36" s="39"/>
      <c r="AA36" s="39"/>
      <c r="AB36" s="97"/>
      <c r="AC36" s="39"/>
      <c r="AD36" s="39"/>
      <c r="AE36" s="39"/>
      <c r="AF36" s="39"/>
      <c r="AG36" s="39"/>
      <c r="AH36" s="39"/>
      <c r="AI36" s="97"/>
      <c r="AJ36" s="39"/>
      <c r="AK36" s="39"/>
      <c r="AL36" s="39"/>
      <c r="AM36" s="25"/>
      <c r="AN36" s="39"/>
      <c r="AO36" s="39"/>
      <c r="AP36" s="39"/>
      <c r="AQ36" s="39"/>
      <c r="AR36" s="39"/>
      <c r="AS36" s="24"/>
    </row>
    <row r="37" spans="3:46" ht="13.5" thickBot="1" x14ac:dyDescent="0.25"/>
    <row r="38" spans="3:46" ht="13.5" thickBot="1" x14ac:dyDescent="0.25">
      <c r="D38" s="14" t="s">
        <v>434</v>
      </c>
      <c r="E38" s="39"/>
      <c r="F38" s="39"/>
      <c r="G38" s="213">
        <f>P35+U35+AD35+AK35+AR35</f>
        <v>1483.5431854328904</v>
      </c>
      <c r="H38" s="24" t="s">
        <v>252</v>
      </c>
    </row>
    <row r="39" spans="3:46" ht="13.5" thickBot="1" x14ac:dyDescent="0.25">
      <c r="D39" s="22" t="s">
        <v>250</v>
      </c>
      <c r="E39" s="6"/>
      <c r="F39" s="6"/>
      <c r="G39" s="211">
        <f>Q35+V35+AE35+AL35+AS35</f>
        <v>0</v>
      </c>
      <c r="H39" s="7" t="s">
        <v>252</v>
      </c>
    </row>
  </sheetData>
  <mergeCells count="9">
    <mergeCell ref="AM9:AS9"/>
    <mergeCell ref="R9:V9"/>
    <mergeCell ref="W9:AE9"/>
    <mergeCell ref="AF9:AL9"/>
    <mergeCell ref="D2:H2"/>
    <mergeCell ref="B4:Q4"/>
    <mergeCell ref="C9:H9"/>
    <mergeCell ref="I9:L9"/>
    <mergeCell ref="M9:Q9"/>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P253"/>
  <sheetViews>
    <sheetView topLeftCell="A198" workbookViewId="0">
      <selection activeCell="C48" sqref="C48"/>
    </sheetView>
  </sheetViews>
  <sheetFormatPr defaultRowHeight="12.75" x14ac:dyDescent="0.2"/>
  <cols>
    <col min="1" max="1" width="12" style="18" customWidth="1"/>
    <col min="2" max="2" width="34.85546875" bestFit="1" customWidth="1"/>
    <col min="3" max="3" width="42.140625" customWidth="1"/>
    <col min="4" max="4" width="33.7109375" customWidth="1"/>
    <col min="5" max="5" width="27.85546875" customWidth="1"/>
    <col min="6" max="6" width="29.5703125" customWidth="1"/>
    <col min="7" max="7" width="23.85546875" customWidth="1"/>
    <col min="8" max="8" width="30.7109375" customWidth="1"/>
    <col min="9" max="9" width="21.42578125" customWidth="1"/>
    <col min="10" max="10" width="26.42578125" bestFit="1" customWidth="1"/>
    <col min="11" max="11" width="16.5703125" customWidth="1"/>
    <col min="12" max="12" width="28.42578125" bestFit="1" customWidth="1"/>
    <col min="13" max="13" width="17.85546875" customWidth="1"/>
    <col min="14" max="14" width="13.7109375" bestFit="1" customWidth="1"/>
    <col min="15" max="15" width="39.42578125" bestFit="1" customWidth="1"/>
    <col min="16" max="16" width="20" customWidth="1"/>
    <col min="17" max="17" width="22.140625" bestFit="1" customWidth="1"/>
    <col min="18" max="18" width="33.85546875" bestFit="1" customWidth="1"/>
    <col min="19" max="19" width="13.7109375" bestFit="1" customWidth="1"/>
    <col min="20" max="20" width="34.85546875" bestFit="1" customWidth="1"/>
    <col min="21" max="21" width="13.7109375" bestFit="1" customWidth="1"/>
    <col min="22" max="22" width="19.140625" bestFit="1" customWidth="1"/>
    <col min="23" max="23" width="11.140625" bestFit="1" customWidth="1"/>
    <col min="24" max="24" width="12.7109375" bestFit="1" customWidth="1"/>
  </cols>
  <sheetData>
    <row r="1" spans="1:250" ht="18" x14ac:dyDescent="0.25">
      <c r="B1" s="87" t="s">
        <v>262</v>
      </c>
    </row>
    <row r="2" spans="1:250" ht="18" x14ac:dyDescent="0.25">
      <c r="B2" s="87"/>
    </row>
    <row r="3" spans="1:250" x14ac:dyDescent="0.2">
      <c r="B3" s="3"/>
      <c r="C3" s="3"/>
      <c r="D3" s="3"/>
      <c r="E3" s="3"/>
      <c r="F3" s="3"/>
      <c r="G3" s="3"/>
      <c r="H3" s="3"/>
      <c r="I3" s="3"/>
      <c r="J3" s="3"/>
    </row>
    <row r="4" spans="1:250" ht="13.5" thickBot="1" x14ac:dyDescent="0.25">
      <c r="A4" s="85" t="s">
        <v>259</v>
      </c>
      <c r="B4" s="11"/>
      <c r="C4" s="3"/>
      <c r="D4" s="3"/>
      <c r="E4" s="527"/>
      <c r="F4" s="527"/>
      <c r="G4" s="527"/>
      <c r="H4" s="527"/>
      <c r="I4" s="527"/>
      <c r="J4" s="527"/>
    </row>
    <row r="5" spans="1:250" ht="27.75" customHeight="1" x14ac:dyDescent="0.2">
      <c r="B5" s="529" t="s">
        <v>21</v>
      </c>
      <c r="C5" s="530"/>
      <c r="D5" s="533" t="s">
        <v>253</v>
      </c>
      <c r="E5" s="82" t="s">
        <v>254</v>
      </c>
      <c r="F5" s="80" t="s">
        <v>261</v>
      </c>
      <c r="G5" s="510" t="s">
        <v>256</v>
      </c>
      <c r="H5" s="75" t="s">
        <v>255</v>
      </c>
      <c r="I5" s="76" t="s">
        <v>255</v>
      </c>
      <c r="J5" s="3"/>
    </row>
    <row r="6" spans="1:250" s="1" customFormat="1" ht="13.5" thickBot="1" x14ac:dyDescent="0.25">
      <c r="A6" s="18"/>
      <c r="B6" s="531"/>
      <c r="C6" s="532"/>
      <c r="D6" s="534"/>
      <c r="E6" s="77" t="s">
        <v>44</v>
      </c>
      <c r="F6" s="98" t="s">
        <v>45</v>
      </c>
      <c r="G6" s="528"/>
      <c r="H6" s="78"/>
      <c r="I6" s="79"/>
      <c r="J6" s="11"/>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row>
    <row r="7" spans="1:250" s="12" customFormat="1" x14ac:dyDescent="0.2">
      <c r="A7" s="18"/>
      <c r="B7" s="81" t="s">
        <v>34</v>
      </c>
      <c r="C7" s="11" t="s">
        <v>482</v>
      </c>
      <c r="D7" s="81">
        <v>1</v>
      </c>
      <c r="E7" s="11">
        <v>73300</v>
      </c>
      <c r="F7" s="23">
        <v>42.3</v>
      </c>
      <c r="G7" s="20" t="s">
        <v>257</v>
      </c>
      <c r="H7" s="27"/>
      <c r="I7" s="20"/>
      <c r="J7" s="11"/>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row>
    <row r="8" spans="1:250" x14ac:dyDescent="0.2">
      <c r="B8" s="23"/>
      <c r="C8" s="11" t="s">
        <v>22</v>
      </c>
      <c r="D8" s="23">
        <v>1</v>
      </c>
      <c r="E8" s="11">
        <v>77000</v>
      </c>
      <c r="F8" s="23">
        <v>27.5</v>
      </c>
      <c r="G8" s="20" t="s">
        <v>258</v>
      </c>
      <c r="H8" s="27"/>
      <c r="I8" s="20"/>
      <c r="J8" s="11"/>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row>
    <row r="9" spans="1:250" x14ac:dyDescent="0.2">
      <c r="B9" s="23"/>
      <c r="C9" s="11" t="s">
        <v>495</v>
      </c>
      <c r="D9" s="23">
        <v>1</v>
      </c>
      <c r="E9" s="11">
        <v>64200</v>
      </c>
      <c r="F9" s="23">
        <v>44.2</v>
      </c>
      <c r="G9" s="20" t="s">
        <v>258</v>
      </c>
      <c r="H9" s="27"/>
      <c r="I9" s="20"/>
      <c r="J9" s="11"/>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s="12" customFormat="1" x14ac:dyDescent="0.2">
      <c r="A10" s="18"/>
      <c r="B10" s="23"/>
      <c r="C10" s="11" t="s">
        <v>483</v>
      </c>
      <c r="D10" s="23">
        <v>1</v>
      </c>
      <c r="E10" s="11">
        <v>69300</v>
      </c>
      <c r="F10" s="23">
        <v>44.3</v>
      </c>
      <c r="G10" s="20" t="s">
        <v>257</v>
      </c>
      <c r="H10" s="27"/>
      <c r="I10" s="20"/>
      <c r="J10" s="11"/>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row>
    <row r="11" spans="1:250" s="12" customFormat="1" x14ac:dyDescent="0.2">
      <c r="A11" s="18"/>
      <c r="B11" s="23"/>
      <c r="C11" s="11" t="s">
        <v>484</v>
      </c>
      <c r="D11" s="23">
        <v>1</v>
      </c>
      <c r="E11" s="11">
        <v>70000</v>
      </c>
      <c r="F11" s="23">
        <v>44.3</v>
      </c>
      <c r="G11" s="20" t="s">
        <v>257</v>
      </c>
      <c r="H11" s="27"/>
      <c r="I11" s="20"/>
      <c r="J11" s="11"/>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row>
    <row r="12" spans="1:250" x14ac:dyDescent="0.2">
      <c r="B12" s="23"/>
      <c r="C12" s="11" t="s">
        <v>515</v>
      </c>
      <c r="D12" s="23">
        <v>1</v>
      </c>
      <c r="E12" s="11">
        <v>70000</v>
      </c>
      <c r="F12" s="23">
        <v>44.3</v>
      </c>
      <c r="G12" s="20" t="s">
        <v>258</v>
      </c>
      <c r="H12" s="27"/>
      <c r="I12" s="20"/>
      <c r="J12" s="11"/>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row>
    <row r="13" spans="1:250" s="12" customFormat="1" x14ac:dyDescent="0.2">
      <c r="A13" s="18"/>
      <c r="B13" s="23"/>
      <c r="C13" s="11" t="s">
        <v>485</v>
      </c>
      <c r="D13" s="23">
        <v>1</v>
      </c>
      <c r="E13" s="11">
        <v>71500</v>
      </c>
      <c r="F13" s="23">
        <v>44.1</v>
      </c>
      <c r="G13" s="20" t="s">
        <v>257</v>
      </c>
      <c r="H13" s="27"/>
      <c r="I13" s="20"/>
      <c r="J13" s="11"/>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row>
    <row r="14" spans="1:250" s="12" customFormat="1" x14ac:dyDescent="0.2">
      <c r="A14" s="18"/>
      <c r="B14" s="23"/>
      <c r="C14" s="11" t="s">
        <v>486</v>
      </c>
      <c r="D14" s="23">
        <v>1</v>
      </c>
      <c r="E14" s="11">
        <v>71900</v>
      </c>
      <c r="F14" s="23">
        <v>43.8</v>
      </c>
      <c r="G14" s="20" t="s">
        <v>257</v>
      </c>
      <c r="H14" s="27"/>
      <c r="I14" s="20"/>
      <c r="J14" s="11"/>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row>
    <row r="15" spans="1:250" s="12" customFormat="1" x14ac:dyDescent="0.2">
      <c r="A15" s="18"/>
      <c r="B15" s="23"/>
      <c r="C15" s="11" t="s">
        <v>468</v>
      </c>
      <c r="D15" s="23">
        <v>1</v>
      </c>
      <c r="E15" s="11">
        <v>73300</v>
      </c>
      <c r="F15" s="23">
        <v>38.1</v>
      </c>
      <c r="G15" s="20" t="s">
        <v>257</v>
      </c>
      <c r="H15" s="27"/>
      <c r="I15" s="20"/>
      <c r="J15" s="11"/>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row>
    <row r="16" spans="1:250" s="12" customFormat="1" x14ac:dyDescent="0.2">
      <c r="A16" s="18"/>
      <c r="B16" s="23"/>
      <c r="C16" s="11" t="s">
        <v>469</v>
      </c>
      <c r="D16" s="23">
        <v>1</v>
      </c>
      <c r="E16" s="11">
        <v>74100</v>
      </c>
      <c r="F16" s="23">
        <v>43</v>
      </c>
      <c r="G16" s="20" t="s">
        <v>257</v>
      </c>
      <c r="H16" s="27"/>
      <c r="I16" s="20"/>
      <c r="J16" s="11"/>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row>
    <row r="17" spans="1:250" s="12" customFormat="1" x14ac:dyDescent="0.2">
      <c r="A17" s="18"/>
      <c r="B17" s="23"/>
      <c r="C17" s="11" t="s">
        <v>470</v>
      </c>
      <c r="D17" s="23">
        <v>1</v>
      </c>
      <c r="E17" s="11">
        <v>77400</v>
      </c>
      <c r="F17" s="23">
        <v>40.4</v>
      </c>
      <c r="G17" s="20" t="s">
        <v>257</v>
      </c>
      <c r="H17" s="27"/>
      <c r="I17" s="20"/>
      <c r="J17" s="11"/>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row>
    <row r="18" spans="1:250" s="12" customFormat="1" x14ac:dyDescent="0.2">
      <c r="A18" s="18"/>
      <c r="B18" s="23"/>
      <c r="C18" s="11" t="s">
        <v>471</v>
      </c>
      <c r="D18" s="23">
        <v>1</v>
      </c>
      <c r="E18" s="11">
        <v>63100</v>
      </c>
      <c r="F18" s="23">
        <v>47.3</v>
      </c>
      <c r="G18" s="20" t="s">
        <v>257</v>
      </c>
      <c r="H18" s="27"/>
      <c r="I18" s="20"/>
      <c r="J18" s="11"/>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row>
    <row r="19" spans="1:250" s="12" customFormat="1" x14ac:dyDescent="0.2">
      <c r="A19" s="18"/>
      <c r="B19" s="23"/>
      <c r="C19" s="11" t="s">
        <v>23</v>
      </c>
      <c r="D19" s="23">
        <v>1</v>
      </c>
      <c r="E19" s="11">
        <v>61600</v>
      </c>
      <c r="F19" s="23">
        <v>46.4</v>
      </c>
      <c r="G19" s="20" t="s">
        <v>257</v>
      </c>
      <c r="H19" s="27"/>
      <c r="I19" s="20"/>
      <c r="J19" s="11"/>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row>
    <row r="20" spans="1:250" s="12" customFormat="1" x14ac:dyDescent="0.2">
      <c r="A20" s="18"/>
      <c r="B20" s="23"/>
      <c r="C20" s="11" t="s">
        <v>24</v>
      </c>
      <c r="D20" s="23">
        <v>1</v>
      </c>
      <c r="E20" s="11">
        <v>73300</v>
      </c>
      <c r="F20" s="23">
        <v>44.5</v>
      </c>
      <c r="G20" s="20" t="s">
        <v>257</v>
      </c>
      <c r="H20" s="27"/>
      <c r="I20" s="20"/>
      <c r="J20" s="11"/>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row>
    <row r="21" spans="1:250" x14ac:dyDescent="0.2">
      <c r="B21" s="23"/>
      <c r="C21" s="11" t="s">
        <v>25</v>
      </c>
      <c r="D21" s="23">
        <v>1</v>
      </c>
      <c r="E21" s="11">
        <v>80700</v>
      </c>
      <c r="F21" s="23">
        <v>40.200000000000003</v>
      </c>
      <c r="G21" s="20" t="s">
        <v>258</v>
      </c>
      <c r="H21" s="27"/>
      <c r="I21" s="20"/>
      <c r="J21" s="11"/>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row>
    <row r="22" spans="1:250" s="12" customFormat="1" x14ac:dyDescent="0.2">
      <c r="A22" s="18"/>
      <c r="B22" s="23"/>
      <c r="C22" s="11" t="s">
        <v>26</v>
      </c>
      <c r="D22" s="23">
        <v>1</v>
      </c>
      <c r="E22" s="11">
        <v>73300</v>
      </c>
      <c r="F22" s="23">
        <v>40.200000000000003</v>
      </c>
      <c r="G22" s="20" t="s">
        <v>257</v>
      </c>
      <c r="H22" s="27"/>
      <c r="I22" s="20"/>
      <c r="J22" s="11"/>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row>
    <row r="23" spans="1:250" x14ac:dyDescent="0.2">
      <c r="B23" s="23"/>
      <c r="C23" s="11" t="s">
        <v>496</v>
      </c>
      <c r="D23" s="23">
        <v>1</v>
      </c>
      <c r="E23" s="11">
        <v>97500</v>
      </c>
      <c r="F23" s="23">
        <v>32.5</v>
      </c>
      <c r="G23" s="20" t="s">
        <v>258</v>
      </c>
      <c r="H23" s="27"/>
      <c r="I23" s="20"/>
      <c r="J23" s="11"/>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row>
    <row r="24" spans="1:250" x14ac:dyDescent="0.2">
      <c r="B24" s="23"/>
      <c r="C24" s="11" t="s">
        <v>497</v>
      </c>
      <c r="D24" s="23">
        <v>1</v>
      </c>
      <c r="E24" s="11">
        <v>73300</v>
      </c>
      <c r="F24" s="23">
        <v>43</v>
      </c>
      <c r="G24" s="20" t="s">
        <v>258</v>
      </c>
      <c r="H24" s="27"/>
      <c r="I24" s="20"/>
      <c r="J24" s="11"/>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row>
    <row r="25" spans="1:250" x14ac:dyDescent="0.2">
      <c r="B25" s="23"/>
      <c r="C25" s="11" t="s">
        <v>498</v>
      </c>
      <c r="D25" s="23">
        <v>1</v>
      </c>
      <c r="E25" s="11">
        <v>57600</v>
      </c>
      <c r="F25" s="23">
        <v>49.5</v>
      </c>
      <c r="G25" s="20" t="s">
        <v>258</v>
      </c>
      <c r="H25" s="27"/>
      <c r="I25" s="20"/>
      <c r="J25" s="11"/>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row>
    <row r="26" spans="1:250" x14ac:dyDescent="0.2">
      <c r="B26" s="23"/>
      <c r="C26" s="11" t="s">
        <v>499</v>
      </c>
      <c r="D26" s="23">
        <v>1</v>
      </c>
      <c r="E26" s="11">
        <v>73300</v>
      </c>
      <c r="F26" s="23">
        <v>40.200000000000003</v>
      </c>
      <c r="G26" s="20" t="s">
        <v>258</v>
      </c>
      <c r="H26" s="27"/>
      <c r="I26" s="20"/>
      <c r="J26" s="11"/>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row>
    <row r="27" spans="1:250" x14ac:dyDescent="0.2">
      <c r="B27" s="23"/>
      <c r="C27" s="11" t="s">
        <v>500</v>
      </c>
      <c r="D27" s="23">
        <v>1</v>
      </c>
      <c r="E27" s="11">
        <v>73300</v>
      </c>
      <c r="F27" s="23">
        <v>40.200000000000003</v>
      </c>
      <c r="G27" s="20" t="s">
        <v>258</v>
      </c>
      <c r="H27" s="27"/>
      <c r="I27" s="20"/>
      <c r="J27" s="11"/>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row>
    <row r="28" spans="1:250" x14ac:dyDescent="0.2">
      <c r="B28" s="23"/>
      <c r="C28" s="11" t="s">
        <v>501</v>
      </c>
      <c r="D28" s="23">
        <v>1</v>
      </c>
      <c r="E28" s="11">
        <v>73300</v>
      </c>
      <c r="F28" s="23">
        <v>40.200000000000003</v>
      </c>
      <c r="G28" s="20" t="s">
        <v>258</v>
      </c>
      <c r="H28" s="27"/>
      <c r="I28" s="20"/>
      <c r="J28" s="11"/>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row>
    <row r="29" spans="1:250" s="12" customFormat="1" x14ac:dyDescent="0.2">
      <c r="A29" s="18"/>
      <c r="B29" s="23" t="s">
        <v>35</v>
      </c>
      <c r="C29" s="11" t="s">
        <v>27</v>
      </c>
      <c r="D29" s="23">
        <v>1</v>
      </c>
      <c r="E29" s="11">
        <v>98300</v>
      </c>
      <c r="F29" s="23">
        <v>26.7</v>
      </c>
      <c r="G29" s="20" t="s">
        <v>257</v>
      </c>
      <c r="H29" s="27"/>
      <c r="I29" s="20"/>
      <c r="J29" s="11"/>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row>
    <row r="30" spans="1:250" s="12" customFormat="1" x14ac:dyDescent="0.2">
      <c r="A30" s="18"/>
      <c r="B30" s="23"/>
      <c r="C30" s="11" t="s">
        <v>472</v>
      </c>
      <c r="D30" s="23">
        <v>1</v>
      </c>
      <c r="E30" s="11">
        <v>94600</v>
      </c>
      <c r="F30" s="23">
        <v>28.2</v>
      </c>
      <c r="G30" s="20" t="s">
        <v>257</v>
      </c>
      <c r="H30" s="27"/>
      <c r="I30" s="20"/>
      <c r="J30" s="11"/>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row>
    <row r="31" spans="1:250" s="12" customFormat="1" x14ac:dyDescent="0.2">
      <c r="A31" s="18"/>
      <c r="B31" s="23"/>
      <c r="C31" s="11" t="s">
        <v>473</v>
      </c>
      <c r="D31" s="23">
        <v>1</v>
      </c>
      <c r="E31" s="11">
        <v>94600</v>
      </c>
      <c r="F31" s="23">
        <v>25.8</v>
      </c>
      <c r="G31" s="20" t="s">
        <v>257</v>
      </c>
      <c r="H31" s="27"/>
      <c r="I31" s="20"/>
      <c r="J31" s="11"/>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row>
    <row r="32" spans="1:250" s="12" customFormat="1" x14ac:dyDescent="0.2">
      <c r="A32" s="18"/>
      <c r="B32" s="23"/>
      <c r="C32" s="11" t="s">
        <v>474</v>
      </c>
      <c r="D32" s="23">
        <v>1</v>
      </c>
      <c r="E32" s="11">
        <v>96100</v>
      </c>
      <c r="F32" s="23">
        <v>18.899999999999999</v>
      </c>
      <c r="G32" s="20" t="s">
        <v>257</v>
      </c>
      <c r="H32" s="27"/>
      <c r="I32" s="20"/>
      <c r="J32" s="11"/>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row>
    <row r="33" spans="1:250" s="12" customFormat="1" x14ac:dyDescent="0.2">
      <c r="A33" s="18"/>
      <c r="B33" s="23"/>
      <c r="C33" s="11" t="s">
        <v>28</v>
      </c>
      <c r="D33" s="23">
        <v>1</v>
      </c>
      <c r="E33" s="11">
        <v>101000</v>
      </c>
      <c r="F33" s="23">
        <v>11.9</v>
      </c>
      <c r="G33" s="20" t="s">
        <v>257</v>
      </c>
      <c r="H33" s="27"/>
      <c r="I33" s="20"/>
      <c r="J33" s="11"/>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row>
    <row r="34" spans="1:250" x14ac:dyDescent="0.2">
      <c r="B34" s="23"/>
      <c r="C34" s="11" t="s">
        <v>29</v>
      </c>
      <c r="D34" s="23">
        <v>1</v>
      </c>
      <c r="E34" s="11">
        <v>107000</v>
      </c>
      <c r="F34" s="23">
        <v>8.9</v>
      </c>
      <c r="G34" s="20" t="s">
        <v>258</v>
      </c>
      <c r="H34" s="27"/>
      <c r="I34" s="20"/>
      <c r="J34" s="11"/>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row>
    <row r="35" spans="1:250" s="12" customFormat="1" x14ac:dyDescent="0.2">
      <c r="A35" s="18"/>
      <c r="B35" s="23"/>
      <c r="C35" s="11" t="s">
        <v>475</v>
      </c>
      <c r="D35" s="23">
        <v>1</v>
      </c>
      <c r="E35" s="11">
        <v>97500</v>
      </c>
      <c r="F35" s="23">
        <v>20.7</v>
      </c>
      <c r="G35" s="20" t="s">
        <v>257</v>
      </c>
      <c r="H35" s="27"/>
      <c r="I35" s="20"/>
      <c r="J35" s="11"/>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row>
    <row r="36" spans="1:250" s="12" customFormat="1" x14ac:dyDescent="0.2">
      <c r="A36" s="18"/>
      <c r="B36" s="23"/>
      <c r="C36" s="11" t="s">
        <v>476</v>
      </c>
      <c r="D36" s="23">
        <v>1</v>
      </c>
      <c r="E36" s="11">
        <v>97500</v>
      </c>
      <c r="F36" s="23">
        <v>20.7</v>
      </c>
      <c r="G36" s="20" t="s">
        <v>257</v>
      </c>
      <c r="H36" s="27"/>
      <c r="I36" s="20"/>
      <c r="J36" s="11"/>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row>
    <row r="37" spans="1:250" s="12" customFormat="1" x14ac:dyDescent="0.2">
      <c r="A37" s="18"/>
      <c r="B37" s="23"/>
      <c r="C37" s="11" t="s">
        <v>465</v>
      </c>
      <c r="D37" s="23">
        <v>1</v>
      </c>
      <c r="E37" s="11">
        <v>107000</v>
      </c>
      <c r="F37" s="23">
        <v>28.2</v>
      </c>
      <c r="G37" s="20" t="s">
        <v>257</v>
      </c>
      <c r="H37" s="27"/>
      <c r="I37" s="20"/>
      <c r="J37" s="11"/>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row>
    <row r="38" spans="1:250" s="12" customFormat="1" x14ac:dyDescent="0.2">
      <c r="A38" s="18"/>
      <c r="B38" s="23"/>
      <c r="C38" s="11" t="s">
        <v>477</v>
      </c>
      <c r="D38" s="23">
        <v>1</v>
      </c>
      <c r="E38" s="11">
        <v>107000</v>
      </c>
      <c r="F38" s="23">
        <v>28.2</v>
      </c>
      <c r="G38" s="20" t="s">
        <v>257</v>
      </c>
      <c r="H38" s="27"/>
      <c r="I38" s="20"/>
      <c r="J38" s="11"/>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row>
    <row r="39" spans="1:250" x14ac:dyDescent="0.2">
      <c r="B39" s="23"/>
      <c r="C39" s="11" t="s">
        <v>502</v>
      </c>
      <c r="D39" s="23">
        <v>1</v>
      </c>
      <c r="E39" s="11">
        <v>107000</v>
      </c>
      <c r="F39" s="23">
        <v>28.2</v>
      </c>
      <c r="G39" s="20" t="s">
        <v>258</v>
      </c>
      <c r="H39" s="27"/>
      <c r="I39" s="20"/>
      <c r="J39" s="11"/>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row>
    <row r="40" spans="1:250" x14ac:dyDescent="0.2">
      <c r="B40" s="23"/>
      <c r="C40" s="11" t="s">
        <v>503</v>
      </c>
      <c r="D40" s="23">
        <v>1</v>
      </c>
      <c r="E40" s="11">
        <v>80700</v>
      </c>
      <c r="F40" s="23">
        <v>28</v>
      </c>
      <c r="G40" s="20" t="s">
        <v>258</v>
      </c>
      <c r="H40" s="27"/>
      <c r="I40" s="20"/>
      <c r="J40" s="11"/>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row>
    <row r="41" spans="1:250" x14ac:dyDescent="0.2">
      <c r="B41" s="23"/>
      <c r="C41" s="11" t="s">
        <v>504</v>
      </c>
      <c r="D41" s="23">
        <v>1</v>
      </c>
      <c r="E41" s="11">
        <v>44400</v>
      </c>
      <c r="F41" s="23">
        <v>38.700000000000003</v>
      </c>
      <c r="G41" s="20" t="s">
        <v>258</v>
      </c>
      <c r="H41" s="27"/>
      <c r="I41" s="20"/>
      <c r="J41" s="11"/>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row>
    <row r="42" spans="1:250" x14ac:dyDescent="0.2">
      <c r="B42" s="23"/>
      <c r="C42" s="11" t="s">
        <v>505</v>
      </c>
      <c r="D42" s="23">
        <v>1</v>
      </c>
      <c r="E42" s="11">
        <v>44400</v>
      </c>
      <c r="F42" s="23">
        <v>38.700000000000003</v>
      </c>
      <c r="G42" s="20" t="s">
        <v>258</v>
      </c>
      <c r="H42" s="27"/>
      <c r="I42" s="20"/>
      <c r="J42" s="11"/>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row>
    <row r="43" spans="1:250" x14ac:dyDescent="0.2">
      <c r="B43" s="23"/>
      <c r="C43" s="11" t="s">
        <v>506</v>
      </c>
      <c r="D43" s="23">
        <v>1</v>
      </c>
      <c r="E43" s="11">
        <v>260000</v>
      </c>
      <c r="F43" s="23">
        <v>2.4700000000000002</v>
      </c>
      <c r="G43" s="20" t="s">
        <v>258</v>
      </c>
      <c r="H43" s="27"/>
      <c r="I43" s="20"/>
      <c r="J43" s="11"/>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row>
    <row r="44" spans="1:250" x14ac:dyDescent="0.2">
      <c r="B44" s="23"/>
      <c r="C44" s="11" t="s">
        <v>507</v>
      </c>
      <c r="D44" s="23">
        <v>1</v>
      </c>
      <c r="E44" s="11">
        <v>182000</v>
      </c>
      <c r="F44" s="23">
        <v>7.06</v>
      </c>
      <c r="G44" s="20" t="s">
        <v>258</v>
      </c>
      <c r="H44" s="27"/>
      <c r="I44" s="20"/>
      <c r="J44" s="11"/>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row>
    <row r="45" spans="1:250" s="12" customFormat="1" x14ac:dyDescent="0.2">
      <c r="A45" s="18"/>
      <c r="B45" s="23" t="s">
        <v>36</v>
      </c>
      <c r="C45" s="11" t="s">
        <v>478</v>
      </c>
      <c r="D45" s="23">
        <v>1</v>
      </c>
      <c r="E45" s="11">
        <v>56100</v>
      </c>
      <c r="F45" s="23">
        <v>48</v>
      </c>
      <c r="G45" s="20" t="s">
        <v>257</v>
      </c>
      <c r="H45" s="27"/>
      <c r="I45" s="20"/>
      <c r="J45" s="11"/>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row>
    <row r="46" spans="1:250" x14ac:dyDescent="0.2">
      <c r="B46" s="23" t="s">
        <v>37</v>
      </c>
      <c r="C46" s="11" t="s">
        <v>517</v>
      </c>
      <c r="D46" s="23">
        <v>1</v>
      </c>
      <c r="E46" s="11">
        <v>91700</v>
      </c>
      <c r="F46" s="23">
        <v>10</v>
      </c>
      <c r="G46" s="20" t="s">
        <v>257</v>
      </c>
      <c r="H46" s="27"/>
      <c r="I46" s="20"/>
      <c r="J46" s="11"/>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row>
    <row r="47" spans="1:250" x14ac:dyDescent="0.2">
      <c r="B47" s="23"/>
      <c r="C47" s="11" t="s">
        <v>508</v>
      </c>
      <c r="D47" s="23">
        <v>1</v>
      </c>
      <c r="E47" s="11">
        <v>143000</v>
      </c>
      <c r="F47" s="23" t="s">
        <v>46</v>
      </c>
      <c r="G47" s="20" t="s">
        <v>258</v>
      </c>
      <c r="H47" s="27"/>
      <c r="I47" s="20"/>
      <c r="J47" s="11"/>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row>
    <row r="48" spans="1:250" x14ac:dyDescent="0.2">
      <c r="B48" s="23"/>
      <c r="C48" s="11" t="s">
        <v>509</v>
      </c>
      <c r="D48" s="23">
        <v>1</v>
      </c>
      <c r="E48" s="11">
        <v>73300</v>
      </c>
      <c r="F48" s="23">
        <v>40.200000000000003</v>
      </c>
      <c r="G48" s="20" t="s">
        <v>257</v>
      </c>
      <c r="H48" s="27"/>
      <c r="I48" s="20"/>
      <c r="J48" s="11"/>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row>
    <row r="49" spans="1:250" x14ac:dyDescent="0.2">
      <c r="B49" s="23" t="s">
        <v>38</v>
      </c>
      <c r="C49" s="11" t="s">
        <v>479</v>
      </c>
      <c r="D49" s="23">
        <v>2</v>
      </c>
      <c r="E49" s="11">
        <v>112000</v>
      </c>
      <c r="F49" s="23">
        <v>15.6</v>
      </c>
      <c r="G49" s="20" t="s">
        <v>257</v>
      </c>
      <c r="H49" s="27"/>
      <c r="I49" s="20"/>
      <c r="J49" s="11"/>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row>
    <row r="50" spans="1:250" x14ac:dyDescent="0.2">
      <c r="B50" s="23"/>
      <c r="C50" s="11" t="s">
        <v>510</v>
      </c>
      <c r="D50" s="23">
        <v>2</v>
      </c>
      <c r="E50" s="11">
        <v>95300</v>
      </c>
      <c r="F50" s="23">
        <v>11.8</v>
      </c>
      <c r="G50" s="20" t="s">
        <v>258</v>
      </c>
      <c r="H50" s="27"/>
      <c r="I50" s="20"/>
      <c r="J50" s="11"/>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row>
    <row r="51" spans="1:250" x14ac:dyDescent="0.2">
      <c r="B51" s="23"/>
      <c r="C51" s="11" t="s">
        <v>511</v>
      </c>
      <c r="D51" s="23">
        <v>2</v>
      </c>
      <c r="E51" s="11">
        <v>100000</v>
      </c>
      <c r="F51" s="23">
        <v>11.6</v>
      </c>
      <c r="G51" s="20" t="s">
        <v>258</v>
      </c>
      <c r="H51" s="27"/>
      <c r="I51" s="20"/>
      <c r="J51" s="11"/>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row>
    <row r="52" spans="1:250" x14ac:dyDescent="0.2">
      <c r="B52" s="23"/>
      <c r="C52" s="11" t="s">
        <v>30</v>
      </c>
      <c r="D52" s="23">
        <v>2</v>
      </c>
      <c r="E52" s="11">
        <v>112000</v>
      </c>
      <c r="F52" s="23">
        <v>29.5</v>
      </c>
      <c r="G52" s="20" t="s">
        <v>257</v>
      </c>
      <c r="H52" s="27"/>
      <c r="I52" s="20"/>
      <c r="J52" s="11"/>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row>
    <row r="53" spans="1:250" x14ac:dyDescent="0.2">
      <c r="B53" s="23"/>
      <c r="C53" s="11" t="s">
        <v>31</v>
      </c>
      <c r="D53" s="23">
        <v>2</v>
      </c>
      <c r="E53" s="11">
        <v>70800</v>
      </c>
      <c r="F53" s="23">
        <v>27</v>
      </c>
      <c r="G53" s="20" t="s">
        <v>258</v>
      </c>
      <c r="H53" s="27"/>
      <c r="I53" s="20"/>
      <c r="J53" s="11"/>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row>
    <row r="54" spans="1:250" x14ac:dyDescent="0.2">
      <c r="B54" s="23"/>
      <c r="C54" s="11" t="s">
        <v>32</v>
      </c>
      <c r="D54" s="23">
        <v>2</v>
      </c>
      <c r="E54" s="11">
        <v>70800</v>
      </c>
      <c r="F54" s="23">
        <v>27</v>
      </c>
      <c r="G54" s="20" t="s">
        <v>258</v>
      </c>
      <c r="H54" s="27"/>
      <c r="I54" s="20"/>
      <c r="J54" s="11"/>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row>
    <row r="55" spans="1:250" x14ac:dyDescent="0.2">
      <c r="B55" s="23"/>
      <c r="C55" s="11" t="s">
        <v>512</v>
      </c>
      <c r="D55" s="23">
        <v>2</v>
      </c>
      <c r="E55" s="11">
        <v>79600</v>
      </c>
      <c r="F55" s="23">
        <v>27.4</v>
      </c>
      <c r="G55" s="20" t="s">
        <v>258</v>
      </c>
      <c r="H55" s="27"/>
      <c r="I55" s="20"/>
      <c r="J55" s="11"/>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row>
    <row r="56" spans="1:250" s="12" customFormat="1" x14ac:dyDescent="0.2">
      <c r="A56" s="18"/>
      <c r="B56" s="23"/>
      <c r="C56" s="11" t="s">
        <v>480</v>
      </c>
      <c r="D56" s="23">
        <v>2</v>
      </c>
      <c r="E56" s="11">
        <v>54600</v>
      </c>
      <c r="F56" s="23">
        <v>50.4</v>
      </c>
      <c r="G56" s="20" t="s">
        <v>257</v>
      </c>
      <c r="H56" s="27"/>
      <c r="I56" s="20"/>
      <c r="J56" s="11"/>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row>
    <row r="57" spans="1:250" x14ac:dyDescent="0.2">
      <c r="B57" s="23"/>
      <c r="C57" s="11" t="s">
        <v>513</v>
      </c>
      <c r="D57" s="23">
        <v>2</v>
      </c>
      <c r="E57" s="11">
        <v>54600</v>
      </c>
      <c r="F57" s="23">
        <v>50.4</v>
      </c>
      <c r="G57" s="20" t="s">
        <v>258</v>
      </c>
      <c r="H57" s="27"/>
      <c r="I57" s="20"/>
      <c r="J57" s="3"/>
    </row>
    <row r="58" spans="1:250" x14ac:dyDescent="0.2">
      <c r="B58" s="23"/>
      <c r="C58" s="11" t="s">
        <v>514</v>
      </c>
      <c r="D58" s="23">
        <v>2</v>
      </c>
      <c r="E58" s="11">
        <v>54600</v>
      </c>
      <c r="F58" s="23">
        <v>50.4</v>
      </c>
      <c r="G58" s="20" t="s">
        <v>258</v>
      </c>
      <c r="H58" s="27"/>
      <c r="I58" s="20"/>
      <c r="J58" s="3"/>
    </row>
    <row r="59" spans="1:250" x14ac:dyDescent="0.2">
      <c r="B59" s="23"/>
      <c r="C59" s="11" t="s">
        <v>518</v>
      </c>
      <c r="D59" s="23">
        <v>2</v>
      </c>
      <c r="E59" s="11">
        <v>100000</v>
      </c>
      <c r="F59" s="23">
        <v>11.6</v>
      </c>
      <c r="G59" s="20" t="s">
        <v>257</v>
      </c>
      <c r="H59" s="27"/>
      <c r="I59" s="20"/>
      <c r="J59" s="3"/>
    </row>
    <row r="60" spans="1:250" ht="13.5" thickBot="1" x14ac:dyDescent="0.25">
      <c r="B60" s="22"/>
      <c r="C60" s="30" t="s">
        <v>33</v>
      </c>
      <c r="D60" s="31">
        <v>2</v>
      </c>
      <c r="E60" s="30">
        <v>106000</v>
      </c>
      <c r="F60" s="31">
        <v>9.76</v>
      </c>
      <c r="G60" s="29" t="s">
        <v>258</v>
      </c>
      <c r="H60" s="26"/>
      <c r="I60" s="29"/>
      <c r="J60" s="3"/>
    </row>
    <row r="61" spans="1:250" x14ac:dyDescent="0.2">
      <c r="B61" s="3" t="s">
        <v>260</v>
      </c>
      <c r="C61" s="11"/>
      <c r="D61" s="11"/>
      <c r="E61" s="11"/>
      <c r="F61" s="11"/>
      <c r="G61" s="11"/>
      <c r="H61" s="11"/>
      <c r="I61" s="11"/>
      <c r="J61" s="3"/>
    </row>
    <row r="62" spans="1:250" x14ac:dyDescent="0.2">
      <c r="B62" s="3"/>
      <c r="C62" s="11"/>
      <c r="D62" s="11"/>
      <c r="E62" s="11"/>
      <c r="F62" s="11"/>
      <c r="G62" s="11"/>
      <c r="H62" s="11"/>
      <c r="I62" s="11"/>
      <c r="J62" s="3"/>
    </row>
    <row r="64" spans="1:250" ht="13.5" thickBot="1" x14ac:dyDescent="0.25">
      <c r="A64" s="86" t="s">
        <v>72</v>
      </c>
      <c r="C64" s="10"/>
      <c r="D64" s="10"/>
    </row>
    <row r="65" spans="1:6" ht="48" customHeight="1" thickBot="1" x14ac:dyDescent="0.25">
      <c r="B65" s="16" t="s">
        <v>43</v>
      </c>
      <c r="C65" s="16" t="s">
        <v>58</v>
      </c>
      <c r="D65" s="17" t="s">
        <v>105</v>
      </c>
      <c r="E65" s="16" t="s">
        <v>61</v>
      </c>
      <c r="F65" s="523" t="s">
        <v>491</v>
      </c>
    </row>
    <row r="66" spans="1:6" ht="13.5" thickBot="1" x14ac:dyDescent="0.25">
      <c r="B66" s="535" t="s">
        <v>100</v>
      </c>
      <c r="C66" s="14" t="s">
        <v>48</v>
      </c>
      <c r="D66" s="14" t="s">
        <v>53</v>
      </c>
      <c r="E66" s="14">
        <v>1E-3</v>
      </c>
      <c r="F66" s="523"/>
    </row>
    <row r="67" spans="1:6" ht="13.5" thickBot="1" x14ac:dyDescent="0.25">
      <c r="B67" s="536"/>
      <c r="C67" s="14" t="s">
        <v>49</v>
      </c>
      <c r="D67" s="14" t="s">
        <v>54</v>
      </c>
      <c r="E67" s="14">
        <v>9.9999999999999995E-7</v>
      </c>
      <c r="F67" s="523"/>
    </row>
    <row r="68" spans="1:6" ht="13.5" customHeight="1" thickBot="1" x14ac:dyDescent="0.25">
      <c r="B68" s="536"/>
      <c r="C68" s="14" t="s">
        <v>50</v>
      </c>
      <c r="D68" s="14" t="s">
        <v>55</v>
      </c>
      <c r="E68" s="14">
        <v>1.0000000000000001E-9</v>
      </c>
      <c r="F68" s="523"/>
    </row>
    <row r="69" spans="1:6" ht="13.5" thickBot="1" x14ac:dyDescent="0.25">
      <c r="B69" s="536"/>
      <c r="C69" s="14" t="s">
        <v>51</v>
      </c>
      <c r="D69" s="14" t="s">
        <v>56</v>
      </c>
      <c r="E69" s="14">
        <v>3.5997120230381567E-9</v>
      </c>
      <c r="F69" s="523"/>
    </row>
    <row r="70" spans="1:6" ht="13.5" thickBot="1" x14ac:dyDescent="0.25">
      <c r="B70" s="536"/>
      <c r="C70" s="14" t="s">
        <v>83</v>
      </c>
      <c r="D70" s="14" t="s">
        <v>57</v>
      </c>
      <c r="E70" s="15">
        <v>1.0551000000000001E-6</v>
      </c>
      <c r="F70" s="523"/>
    </row>
    <row r="71" spans="1:6" ht="13.5" thickBot="1" x14ac:dyDescent="0.25">
      <c r="B71" s="534"/>
      <c r="C71" s="14" t="s">
        <v>52</v>
      </c>
      <c r="D71" s="14" t="s">
        <v>489</v>
      </c>
      <c r="E71" s="15">
        <v>1.0550749103186325E-7</v>
      </c>
      <c r="F71" s="523"/>
    </row>
    <row r="72" spans="1:6" ht="13.5" thickBot="1" x14ac:dyDescent="0.25">
      <c r="C72" s="14" t="s">
        <v>99</v>
      </c>
      <c r="E72" s="13"/>
      <c r="F72" s="523"/>
    </row>
    <row r="73" spans="1:6" x14ac:dyDescent="0.2">
      <c r="C73" s="3"/>
      <c r="E73" s="13"/>
      <c r="F73" s="523"/>
    </row>
    <row r="74" spans="1:6" ht="19.5" customHeight="1" thickBot="1" x14ac:dyDescent="0.25">
      <c r="A74" s="86" t="s">
        <v>73</v>
      </c>
      <c r="C74" s="10"/>
      <c r="D74" s="10"/>
      <c r="F74" s="523"/>
    </row>
    <row r="75" spans="1:6" ht="85.5" customHeight="1" thickBot="1" x14ac:dyDescent="0.25">
      <c r="B75" s="80" t="s">
        <v>59</v>
      </c>
      <c r="C75" s="80" t="s">
        <v>58</v>
      </c>
      <c r="D75" s="83"/>
      <c r="E75" s="83" t="s">
        <v>490</v>
      </c>
      <c r="F75" s="523"/>
    </row>
    <row r="76" spans="1:6" x14ac:dyDescent="0.2">
      <c r="B76" s="535" t="s">
        <v>111</v>
      </c>
      <c r="C76" s="37" t="s">
        <v>86</v>
      </c>
      <c r="D76" s="37"/>
      <c r="E76" s="36">
        <v>9.9999999999999995E-7</v>
      </c>
      <c r="F76" s="523"/>
    </row>
    <row r="77" spans="1:6" ht="12.75" customHeight="1" x14ac:dyDescent="0.2">
      <c r="B77" s="536"/>
      <c r="C77" s="21" t="s">
        <v>87</v>
      </c>
      <c r="D77" s="21"/>
      <c r="E77" s="84">
        <v>4.5351473922902485E-10</v>
      </c>
      <c r="F77" s="523"/>
    </row>
    <row r="78" spans="1:6" ht="13.5" thickBot="1" x14ac:dyDescent="0.25">
      <c r="B78" s="534"/>
      <c r="C78" s="22" t="s">
        <v>60</v>
      </c>
      <c r="D78" s="22"/>
      <c r="E78" s="7">
        <v>9.9999999999999986E-10</v>
      </c>
      <c r="F78" s="523"/>
    </row>
    <row r="80" spans="1:6" ht="29.25" customHeight="1" x14ac:dyDescent="0.2">
      <c r="A80" s="524" t="s">
        <v>263</v>
      </c>
      <c r="B80" s="525"/>
      <c r="C80" s="525"/>
      <c r="D80" s="525"/>
      <c r="E80" s="525"/>
    </row>
    <row r="81" spans="1:8" ht="29.25" customHeight="1" x14ac:dyDescent="0.2">
      <c r="A81" s="88"/>
      <c r="B81" s="56" t="s">
        <v>492</v>
      </c>
      <c r="C81" s="56"/>
      <c r="D81" s="56"/>
      <c r="E81" s="56"/>
      <c r="F81" s="3"/>
      <c r="G81" s="3"/>
    </row>
    <row r="82" spans="1:8" ht="13.5" thickBot="1" x14ac:dyDescent="0.25">
      <c r="A82" s="11" t="s">
        <v>264</v>
      </c>
      <c r="B82" s="3"/>
      <c r="C82" s="3"/>
      <c r="D82" s="3"/>
      <c r="E82" s="3"/>
      <c r="F82" s="3"/>
      <c r="G82" s="3"/>
      <c r="H82" s="3"/>
    </row>
    <row r="83" spans="1:8" ht="39" thickBot="1" x14ac:dyDescent="0.25">
      <c r="A83" s="11"/>
      <c r="B83" s="73" t="s">
        <v>62</v>
      </c>
      <c r="C83" s="94" t="s">
        <v>68</v>
      </c>
      <c r="D83" s="32" t="s">
        <v>71</v>
      </c>
      <c r="E83" s="32" t="s">
        <v>70</v>
      </c>
      <c r="F83" s="95" t="s">
        <v>69</v>
      </c>
      <c r="G83" s="33" t="s">
        <v>605</v>
      </c>
      <c r="H83" s="27"/>
    </row>
    <row r="84" spans="1:8" x14ac:dyDescent="0.2">
      <c r="A84" s="11"/>
      <c r="B84" s="27" t="str">
        <f>C7</f>
        <v>Crude oil</v>
      </c>
      <c r="C84" s="11" t="s">
        <v>63</v>
      </c>
      <c r="D84" s="11">
        <f>VLOOKUP(B84,fuelInfo,3,FALSE)</f>
        <v>73300</v>
      </c>
      <c r="E84" s="11">
        <f>VLOOKUP(B84,fuelInfo,4,FALSE)</f>
        <v>42.3</v>
      </c>
      <c r="F84" s="11">
        <f>D84*E84</f>
        <v>3100590</v>
      </c>
      <c r="G84" s="4">
        <f>((F84/1000000000)*0.8)*158.99</f>
        <v>0.39437024328000003</v>
      </c>
    </row>
    <row r="85" spans="1:8" x14ac:dyDescent="0.2">
      <c r="A85" s="11"/>
      <c r="B85" s="27" t="s">
        <v>81</v>
      </c>
      <c r="C85" s="11" t="s">
        <v>64</v>
      </c>
      <c r="D85" s="11"/>
      <c r="E85" s="11"/>
      <c r="F85" s="11"/>
      <c r="G85" s="4">
        <f>((F84/1000000000)*0.8)*3.785</f>
        <v>9.3885865200000005E-3</v>
      </c>
    </row>
    <row r="86" spans="1:8" ht="13.5" thickBot="1" x14ac:dyDescent="0.25">
      <c r="A86" s="11"/>
      <c r="B86" s="26"/>
      <c r="C86" s="30" t="s">
        <v>65</v>
      </c>
      <c r="D86" s="30"/>
      <c r="E86" s="30"/>
      <c r="F86" s="30"/>
      <c r="G86" s="7">
        <f>(F84/1000000000)*0.8</f>
        <v>2.4804720000000001E-3</v>
      </c>
    </row>
    <row r="87" spans="1:8" ht="13.5" thickBot="1" x14ac:dyDescent="0.25">
      <c r="A87" s="11" t="s">
        <v>265</v>
      </c>
      <c r="B87" s="11"/>
      <c r="C87" s="11"/>
      <c r="D87" s="11"/>
      <c r="E87" s="11"/>
      <c r="F87" s="11"/>
      <c r="G87" s="3"/>
    </row>
    <row r="88" spans="1:8" ht="39" thickBot="1" x14ac:dyDescent="0.25">
      <c r="A88" s="11"/>
      <c r="B88" s="73" t="s">
        <v>62</v>
      </c>
      <c r="C88" s="94" t="s">
        <v>68</v>
      </c>
      <c r="D88" s="32" t="s">
        <v>71</v>
      </c>
      <c r="E88" s="32" t="s">
        <v>70</v>
      </c>
      <c r="F88" s="95" t="s">
        <v>69</v>
      </c>
      <c r="G88" s="33"/>
    </row>
    <row r="89" spans="1:8" x14ac:dyDescent="0.2">
      <c r="A89" s="11"/>
      <c r="B89" s="8" t="str">
        <f>C10</f>
        <v>Motor gasoline</v>
      </c>
      <c r="C89" s="9" t="s">
        <v>63</v>
      </c>
      <c r="D89" s="9">
        <f>VLOOKUP(B89,fuelInfo,3,FALSE)</f>
        <v>69300</v>
      </c>
      <c r="E89" s="9">
        <f>VLOOKUP(B89,fuelInfo,4,FALSE)</f>
        <v>44.3</v>
      </c>
      <c r="F89" s="9">
        <f>D89*E89</f>
        <v>3069990</v>
      </c>
      <c r="G89" s="36">
        <f>((F89/1000000000)*0.74)*158.99</f>
        <v>0.361192305474</v>
      </c>
    </row>
    <row r="90" spans="1:8" x14ac:dyDescent="0.2">
      <c r="A90" s="11"/>
      <c r="B90" s="27" t="s">
        <v>74</v>
      </c>
      <c r="C90" s="11" t="s">
        <v>64</v>
      </c>
      <c r="D90" s="11"/>
      <c r="E90" s="11"/>
      <c r="F90" s="11"/>
      <c r="G90" s="4">
        <f>((F89/1000000000)*0.74)*3.785</f>
        <v>8.5987349909999993E-3</v>
      </c>
    </row>
    <row r="91" spans="1:8" ht="13.5" thickBot="1" x14ac:dyDescent="0.25">
      <c r="A91" s="11"/>
      <c r="B91" s="26"/>
      <c r="C91" s="30" t="s">
        <v>65</v>
      </c>
      <c r="D91" s="30"/>
      <c r="E91" s="30"/>
      <c r="F91" s="30"/>
      <c r="G91" s="7">
        <f>(F89/1000000000)*0.74</f>
        <v>2.2717925999999997E-3</v>
      </c>
    </row>
    <row r="92" spans="1:8" ht="13.5" thickBot="1" x14ac:dyDescent="0.25">
      <c r="A92" s="11" t="s">
        <v>266</v>
      </c>
      <c r="B92" s="11"/>
      <c r="C92" s="11"/>
      <c r="D92" s="11"/>
      <c r="E92" s="11"/>
      <c r="F92" s="11"/>
      <c r="G92" s="3"/>
    </row>
    <row r="93" spans="1:8" ht="39" thickBot="1" x14ac:dyDescent="0.25">
      <c r="A93" s="11"/>
      <c r="B93" s="73" t="s">
        <v>62</v>
      </c>
      <c r="C93" s="94" t="s">
        <v>68</v>
      </c>
      <c r="D93" s="32" t="s">
        <v>71</v>
      </c>
      <c r="E93" s="32" t="s">
        <v>70</v>
      </c>
      <c r="F93" s="95" t="s">
        <v>69</v>
      </c>
      <c r="G93" s="33"/>
    </row>
    <row r="94" spans="1:8" x14ac:dyDescent="0.2">
      <c r="A94" s="11"/>
      <c r="B94" s="8" t="str">
        <f>C11</f>
        <v>Aviation gasoline</v>
      </c>
      <c r="C94" s="9" t="s">
        <v>63</v>
      </c>
      <c r="D94" s="9">
        <f>VLOOKUP(B94,fuelInfo,3,FALSE)</f>
        <v>70000</v>
      </c>
      <c r="E94" s="9">
        <f>VLOOKUP(B94,fuelInfo,4,FALSE)</f>
        <v>44.3</v>
      </c>
      <c r="F94" s="9">
        <f>D94*E94</f>
        <v>3101000</v>
      </c>
      <c r="G94" s="36">
        <f>((F94/1000000000)*0.71)*158.99</f>
        <v>0.3500498729</v>
      </c>
    </row>
    <row r="95" spans="1:8" x14ac:dyDescent="0.2">
      <c r="A95" s="11"/>
      <c r="B95" s="27" t="s">
        <v>77</v>
      </c>
      <c r="C95" s="11" t="s">
        <v>64</v>
      </c>
      <c r="D95" s="11"/>
      <c r="E95" s="11"/>
      <c r="F95" s="11"/>
      <c r="G95" s="4">
        <f>((F94/1000000000)*0.71)*3.785</f>
        <v>8.333472350000001E-3</v>
      </c>
    </row>
    <row r="96" spans="1:8" ht="13.5" thickBot="1" x14ac:dyDescent="0.25">
      <c r="A96" s="11"/>
      <c r="B96" s="26"/>
      <c r="C96" s="30" t="s">
        <v>65</v>
      </c>
      <c r="D96" s="30"/>
      <c r="E96" s="30"/>
      <c r="F96" s="30"/>
      <c r="G96" s="7">
        <f>(F94/1000000000)*0.71</f>
        <v>2.20171E-3</v>
      </c>
    </row>
    <row r="97" spans="1:7" ht="13.5" thickBot="1" x14ac:dyDescent="0.25">
      <c r="A97" s="11" t="s">
        <v>267</v>
      </c>
      <c r="B97" s="11"/>
      <c r="C97" s="11"/>
      <c r="D97" s="11"/>
      <c r="E97" s="11"/>
      <c r="F97" s="11"/>
      <c r="G97" s="3"/>
    </row>
    <row r="98" spans="1:7" ht="39" thickBot="1" x14ac:dyDescent="0.25">
      <c r="A98" s="11"/>
      <c r="B98" s="73" t="s">
        <v>62</v>
      </c>
      <c r="C98" s="94" t="s">
        <v>68</v>
      </c>
      <c r="D98" s="32" t="s">
        <v>71</v>
      </c>
      <c r="E98" s="32" t="s">
        <v>70</v>
      </c>
      <c r="F98" s="95" t="s">
        <v>69</v>
      </c>
      <c r="G98" s="33"/>
    </row>
    <row r="99" spans="1:7" x14ac:dyDescent="0.2">
      <c r="A99" s="11"/>
      <c r="B99" s="8" t="str">
        <f>C13</f>
        <v>Jet kerosene</v>
      </c>
      <c r="C99" s="9" t="s">
        <v>63</v>
      </c>
      <c r="D99" s="9">
        <f>VLOOKUP(B99,fuelInfo,3,FALSE)</f>
        <v>71500</v>
      </c>
      <c r="E99" s="9">
        <f>VLOOKUP(B99,fuelInfo,4,FALSE)</f>
        <v>44.1</v>
      </c>
      <c r="F99" s="9">
        <f>D99*E99</f>
        <v>3153150</v>
      </c>
      <c r="G99" s="36">
        <f>((F99/1000000000)*0.79)*158.99</f>
        <v>0.39604226161500006</v>
      </c>
    </row>
    <row r="100" spans="1:7" x14ac:dyDescent="0.2">
      <c r="A100" s="11"/>
      <c r="B100" s="27" t="s">
        <v>78</v>
      </c>
      <c r="C100" s="11" t="s">
        <v>64</v>
      </c>
      <c r="D100" s="11"/>
      <c r="E100" s="11"/>
      <c r="F100" s="11"/>
      <c r="G100" s="4">
        <f>((F99/1000000000)*0.79)*3.785</f>
        <v>9.4283914725000004E-3</v>
      </c>
    </row>
    <row r="101" spans="1:7" ht="13.5" thickBot="1" x14ac:dyDescent="0.25">
      <c r="A101" s="11"/>
      <c r="B101" s="26"/>
      <c r="C101" s="30" t="s">
        <v>65</v>
      </c>
      <c r="D101" s="30"/>
      <c r="E101" s="30"/>
      <c r="F101" s="30"/>
      <c r="G101" s="7">
        <f>(F99/1000000000)*0.79</f>
        <v>2.4909885000000001E-3</v>
      </c>
    </row>
    <row r="102" spans="1:7" ht="13.5" thickBot="1" x14ac:dyDescent="0.25">
      <c r="A102" s="11" t="s">
        <v>268</v>
      </c>
      <c r="B102" s="11"/>
      <c r="C102" s="11"/>
      <c r="D102" s="11"/>
      <c r="E102" s="11"/>
      <c r="F102" s="11"/>
      <c r="G102" s="3"/>
    </row>
    <row r="103" spans="1:7" ht="39" thickBot="1" x14ac:dyDescent="0.25">
      <c r="A103" s="11"/>
      <c r="B103" s="73" t="s">
        <v>62</v>
      </c>
      <c r="C103" s="94" t="s">
        <v>68</v>
      </c>
      <c r="D103" s="32" t="s">
        <v>71</v>
      </c>
      <c r="E103" s="32" t="s">
        <v>70</v>
      </c>
      <c r="F103" s="95" t="s">
        <v>69</v>
      </c>
      <c r="G103" s="33"/>
    </row>
    <row r="104" spans="1:7" x14ac:dyDescent="0.2">
      <c r="A104" s="11"/>
      <c r="B104" s="8" t="str">
        <f>C14</f>
        <v>Other kerosene</v>
      </c>
      <c r="C104" s="9" t="s">
        <v>63</v>
      </c>
      <c r="D104" s="9">
        <f>VLOOKUP(B104,fuelInfo,3,FALSE)</f>
        <v>71900</v>
      </c>
      <c r="E104" s="9">
        <f>VLOOKUP(B104,fuelInfo,4,FALSE)</f>
        <v>43.8</v>
      </c>
      <c r="F104" s="9">
        <f>D104*E104</f>
        <v>3149220</v>
      </c>
      <c r="G104" s="36">
        <f>((F104/1000000000)*0.8)*158.99</f>
        <v>0.40055559024000004</v>
      </c>
    </row>
    <row r="105" spans="1:7" x14ac:dyDescent="0.2">
      <c r="A105" s="11"/>
      <c r="B105" s="27" t="s">
        <v>79</v>
      </c>
      <c r="C105" s="11" t="s">
        <v>64</v>
      </c>
      <c r="D105" s="11"/>
      <c r="E105" s="11"/>
      <c r="F105" s="11"/>
      <c r="G105" s="4">
        <f>((F104/1000000000)*0.8)*3.785</f>
        <v>9.5358381600000007E-3</v>
      </c>
    </row>
    <row r="106" spans="1:7" ht="13.5" thickBot="1" x14ac:dyDescent="0.25">
      <c r="A106" s="11"/>
      <c r="B106" s="26"/>
      <c r="C106" s="30" t="s">
        <v>65</v>
      </c>
      <c r="D106" s="30"/>
      <c r="E106" s="30"/>
      <c r="F106" s="30"/>
      <c r="G106" s="7">
        <f>(F104/1000000000)*0.8</f>
        <v>2.5193760000000003E-3</v>
      </c>
    </row>
    <row r="107" spans="1:7" ht="13.5" thickBot="1" x14ac:dyDescent="0.25">
      <c r="A107" s="11" t="s">
        <v>269</v>
      </c>
      <c r="B107" s="11"/>
      <c r="C107" s="11"/>
      <c r="D107" s="11"/>
      <c r="E107" s="11"/>
      <c r="F107" s="11"/>
      <c r="G107" s="3"/>
    </row>
    <row r="108" spans="1:7" ht="39" thickBot="1" x14ac:dyDescent="0.25">
      <c r="A108" s="11"/>
      <c r="B108" s="73" t="s">
        <v>62</v>
      </c>
      <c r="C108" s="94" t="s">
        <v>68</v>
      </c>
      <c r="D108" s="32" t="s">
        <v>71</v>
      </c>
      <c r="E108" s="32" t="s">
        <v>70</v>
      </c>
      <c r="F108" s="95" t="s">
        <v>69</v>
      </c>
      <c r="G108" s="33"/>
    </row>
    <row r="109" spans="1:7" x14ac:dyDescent="0.2">
      <c r="A109" s="11"/>
      <c r="B109" s="8" t="str">
        <f>C15</f>
        <v>Shale oil</v>
      </c>
      <c r="C109" s="9" t="s">
        <v>63</v>
      </c>
      <c r="D109" s="9">
        <f>VLOOKUP(B109,fuelInfo,3,FALSE)</f>
        <v>73300</v>
      </c>
      <c r="E109" s="9">
        <f>VLOOKUP(B109,fuelInfo,4,FALSE)</f>
        <v>38.1</v>
      </c>
      <c r="F109" s="9">
        <f>D109*E109</f>
        <v>2792730</v>
      </c>
      <c r="G109" s="36">
        <f>((F109/1000000000)*1)*158.99</f>
        <v>0.44401614270000006</v>
      </c>
    </row>
    <row r="110" spans="1:7" x14ac:dyDescent="0.2">
      <c r="A110" s="11"/>
      <c r="B110" s="27" t="s">
        <v>80</v>
      </c>
      <c r="C110" s="11" t="s">
        <v>64</v>
      </c>
      <c r="D110" s="11"/>
      <c r="E110" s="11"/>
      <c r="F110" s="11"/>
      <c r="G110" s="4">
        <f>((F109/1000000000)*1)*3.785</f>
        <v>1.0570483050000001E-2</v>
      </c>
    </row>
    <row r="111" spans="1:7" ht="13.5" thickBot="1" x14ac:dyDescent="0.25">
      <c r="A111" s="11"/>
      <c r="B111" s="26"/>
      <c r="C111" s="30" t="s">
        <v>65</v>
      </c>
      <c r="D111" s="30"/>
      <c r="E111" s="30"/>
      <c r="F111" s="30"/>
      <c r="G111" s="7">
        <f>(F109/1000000000)*1</f>
        <v>2.7927300000000002E-3</v>
      </c>
    </row>
    <row r="112" spans="1:7" ht="13.5" thickBot="1" x14ac:dyDescent="0.25">
      <c r="A112" s="11" t="s">
        <v>270</v>
      </c>
      <c r="B112" s="11"/>
      <c r="C112" s="11"/>
      <c r="D112" s="11"/>
      <c r="E112" s="11"/>
      <c r="F112" s="11"/>
      <c r="G112" s="3"/>
    </row>
    <row r="113" spans="1:7" ht="39" thickBot="1" x14ac:dyDescent="0.25">
      <c r="A113" s="11"/>
      <c r="B113" s="73" t="s">
        <v>62</v>
      </c>
      <c r="C113" s="94" t="s">
        <v>68</v>
      </c>
      <c r="D113" s="32" t="s">
        <v>71</v>
      </c>
      <c r="E113" s="32" t="s">
        <v>70</v>
      </c>
      <c r="F113" s="95" t="s">
        <v>69</v>
      </c>
      <c r="G113" s="33"/>
    </row>
    <row r="114" spans="1:7" x14ac:dyDescent="0.2">
      <c r="A114" s="11"/>
      <c r="B114" s="8" t="str">
        <f>C16</f>
        <v>Gas/Diesel oil</v>
      </c>
      <c r="C114" s="9" t="s">
        <v>63</v>
      </c>
      <c r="D114" s="9">
        <f>VLOOKUP(B114,fuelInfo,3,FALSE)</f>
        <v>74100</v>
      </c>
      <c r="E114" s="9">
        <f>VLOOKUP(B114,fuelInfo,4,FALSE)</f>
        <v>43</v>
      </c>
      <c r="F114" s="9">
        <f>D114*E114</f>
        <v>3186300</v>
      </c>
      <c r="G114" s="36">
        <f>((F114/1000000000)*0.84)*158.99</f>
        <v>0.42553546308000001</v>
      </c>
    </row>
    <row r="115" spans="1:7" x14ac:dyDescent="0.2">
      <c r="A115" s="11"/>
      <c r="B115" s="27"/>
      <c r="C115" s="11" t="s">
        <v>64</v>
      </c>
      <c r="D115" s="11"/>
      <c r="E115" s="11"/>
      <c r="F115" s="11"/>
      <c r="G115" s="4">
        <f>((F114/1000000000)*0.84)*3.785</f>
        <v>1.013052222E-2</v>
      </c>
    </row>
    <row r="116" spans="1:7" ht="13.5" thickBot="1" x14ac:dyDescent="0.25">
      <c r="A116" s="11"/>
      <c r="B116" s="26"/>
      <c r="C116" s="30" t="s">
        <v>65</v>
      </c>
      <c r="D116" s="30"/>
      <c r="E116" s="30"/>
      <c r="F116" s="30"/>
      <c r="G116" s="7">
        <f>(F114/1000000000)*0.84</f>
        <v>2.6764919999999999E-3</v>
      </c>
    </row>
    <row r="117" spans="1:7" ht="13.5" thickBot="1" x14ac:dyDescent="0.25">
      <c r="A117" s="11" t="s">
        <v>271</v>
      </c>
      <c r="B117" s="11"/>
      <c r="C117" s="11"/>
      <c r="D117" s="11"/>
      <c r="E117" s="11"/>
      <c r="F117" s="11"/>
      <c r="G117" s="3"/>
    </row>
    <row r="118" spans="1:7" ht="39" thickBot="1" x14ac:dyDescent="0.25">
      <c r="A118" s="11"/>
      <c r="B118" s="73" t="s">
        <v>62</v>
      </c>
      <c r="C118" s="94" t="s">
        <v>68</v>
      </c>
      <c r="D118" s="32" t="s">
        <v>71</v>
      </c>
      <c r="E118" s="32" t="s">
        <v>70</v>
      </c>
      <c r="F118" s="95" t="s">
        <v>69</v>
      </c>
      <c r="G118" s="33"/>
    </row>
    <row r="119" spans="1:7" x14ac:dyDescent="0.2">
      <c r="A119" s="11"/>
      <c r="B119" s="8" t="str">
        <f>C17</f>
        <v>Residual fuel oil</v>
      </c>
      <c r="C119" s="9" t="s">
        <v>63</v>
      </c>
      <c r="D119" s="9">
        <f>VLOOKUP(B119,fuelInfo,3,FALSE)</f>
        <v>77400</v>
      </c>
      <c r="E119" s="9">
        <f>VLOOKUP(B119,fuelInfo,4,FALSE)</f>
        <v>40.4</v>
      </c>
      <c r="F119" s="9">
        <f>D119*E119</f>
        <v>3126960</v>
      </c>
      <c r="G119" s="36">
        <f>((F119/1000000000)*0.94)*158.99</f>
        <v>0.46732604817599993</v>
      </c>
    </row>
    <row r="120" spans="1:7" x14ac:dyDescent="0.2">
      <c r="A120" s="11"/>
      <c r="B120" s="27"/>
      <c r="C120" s="11" t="s">
        <v>64</v>
      </c>
      <c r="D120" s="11"/>
      <c r="E120" s="11"/>
      <c r="F120" s="11"/>
      <c r="G120" s="4">
        <f>((F119/1000000000)*0.94)*3.785</f>
        <v>1.1125410983999998E-2</v>
      </c>
    </row>
    <row r="121" spans="1:7" ht="13.5" thickBot="1" x14ac:dyDescent="0.25">
      <c r="A121" s="11"/>
      <c r="B121" s="26"/>
      <c r="C121" s="30" t="s">
        <v>65</v>
      </c>
      <c r="D121" s="30"/>
      <c r="E121" s="30"/>
      <c r="F121" s="30"/>
      <c r="G121" s="7">
        <f>(F119/1000000000)*0.94</f>
        <v>2.9393423999999994E-3</v>
      </c>
    </row>
    <row r="122" spans="1:7" ht="13.5" thickBot="1" x14ac:dyDescent="0.25">
      <c r="A122" s="11" t="s">
        <v>272</v>
      </c>
      <c r="B122" s="11"/>
      <c r="C122" s="11"/>
      <c r="D122" s="11"/>
      <c r="E122" s="11"/>
      <c r="F122" s="11"/>
      <c r="G122" s="3"/>
    </row>
    <row r="123" spans="1:7" ht="39" thickBot="1" x14ac:dyDescent="0.25">
      <c r="A123" s="11"/>
      <c r="B123" s="73" t="s">
        <v>62</v>
      </c>
      <c r="C123" s="94" t="s">
        <v>68</v>
      </c>
      <c r="D123" s="32" t="s">
        <v>71</v>
      </c>
      <c r="E123" s="32" t="s">
        <v>70</v>
      </c>
      <c r="F123" s="95" t="s">
        <v>69</v>
      </c>
      <c r="G123" s="33"/>
    </row>
    <row r="124" spans="1:7" x14ac:dyDescent="0.2">
      <c r="A124" s="11"/>
      <c r="B124" s="8" t="str">
        <f>C18</f>
        <v>Liquified Petroleum Gases</v>
      </c>
      <c r="C124" s="9" t="s">
        <v>63</v>
      </c>
      <c r="D124" s="9">
        <f>VLOOKUP(B124,fuelInfo,3,FALSE)</f>
        <v>63100</v>
      </c>
      <c r="E124" s="9">
        <f>VLOOKUP(B124,fuelInfo,4,FALSE)</f>
        <v>47.3</v>
      </c>
      <c r="F124" s="9">
        <f>D124*E124</f>
        <v>2984630</v>
      </c>
      <c r="G124" s="36">
        <f>((F124/1000000000)*0.54)*158.99</f>
        <v>0.25624421479800003</v>
      </c>
    </row>
    <row r="125" spans="1:7" x14ac:dyDescent="0.2">
      <c r="A125" s="11"/>
      <c r="B125" s="27"/>
      <c r="C125" s="11" t="s">
        <v>64</v>
      </c>
      <c r="D125" s="11"/>
      <c r="E125" s="11"/>
      <c r="F125" s="11"/>
      <c r="G125" s="4">
        <f>((F124/1000000000)*0.54)*3.785</f>
        <v>6.1002852570000007E-3</v>
      </c>
    </row>
    <row r="126" spans="1:7" ht="13.5" thickBot="1" x14ac:dyDescent="0.25">
      <c r="A126" s="11"/>
      <c r="B126" s="26"/>
      <c r="C126" s="30" t="s">
        <v>65</v>
      </c>
      <c r="D126" s="30"/>
      <c r="E126" s="30"/>
      <c r="F126" s="30"/>
      <c r="G126" s="7">
        <f>(F124/1000000000)*0.54</f>
        <v>1.6117002E-3</v>
      </c>
    </row>
    <row r="127" spans="1:7" ht="13.5" thickBot="1" x14ac:dyDescent="0.25">
      <c r="A127" s="11" t="s">
        <v>273</v>
      </c>
      <c r="B127" s="11"/>
      <c r="C127" s="11"/>
      <c r="D127" s="11"/>
      <c r="E127" s="11"/>
      <c r="F127" s="11"/>
      <c r="G127" s="3"/>
    </row>
    <row r="128" spans="1:7" ht="39" thickBot="1" x14ac:dyDescent="0.25">
      <c r="A128" s="11"/>
      <c r="B128" s="73" t="s">
        <v>62</v>
      </c>
      <c r="C128" s="94" t="s">
        <v>68</v>
      </c>
      <c r="D128" s="32" t="s">
        <v>71</v>
      </c>
      <c r="E128" s="32" t="s">
        <v>70</v>
      </c>
      <c r="F128" s="95" t="s">
        <v>69</v>
      </c>
      <c r="G128" s="33"/>
    </row>
    <row r="129" spans="1:7" x14ac:dyDescent="0.2">
      <c r="A129" s="11"/>
      <c r="B129" s="27" t="str">
        <f>C20</f>
        <v>Naphtha</v>
      </c>
      <c r="C129" s="11" t="s">
        <v>63</v>
      </c>
      <c r="D129" s="11">
        <f>VLOOKUP(B129,fuelInfo,3,FALSE)</f>
        <v>73300</v>
      </c>
      <c r="E129" s="11">
        <f>VLOOKUP(B129,fuelInfo,4,FALSE)</f>
        <v>44.5</v>
      </c>
      <c r="F129" s="11">
        <f>D129*E129</f>
        <v>3261850</v>
      </c>
      <c r="G129" s="4">
        <f>((F129/1000000000)*0.77)*158.99</f>
        <v>0.39932317925500005</v>
      </c>
    </row>
    <row r="130" spans="1:7" x14ac:dyDescent="0.2">
      <c r="A130" s="11"/>
      <c r="B130" s="27"/>
      <c r="C130" s="11" t="s">
        <v>64</v>
      </c>
      <c r="D130" s="11"/>
      <c r="E130" s="11"/>
      <c r="F130" s="11"/>
      <c r="G130" s="4">
        <f>((F129/1000000000)*0.77)*3.785</f>
        <v>9.506498732500002E-3</v>
      </c>
    </row>
    <row r="131" spans="1:7" ht="13.5" thickBot="1" x14ac:dyDescent="0.25">
      <c r="A131" s="11"/>
      <c r="B131" s="26"/>
      <c r="C131" s="30" t="s">
        <v>65</v>
      </c>
      <c r="D131" s="30"/>
      <c r="E131" s="30"/>
      <c r="F131" s="30"/>
      <c r="G131" s="7">
        <f>(F129/1000000000)*0.77</f>
        <v>2.5116245000000002E-3</v>
      </c>
    </row>
    <row r="132" spans="1:7" ht="13.5" thickBot="1" x14ac:dyDescent="0.25">
      <c r="A132" s="11" t="s">
        <v>274</v>
      </c>
      <c r="B132" s="11"/>
      <c r="C132" s="11"/>
      <c r="D132" s="11"/>
      <c r="E132" s="11"/>
      <c r="F132" s="11"/>
      <c r="G132" s="3"/>
    </row>
    <row r="133" spans="1:7" ht="39" thickBot="1" x14ac:dyDescent="0.25">
      <c r="A133" s="11"/>
      <c r="B133" s="89" t="s">
        <v>62</v>
      </c>
      <c r="C133" s="90" t="s">
        <v>68</v>
      </c>
      <c r="D133" s="91" t="s">
        <v>71</v>
      </c>
      <c r="E133" s="91" t="s">
        <v>70</v>
      </c>
      <c r="F133" s="92" t="s">
        <v>69</v>
      </c>
      <c r="G133" s="93"/>
    </row>
    <row r="134" spans="1:7" x14ac:dyDescent="0.2">
      <c r="A134" s="11"/>
      <c r="B134" s="8" t="str">
        <f>C22</f>
        <v>Lubricants</v>
      </c>
      <c r="C134" s="9" t="s">
        <v>63</v>
      </c>
      <c r="D134" s="9">
        <f>VLOOKUP(B134,fuelInfo,3,FALSE)</f>
        <v>73300</v>
      </c>
      <c r="E134" s="9">
        <f>VLOOKUP(B134,fuelInfo,4,FALSE)</f>
        <v>40.200000000000003</v>
      </c>
      <c r="F134" s="9">
        <f>D134*E134</f>
        <v>2946660</v>
      </c>
      <c r="G134" s="36">
        <f>((F134/1000000000)*1)*158.99</f>
        <v>0.46848947340000002</v>
      </c>
    </row>
    <row r="135" spans="1:7" x14ac:dyDescent="0.2">
      <c r="A135" s="11"/>
      <c r="B135" s="27"/>
      <c r="C135" s="11" t="s">
        <v>64</v>
      </c>
      <c r="D135" s="11"/>
      <c r="E135" s="11"/>
      <c r="F135" s="11"/>
      <c r="G135" s="4">
        <f>((F134/1000000000)*1)*3.785</f>
        <v>1.11531081E-2</v>
      </c>
    </row>
    <row r="136" spans="1:7" ht="13.5" thickBot="1" x14ac:dyDescent="0.25">
      <c r="A136" s="11"/>
      <c r="B136" s="26"/>
      <c r="C136" s="30" t="s">
        <v>65</v>
      </c>
      <c r="D136" s="30"/>
      <c r="E136" s="30"/>
      <c r="F136" s="30"/>
      <c r="G136" s="7">
        <f>(F134/1000000000)*1</f>
        <v>2.9466599999999998E-3</v>
      </c>
    </row>
    <row r="137" spans="1:7" x14ac:dyDescent="0.2">
      <c r="A137" s="11"/>
      <c r="B137" s="11"/>
      <c r="C137" s="11"/>
      <c r="D137" s="11"/>
      <c r="E137" s="11"/>
      <c r="F137" s="11"/>
      <c r="G137" s="3"/>
    </row>
    <row r="138" spans="1:7" ht="24.75" customHeight="1" x14ac:dyDescent="0.2">
      <c r="A138" s="526" t="s">
        <v>275</v>
      </c>
      <c r="B138" s="527"/>
      <c r="C138" s="527"/>
      <c r="D138" s="527"/>
      <c r="E138" s="527"/>
      <c r="F138" s="11"/>
      <c r="G138" s="3"/>
    </row>
    <row r="139" spans="1:7" ht="24.75" customHeight="1" x14ac:dyDescent="0.2">
      <c r="A139" s="88"/>
      <c r="B139" s="56"/>
      <c r="C139" s="56"/>
      <c r="D139" s="56"/>
      <c r="E139" s="56"/>
      <c r="F139" s="11"/>
      <c r="G139" s="3"/>
    </row>
    <row r="140" spans="1:7" ht="13.5" thickBot="1" x14ac:dyDescent="0.25">
      <c r="A140" s="11" t="s">
        <v>276</v>
      </c>
      <c r="B140" s="11"/>
      <c r="C140" s="11"/>
      <c r="D140" s="11"/>
      <c r="E140" s="11"/>
      <c r="F140" s="11"/>
      <c r="G140" s="3"/>
    </row>
    <row r="141" spans="1:7" ht="39" thickBot="1" x14ac:dyDescent="0.25">
      <c r="A141" s="11"/>
      <c r="B141" s="89" t="s">
        <v>62</v>
      </c>
      <c r="C141" s="90" t="s">
        <v>68</v>
      </c>
      <c r="D141" s="91" t="s">
        <v>71</v>
      </c>
      <c r="E141" s="91" t="s">
        <v>70</v>
      </c>
      <c r="F141" s="92" t="s">
        <v>69</v>
      </c>
      <c r="G141" s="93"/>
    </row>
    <row r="142" spans="1:7" x14ac:dyDescent="0.2">
      <c r="A142" s="11"/>
      <c r="B142" s="8" t="str">
        <f>C19</f>
        <v>Ethane</v>
      </c>
      <c r="C142" s="9" t="s">
        <v>66</v>
      </c>
      <c r="D142" s="9">
        <f>VLOOKUP(B142,fuelInfo,3,FALSE)</f>
        <v>61600</v>
      </c>
      <c r="E142" s="9">
        <f>VLOOKUP(B142,fuelInfo,4,FALSE)</f>
        <v>46.4</v>
      </c>
      <c r="F142" s="9">
        <f>D142*E142</f>
        <v>2858240</v>
      </c>
      <c r="G142" s="36">
        <f>((F142/1000000000)*1.3)*0.02832</f>
        <v>1.0522896384000002E-4</v>
      </c>
    </row>
    <row r="143" spans="1:7" ht="13.5" thickBot="1" x14ac:dyDescent="0.25">
      <c r="A143" s="11"/>
      <c r="B143" s="26"/>
      <c r="C143" s="30" t="s">
        <v>67</v>
      </c>
      <c r="D143" s="30"/>
      <c r="E143" s="30"/>
      <c r="F143" s="30"/>
      <c r="G143" s="7">
        <f>(F142/1000000000)*1.3</f>
        <v>3.7157120000000004E-3</v>
      </c>
    </row>
    <row r="144" spans="1:7" ht="13.5" thickBot="1" x14ac:dyDescent="0.25">
      <c r="A144" s="11" t="s">
        <v>277</v>
      </c>
      <c r="B144" s="11"/>
      <c r="C144" s="11"/>
      <c r="D144" s="11"/>
      <c r="E144" s="11"/>
      <c r="F144" s="11"/>
      <c r="G144" s="3"/>
    </row>
    <row r="145" spans="1:20" ht="39" thickBot="1" x14ac:dyDescent="0.25">
      <c r="A145" s="11"/>
      <c r="B145" s="73" t="s">
        <v>62</v>
      </c>
      <c r="C145" s="94" t="s">
        <v>68</v>
      </c>
      <c r="D145" s="32" t="s">
        <v>71</v>
      </c>
      <c r="E145" s="32" t="s">
        <v>70</v>
      </c>
      <c r="F145" s="95" t="s">
        <v>69</v>
      </c>
      <c r="G145" s="33"/>
    </row>
    <row r="146" spans="1:20" x14ac:dyDescent="0.2">
      <c r="A146" s="11"/>
      <c r="B146" s="8" t="str">
        <f>C45</f>
        <v>Natural gas</v>
      </c>
      <c r="C146" s="9" t="s">
        <v>66</v>
      </c>
      <c r="D146" s="9">
        <f>VLOOKUP(B146,fuelInfo,3,FALSE)</f>
        <v>56100</v>
      </c>
      <c r="E146" s="9">
        <f>VLOOKUP(B146,fuelInfo,4,FALSE)</f>
        <v>48</v>
      </c>
      <c r="F146" s="9">
        <f>D146*E146</f>
        <v>2692800</v>
      </c>
      <c r="G146" s="36">
        <f>((F146/1000000000)*0.7)*0.02832</f>
        <v>5.3382067199999998E-5</v>
      </c>
    </row>
    <row r="147" spans="1:20" ht="13.5" thickBot="1" x14ac:dyDescent="0.25">
      <c r="A147" s="11"/>
      <c r="B147" s="26"/>
      <c r="C147" s="30" t="s">
        <v>67</v>
      </c>
      <c r="D147" s="30"/>
      <c r="E147" s="30"/>
      <c r="F147" s="30"/>
      <c r="G147" s="7">
        <f>(F146/1000000000)*0.7</f>
        <v>1.8849599999999998E-3</v>
      </c>
    </row>
    <row r="148" spans="1:20" ht="13.5" thickBot="1" x14ac:dyDescent="0.25">
      <c r="A148" s="11" t="s">
        <v>278</v>
      </c>
      <c r="B148" s="11"/>
      <c r="C148" s="11"/>
      <c r="D148" s="11"/>
      <c r="E148" s="11"/>
      <c r="F148" s="11"/>
      <c r="G148" s="3"/>
    </row>
    <row r="149" spans="1:20" ht="39" thickBot="1" x14ac:dyDescent="0.25">
      <c r="A149" s="11"/>
      <c r="B149" s="73" t="s">
        <v>62</v>
      </c>
      <c r="C149" s="94" t="s">
        <v>68</v>
      </c>
      <c r="D149" s="32" t="s">
        <v>71</v>
      </c>
      <c r="E149" s="32" t="s">
        <v>70</v>
      </c>
      <c r="F149" s="95" t="s">
        <v>69</v>
      </c>
      <c r="G149" s="33"/>
    </row>
    <row r="150" spans="1:20" x14ac:dyDescent="0.2">
      <c r="A150" s="11"/>
      <c r="B150" s="8" t="str">
        <f>C56</f>
        <v>Landfill gas</v>
      </c>
      <c r="C150" s="9" t="s">
        <v>66</v>
      </c>
      <c r="D150" s="9">
        <f>VLOOKUP(B150,fuelInfo,3,FALSE)</f>
        <v>54600</v>
      </c>
      <c r="E150" s="9">
        <f>VLOOKUP(B150,fuelInfo,4,FALSE)</f>
        <v>50.4</v>
      </c>
      <c r="F150" s="9">
        <f>D150*E150</f>
        <v>2751840</v>
      </c>
      <c r="G150" s="36">
        <f>((F150/1000000000)*0.9)*0.02832</f>
        <v>7.0138897920000016E-5</v>
      </c>
    </row>
    <row r="151" spans="1:20" ht="13.5" thickBot="1" x14ac:dyDescent="0.25">
      <c r="A151" s="11"/>
      <c r="B151" s="5"/>
      <c r="C151" s="30" t="s">
        <v>67</v>
      </c>
      <c r="D151" s="30"/>
      <c r="E151" s="30"/>
      <c r="F151" s="30"/>
      <c r="G151" s="7">
        <f>(F150/1000000000)*0.9</f>
        <v>2.4766560000000003E-3</v>
      </c>
    </row>
    <row r="152" spans="1:20" x14ac:dyDescent="0.2">
      <c r="C152" s="18"/>
      <c r="D152" s="18"/>
      <c r="E152" s="18"/>
      <c r="F152" s="18"/>
    </row>
    <row r="154" spans="1:20" ht="13.5" thickBot="1" x14ac:dyDescent="0.25">
      <c r="A154" s="521" t="s">
        <v>279</v>
      </c>
      <c r="B154" s="522"/>
      <c r="C154" s="522"/>
      <c r="D154" s="522"/>
      <c r="E154" s="522"/>
      <c r="F154" s="522"/>
    </row>
    <row r="155" spans="1:20" s="18" customFormat="1" ht="13.5" thickBot="1" x14ac:dyDescent="0.25">
      <c r="B155" s="168" t="s">
        <v>25</v>
      </c>
      <c r="C155" s="169" t="s">
        <v>496</v>
      </c>
      <c r="D155" s="168" t="s">
        <v>499</v>
      </c>
      <c r="E155" s="168" t="s">
        <v>27</v>
      </c>
      <c r="F155" s="169" t="s">
        <v>472</v>
      </c>
      <c r="G155" s="168" t="s">
        <v>473</v>
      </c>
      <c r="H155" s="168" t="s">
        <v>474</v>
      </c>
      <c r="I155" s="168" t="s">
        <v>28</v>
      </c>
      <c r="J155" s="168" t="s">
        <v>475</v>
      </c>
      <c r="K155" s="168" t="s">
        <v>476</v>
      </c>
      <c r="L155" s="168" t="s">
        <v>477</v>
      </c>
      <c r="M155" s="168" t="s">
        <v>502</v>
      </c>
      <c r="N155" s="168" t="s">
        <v>503</v>
      </c>
      <c r="O155" s="168" t="s">
        <v>517</v>
      </c>
      <c r="P155" s="168" t="s">
        <v>479</v>
      </c>
      <c r="Q155" s="168" t="s">
        <v>511</v>
      </c>
      <c r="R155" s="168" t="s">
        <v>30</v>
      </c>
      <c r="S155" s="168" t="s">
        <v>518</v>
      </c>
      <c r="T155" s="169" t="s">
        <v>33</v>
      </c>
    </row>
    <row r="156" spans="1:20" s="18" customFormat="1" x14ac:dyDescent="0.2">
      <c r="B156" s="23" t="s">
        <v>86</v>
      </c>
      <c r="C156" s="23" t="s">
        <v>86</v>
      </c>
      <c r="D156" s="23" t="s">
        <v>86</v>
      </c>
      <c r="E156" s="23" t="s">
        <v>86</v>
      </c>
      <c r="F156" s="23" t="s">
        <v>86</v>
      </c>
      <c r="G156" s="23" t="s">
        <v>86</v>
      </c>
      <c r="H156" s="23" t="s">
        <v>86</v>
      </c>
      <c r="I156" s="23" t="s">
        <v>86</v>
      </c>
      <c r="J156" s="23" t="s">
        <v>86</v>
      </c>
      <c r="K156" s="23" t="s">
        <v>86</v>
      </c>
      <c r="L156" s="23" t="s">
        <v>86</v>
      </c>
      <c r="M156" s="23" t="s">
        <v>86</v>
      </c>
      <c r="N156" s="23" t="s">
        <v>86</v>
      </c>
      <c r="O156" s="23" t="s">
        <v>86</v>
      </c>
      <c r="P156" s="23" t="s">
        <v>86</v>
      </c>
      <c r="Q156" s="23" t="s">
        <v>86</v>
      </c>
      <c r="R156" s="23" t="s">
        <v>86</v>
      </c>
      <c r="S156" s="23" t="s">
        <v>86</v>
      </c>
      <c r="T156" s="23" t="s">
        <v>86</v>
      </c>
    </row>
    <row r="157" spans="1:20" s="18" customFormat="1" x14ac:dyDescent="0.2">
      <c r="B157" s="23" t="s">
        <v>87</v>
      </c>
      <c r="C157" s="23" t="s">
        <v>87</v>
      </c>
      <c r="D157" s="23" t="s">
        <v>87</v>
      </c>
      <c r="E157" s="23" t="s">
        <v>87</v>
      </c>
      <c r="F157" s="23" t="s">
        <v>87</v>
      </c>
      <c r="G157" s="23" t="s">
        <v>87</v>
      </c>
      <c r="H157" s="23" t="s">
        <v>87</v>
      </c>
      <c r="I157" s="23" t="s">
        <v>87</v>
      </c>
      <c r="J157" s="23" t="s">
        <v>87</v>
      </c>
      <c r="K157" s="23" t="s">
        <v>87</v>
      </c>
      <c r="L157" s="23" t="s">
        <v>87</v>
      </c>
      <c r="M157" s="23" t="s">
        <v>87</v>
      </c>
      <c r="N157" s="23" t="s">
        <v>87</v>
      </c>
      <c r="O157" s="23" t="s">
        <v>87</v>
      </c>
      <c r="P157" s="23" t="s">
        <v>87</v>
      </c>
      <c r="Q157" s="23" t="s">
        <v>87</v>
      </c>
      <c r="R157" s="23" t="s">
        <v>87</v>
      </c>
      <c r="S157" s="23" t="s">
        <v>87</v>
      </c>
      <c r="T157" s="23" t="s">
        <v>87</v>
      </c>
    </row>
    <row r="158" spans="1:20" s="18" customFormat="1" x14ac:dyDescent="0.2">
      <c r="B158" s="23" t="s">
        <v>60</v>
      </c>
      <c r="C158" s="23" t="s">
        <v>60</v>
      </c>
      <c r="D158" s="23" t="s">
        <v>60</v>
      </c>
      <c r="E158" s="23" t="s">
        <v>60</v>
      </c>
      <c r="F158" s="23" t="s">
        <v>60</v>
      </c>
      <c r="G158" s="23" t="s">
        <v>60</v>
      </c>
      <c r="H158" s="23" t="s">
        <v>60</v>
      </c>
      <c r="I158" s="23" t="s">
        <v>60</v>
      </c>
      <c r="J158" s="23" t="s">
        <v>60</v>
      </c>
      <c r="K158" s="23" t="s">
        <v>60</v>
      </c>
      <c r="L158" s="23" t="s">
        <v>60</v>
      </c>
      <c r="M158" s="23" t="s">
        <v>60</v>
      </c>
      <c r="N158" s="23" t="s">
        <v>60</v>
      </c>
      <c r="O158" s="23" t="s">
        <v>60</v>
      </c>
      <c r="P158" s="23" t="s">
        <v>60</v>
      </c>
      <c r="Q158" s="23" t="s">
        <v>60</v>
      </c>
      <c r="R158" s="23" t="s">
        <v>60</v>
      </c>
      <c r="S158" s="23" t="s">
        <v>60</v>
      </c>
      <c r="T158" s="23" t="s">
        <v>60</v>
      </c>
    </row>
    <row r="159" spans="1:20" s="18" customFormat="1" x14ac:dyDescent="0.2">
      <c r="B159" s="23" t="s">
        <v>48</v>
      </c>
      <c r="C159" s="23" t="s">
        <v>48</v>
      </c>
      <c r="D159" s="23" t="s">
        <v>48</v>
      </c>
      <c r="E159" s="23" t="s">
        <v>48</v>
      </c>
      <c r="F159" s="23" t="s">
        <v>48</v>
      </c>
      <c r="G159" s="23" t="s">
        <v>48</v>
      </c>
      <c r="H159" s="23" t="s">
        <v>48</v>
      </c>
      <c r="I159" s="23" t="s">
        <v>48</v>
      </c>
      <c r="J159" s="23" t="s">
        <v>48</v>
      </c>
      <c r="K159" s="23" t="s">
        <v>48</v>
      </c>
      <c r="L159" s="23" t="s">
        <v>48</v>
      </c>
      <c r="M159" s="23" t="s">
        <v>48</v>
      </c>
      <c r="N159" s="23" t="s">
        <v>48</v>
      </c>
      <c r="O159" s="23" t="s">
        <v>48</v>
      </c>
      <c r="P159" s="23" t="s">
        <v>48</v>
      </c>
      <c r="Q159" s="23" t="s">
        <v>48</v>
      </c>
      <c r="R159" s="23" t="s">
        <v>48</v>
      </c>
      <c r="S159" s="23" t="s">
        <v>48</v>
      </c>
      <c r="T159" s="23" t="s">
        <v>48</v>
      </c>
    </row>
    <row r="160" spans="1:20" s="18" customFormat="1" x14ac:dyDescent="0.2">
      <c r="B160" s="23" t="s">
        <v>49</v>
      </c>
      <c r="C160" s="23" t="s">
        <v>49</v>
      </c>
      <c r="D160" s="23" t="s">
        <v>49</v>
      </c>
      <c r="E160" s="23" t="s">
        <v>49</v>
      </c>
      <c r="F160" s="23" t="s">
        <v>49</v>
      </c>
      <c r="G160" s="23" t="s">
        <v>49</v>
      </c>
      <c r="H160" s="23" t="s">
        <v>49</v>
      </c>
      <c r="I160" s="23" t="s">
        <v>49</v>
      </c>
      <c r="J160" s="23" t="s">
        <v>49</v>
      </c>
      <c r="K160" s="23" t="s">
        <v>49</v>
      </c>
      <c r="L160" s="23" t="s">
        <v>49</v>
      </c>
      <c r="M160" s="23" t="s">
        <v>49</v>
      </c>
      <c r="N160" s="23" t="s">
        <v>49</v>
      </c>
      <c r="O160" s="23" t="s">
        <v>49</v>
      </c>
      <c r="P160" s="23" t="s">
        <v>49</v>
      </c>
      <c r="Q160" s="23" t="s">
        <v>49</v>
      </c>
      <c r="R160" s="23" t="s">
        <v>49</v>
      </c>
      <c r="S160" s="23" t="s">
        <v>49</v>
      </c>
      <c r="T160" s="23" t="s">
        <v>49</v>
      </c>
    </row>
    <row r="161" spans="1:20" s="18" customFormat="1" x14ac:dyDescent="0.2">
      <c r="B161" s="23" t="s">
        <v>50</v>
      </c>
      <c r="C161" s="23" t="s">
        <v>50</v>
      </c>
      <c r="D161" s="23" t="s">
        <v>50</v>
      </c>
      <c r="E161" s="23" t="s">
        <v>50</v>
      </c>
      <c r="F161" s="23" t="s">
        <v>50</v>
      </c>
      <c r="G161" s="23" t="s">
        <v>50</v>
      </c>
      <c r="H161" s="23" t="s">
        <v>50</v>
      </c>
      <c r="I161" s="23" t="s">
        <v>50</v>
      </c>
      <c r="J161" s="23" t="s">
        <v>50</v>
      </c>
      <c r="K161" s="23" t="s">
        <v>50</v>
      </c>
      <c r="L161" s="23" t="s">
        <v>50</v>
      </c>
      <c r="M161" s="23" t="s">
        <v>50</v>
      </c>
      <c r="N161" s="23" t="s">
        <v>50</v>
      </c>
      <c r="O161" s="23" t="s">
        <v>50</v>
      </c>
      <c r="P161" s="23" t="s">
        <v>50</v>
      </c>
      <c r="Q161" s="23" t="s">
        <v>50</v>
      </c>
      <c r="R161" s="23" t="s">
        <v>50</v>
      </c>
      <c r="S161" s="23" t="s">
        <v>50</v>
      </c>
      <c r="T161" s="23" t="s">
        <v>50</v>
      </c>
    </row>
    <row r="162" spans="1:20" s="18" customFormat="1" x14ac:dyDescent="0.2">
      <c r="B162" s="23" t="s">
        <v>82</v>
      </c>
      <c r="C162" s="23" t="s">
        <v>82</v>
      </c>
      <c r="D162" s="23" t="s">
        <v>82</v>
      </c>
      <c r="E162" s="23" t="s">
        <v>82</v>
      </c>
      <c r="F162" s="23" t="s">
        <v>82</v>
      </c>
      <c r="G162" s="23" t="s">
        <v>82</v>
      </c>
      <c r="H162" s="23" t="s">
        <v>82</v>
      </c>
      <c r="I162" s="23" t="s">
        <v>82</v>
      </c>
      <c r="J162" s="23" t="s">
        <v>82</v>
      </c>
      <c r="K162" s="23" t="s">
        <v>82</v>
      </c>
      <c r="L162" s="23" t="s">
        <v>82</v>
      </c>
      <c r="M162" s="23" t="s">
        <v>82</v>
      </c>
      <c r="N162" s="23" t="s">
        <v>82</v>
      </c>
      <c r="O162" s="23" t="s">
        <v>82</v>
      </c>
      <c r="P162" s="23" t="s">
        <v>82</v>
      </c>
      <c r="Q162" s="23" t="s">
        <v>82</v>
      </c>
      <c r="R162" s="23" t="s">
        <v>82</v>
      </c>
      <c r="S162" s="23" t="s">
        <v>82</v>
      </c>
      <c r="T162" s="23" t="s">
        <v>82</v>
      </c>
    </row>
    <row r="163" spans="1:20" s="18" customFormat="1" x14ac:dyDescent="0.2">
      <c r="B163" s="23" t="s">
        <v>83</v>
      </c>
      <c r="C163" s="23" t="s">
        <v>83</v>
      </c>
      <c r="D163" s="23" t="s">
        <v>83</v>
      </c>
      <c r="E163" s="23" t="s">
        <v>83</v>
      </c>
      <c r="F163" s="23" t="s">
        <v>83</v>
      </c>
      <c r="G163" s="23" t="s">
        <v>83</v>
      </c>
      <c r="H163" s="23" t="s">
        <v>83</v>
      </c>
      <c r="I163" s="23" t="s">
        <v>83</v>
      </c>
      <c r="J163" s="23" t="s">
        <v>83</v>
      </c>
      <c r="K163" s="23" t="s">
        <v>83</v>
      </c>
      <c r="L163" s="23" t="s">
        <v>83</v>
      </c>
      <c r="M163" s="23" t="s">
        <v>83</v>
      </c>
      <c r="N163" s="23" t="s">
        <v>83</v>
      </c>
      <c r="O163" s="23" t="s">
        <v>83</v>
      </c>
      <c r="P163" s="23" t="s">
        <v>83</v>
      </c>
      <c r="Q163" s="23" t="s">
        <v>83</v>
      </c>
      <c r="R163" s="23" t="s">
        <v>83</v>
      </c>
      <c r="S163" s="23" t="s">
        <v>83</v>
      </c>
      <c r="T163" s="23" t="s">
        <v>83</v>
      </c>
    </row>
    <row r="164" spans="1:20" s="18" customFormat="1" ht="13.5" thickBot="1" x14ac:dyDescent="0.25">
      <c r="B164" s="31" t="s">
        <v>52</v>
      </c>
      <c r="C164" s="31" t="s">
        <v>52</v>
      </c>
      <c r="D164" s="31" t="s">
        <v>52</v>
      </c>
      <c r="E164" s="31" t="s">
        <v>52</v>
      </c>
      <c r="F164" s="31" t="s">
        <v>52</v>
      </c>
      <c r="G164" s="31" t="s">
        <v>52</v>
      </c>
      <c r="H164" s="31" t="s">
        <v>52</v>
      </c>
      <c r="I164" s="31" t="s">
        <v>52</v>
      </c>
      <c r="J164" s="31" t="s">
        <v>52</v>
      </c>
      <c r="K164" s="31" t="s">
        <v>52</v>
      </c>
      <c r="L164" s="31" t="s">
        <v>52</v>
      </c>
      <c r="M164" s="31" t="s">
        <v>52</v>
      </c>
      <c r="N164" s="31" t="s">
        <v>52</v>
      </c>
      <c r="O164" s="31" t="s">
        <v>52</v>
      </c>
      <c r="P164" s="31" t="s">
        <v>52</v>
      </c>
      <c r="Q164" s="31" t="s">
        <v>52</v>
      </c>
      <c r="R164" s="31" t="s">
        <v>52</v>
      </c>
      <c r="S164" s="31" t="s">
        <v>52</v>
      </c>
      <c r="T164" s="31" t="s">
        <v>52</v>
      </c>
    </row>
    <row r="165" spans="1:20" s="18" customFormat="1" x14ac:dyDescent="0.2">
      <c r="B165" s="18">
        <v>1</v>
      </c>
      <c r="C165" s="18">
        <v>2</v>
      </c>
      <c r="D165" s="18">
        <v>3</v>
      </c>
      <c r="E165" s="18">
        <v>4</v>
      </c>
      <c r="F165" s="18">
        <v>5</v>
      </c>
      <c r="G165" s="18">
        <v>6</v>
      </c>
      <c r="H165" s="18">
        <v>7</v>
      </c>
      <c r="I165" s="18">
        <v>8</v>
      </c>
      <c r="J165" s="18">
        <v>9</v>
      </c>
      <c r="K165" s="18">
        <v>10</v>
      </c>
      <c r="L165" s="18">
        <v>11</v>
      </c>
      <c r="M165" s="18">
        <v>12</v>
      </c>
      <c r="N165" s="18">
        <v>13</v>
      </c>
      <c r="O165" s="18">
        <v>14</v>
      </c>
      <c r="P165" s="18">
        <v>15</v>
      </c>
      <c r="Q165" s="18">
        <v>16</v>
      </c>
      <c r="R165" s="18">
        <v>17</v>
      </c>
      <c r="S165" s="18">
        <v>18</v>
      </c>
      <c r="T165" s="18">
        <v>19</v>
      </c>
    </row>
    <row r="166" spans="1:20" s="18" customFormat="1" ht="13.5" thickBot="1" x14ac:dyDescent="0.25">
      <c r="A166" s="11"/>
      <c r="B166" s="11"/>
      <c r="C166" s="11"/>
      <c r="D166" s="11"/>
      <c r="E166" s="11"/>
      <c r="F166" s="11"/>
      <c r="G166" s="11"/>
      <c r="H166" s="11"/>
      <c r="I166" s="11"/>
      <c r="J166" s="11"/>
      <c r="K166" s="163"/>
      <c r="L166" s="11"/>
      <c r="M166" s="11"/>
    </row>
    <row r="167" spans="1:20" s="18" customFormat="1" ht="13.5" thickBot="1" x14ac:dyDescent="0.25">
      <c r="B167" s="169" t="s">
        <v>482</v>
      </c>
      <c r="C167" s="169" t="s">
        <v>483</v>
      </c>
      <c r="D167" s="169" t="s">
        <v>484</v>
      </c>
      <c r="E167" s="169" t="s">
        <v>485</v>
      </c>
      <c r="F167" s="169" t="s">
        <v>486</v>
      </c>
      <c r="G167" s="169" t="s">
        <v>468</v>
      </c>
      <c r="H167" s="169" t="s">
        <v>469</v>
      </c>
      <c r="I167" s="169" t="s">
        <v>470</v>
      </c>
      <c r="J167" s="169" t="s">
        <v>471</v>
      </c>
      <c r="K167" s="169" t="s">
        <v>24</v>
      </c>
      <c r="L167" s="169" t="s">
        <v>26</v>
      </c>
    </row>
    <row r="168" spans="1:20" s="18" customFormat="1" x14ac:dyDescent="0.2">
      <c r="B168" s="23" t="s">
        <v>85</v>
      </c>
      <c r="C168" s="23" t="s">
        <v>85</v>
      </c>
      <c r="D168" s="23" t="s">
        <v>85</v>
      </c>
      <c r="E168" s="23" t="s">
        <v>85</v>
      </c>
      <c r="F168" s="23" t="s">
        <v>85</v>
      </c>
      <c r="G168" s="23" t="s">
        <v>85</v>
      </c>
      <c r="H168" s="23" t="s">
        <v>85</v>
      </c>
      <c r="I168" s="23" t="s">
        <v>85</v>
      </c>
      <c r="J168" s="23" t="s">
        <v>85</v>
      </c>
      <c r="K168" s="23" t="s">
        <v>85</v>
      </c>
      <c r="L168" s="23" t="s">
        <v>85</v>
      </c>
      <c r="M168" s="27"/>
      <c r="N168" s="11"/>
      <c r="O168" s="11"/>
    </row>
    <row r="169" spans="1:20" s="18" customFormat="1" x14ac:dyDescent="0.2">
      <c r="B169" s="23" t="s">
        <v>64</v>
      </c>
      <c r="C169" s="23" t="s">
        <v>64</v>
      </c>
      <c r="D169" s="23" t="s">
        <v>64</v>
      </c>
      <c r="E169" s="23" t="s">
        <v>64</v>
      </c>
      <c r="F169" s="23" t="s">
        <v>64</v>
      </c>
      <c r="G169" s="23" t="s">
        <v>64</v>
      </c>
      <c r="H169" s="23" t="s">
        <v>64</v>
      </c>
      <c r="I169" s="23" t="s">
        <v>64</v>
      </c>
      <c r="J169" s="23" t="s">
        <v>64</v>
      </c>
      <c r="K169" s="23" t="s">
        <v>64</v>
      </c>
      <c r="L169" s="23" t="s">
        <v>64</v>
      </c>
      <c r="M169" s="27"/>
      <c r="N169" s="11"/>
      <c r="O169" s="11"/>
    </row>
    <row r="170" spans="1:20" s="18" customFormat="1" x14ac:dyDescent="0.2">
      <c r="B170" s="23" t="s">
        <v>84</v>
      </c>
      <c r="C170" s="23" t="s">
        <v>84</v>
      </c>
      <c r="D170" s="23" t="s">
        <v>84</v>
      </c>
      <c r="E170" s="23" t="s">
        <v>84</v>
      </c>
      <c r="F170" s="23" t="s">
        <v>84</v>
      </c>
      <c r="G170" s="23" t="s">
        <v>84</v>
      </c>
      <c r="H170" s="23" t="s">
        <v>84</v>
      </c>
      <c r="I170" s="23" t="s">
        <v>84</v>
      </c>
      <c r="J170" s="23" t="s">
        <v>84</v>
      </c>
      <c r="K170" s="23" t="s">
        <v>84</v>
      </c>
      <c r="L170" s="23" t="s">
        <v>84</v>
      </c>
      <c r="M170" s="27"/>
      <c r="N170" s="11"/>
      <c r="O170" s="11"/>
    </row>
    <row r="171" spans="1:20" s="18" customFormat="1" x14ac:dyDescent="0.2">
      <c r="B171" s="23" t="s">
        <v>48</v>
      </c>
      <c r="C171" s="23" t="s">
        <v>48</v>
      </c>
      <c r="D171" s="23" t="s">
        <v>48</v>
      </c>
      <c r="E171" s="23" t="s">
        <v>48</v>
      </c>
      <c r="F171" s="23" t="s">
        <v>48</v>
      </c>
      <c r="G171" s="23" t="s">
        <v>48</v>
      </c>
      <c r="H171" s="23" t="s">
        <v>48</v>
      </c>
      <c r="I171" s="23" t="s">
        <v>48</v>
      </c>
      <c r="J171" s="23" t="s">
        <v>48</v>
      </c>
      <c r="K171" s="23" t="s">
        <v>48</v>
      </c>
      <c r="L171" s="23" t="s">
        <v>48</v>
      </c>
      <c r="M171" s="27"/>
      <c r="N171" s="11"/>
      <c r="O171" s="11"/>
    </row>
    <row r="172" spans="1:20" s="18" customFormat="1" x14ac:dyDescent="0.2">
      <c r="B172" s="23" t="s">
        <v>49</v>
      </c>
      <c r="C172" s="23" t="s">
        <v>49</v>
      </c>
      <c r="D172" s="23" t="s">
        <v>49</v>
      </c>
      <c r="E172" s="23" t="s">
        <v>49</v>
      </c>
      <c r="F172" s="23" t="s">
        <v>49</v>
      </c>
      <c r="G172" s="23" t="s">
        <v>49</v>
      </c>
      <c r="H172" s="23" t="s">
        <v>49</v>
      </c>
      <c r="I172" s="23" t="s">
        <v>49</v>
      </c>
      <c r="J172" s="23" t="s">
        <v>49</v>
      </c>
      <c r="K172" s="23" t="s">
        <v>49</v>
      </c>
      <c r="L172" s="23" t="s">
        <v>49</v>
      </c>
      <c r="M172" s="27"/>
      <c r="N172" s="11"/>
      <c r="O172" s="11"/>
    </row>
    <row r="173" spans="1:20" s="18" customFormat="1" x14ac:dyDescent="0.2">
      <c r="B173" s="23" t="s">
        <v>50</v>
      </c>
      <c r="C173" s="23" t="s">
        <v>50</v>
      </c>
      <c r="D173" s="23" t="s">
        <v>50</v>
      </c>
      <c r="E173" s="23" t="s">
        <v>50</v>
      </c>
      <c r="F173" s="23" t="s">
        <v>50</v>
      </c>
      <c r="G173" s="23" t="s">
        <v>50</v>
      </c>
      <c r="H173" s="23" t="s">
        <v>50</v>
      </c>
      <c r="I173" s="23" t="s">
        <v>50</v>
      </c>
      <c r="J173" s="23" t="s">
        <v>50</v>
      </c>
      <c r="K173" s="23" t="s">
        <v>50</v>
      </c>
      <c r="L173" s="23" t="s">
        <v>50</v>
      </c>
      <c r="M173" s="27"/>
      <c r="N173" s="11"/>
      <c r="O173" s="11"/>
    </row>
    <row r="174" spans="1:20" s="18" customFormat="1" x14ac:dyDescent="0.2">
      <c r="B174" s="23" t="s">
        <v>82</v>
      </c>
      <c r="C174" s="23" t="s">
        <v>82</v>
      </c>
      <c r="D174" s="23" t="s">
        <v>82</v>
      </c>
      <c r="E174" s="23" t="s">
        <v>82</v>
      </c>
      <c r="F174" s="23" t="s">
        <v>82</v>
      </c>
      <c r="G174" s="23" t="s">
        <v>82</v>
      </c>
      <c r="H174" s="23" t="s">
        <v>82</v>
      </c>
      <c r="I174" s="23" t="s">
        <v>82</v>
      </c>
      <c r="J174" s="23" t="s">
        <v>82</v>
      </c>
      <c r="K174" s="23" t="s">
        <v>82</v>
      </c>
      <c r="L174" s="23" t="s">
        <v>82</v>
      </c>
      <c r="M174" s="27"/>
      <c r="N174" s="11"/>
      <c r="O174" s="11"/>
    </row>
    <row r="175" spans="1:20" s="18" customFormat="1" ht="13.5" thickBot="1" x14ac:dyDescent="0.25">
      <c r="B175" s="23" t="s">
        <v>83</v>
      </c>
      <c r="C175" s="23" t="s">
        <v>83</v>
      </c>
      <c r="D175" s="23" t="s">
        <v>83</v>
      </c>
      <c r="E175" s="23" t="s">
        <v>83</v>
      </c>
      <c r="F175" s="23" t="s">
        <v>83</v>
      </c>
      <c r="G175" s="31" t="s">
        <v>83</v>
      </c>
      <c r="H175" s="23" t="s">
        <v>83</v>
      </c>
      <c r="I175" s="23" t="s">
        <v>83</v>
      </c>
      <c r="J175" s="23" t="s">
        <v>83</v>
      </c>
      <c r="K175" s="23" t="s">
        <v>83</v>
      </c>
      <c r="L175" s="23" t="s">
        <v>83</v>
      </c>
      <c r="M175" s="27"/>
      <c r="N175" s="11"/>
      <c r="O175" s="11"/>
    </row>
    <row r="176" spans="1:20" s="18" customFormat="1" ht="13.5" thickBot="1" x14ac:dyDescent="0.25">
      <c r="B176" s="31" t="s">
        <v>52</v>
      </c>
      <c r="C176" s="31" t="s">
        <v>52</v>
      </c>
      <c r="D176" s="31" t="s">
        <v>52</v>
      </c>
      <c r="E176" s="31" t="s">
        <v>52</v>
      </c>
      <c r="F176" s="31" t="s">
        <v>52</v>
      </c>
      <c r="G176" s="31" t="s">
        <v>52</v>
      </c>
      <c r="H176" s="31" t="s">
        <v>52</v>
      </c>
      <c r="I176" s="31" t="s">
        <v>52</v>
      </c>
      <c r="J176" s="31" t="s">
        <v>52</v>
      </c>
      <c r="K176" s="31" t="s">
        <v>52</v>
      </c>
      <c r="L176" s="31" t="s">
        <v>52</v>
      </c>
      <c r="M176" s="27"/>
      <c r="N176" s="11"/>
      <c r="O176" s="11"/>
    </row>
    <row r="177" spans="1:18" s="18" customFormat="1" x14ac:dyDescent="0.2">
      <c r="A177" s="11"/>
      <c r="B177" s="164">
        <v>20</v>
      </c>
      <c r="C177" s="164">
        <v>21</v>
      </c>
      <c r="D177" s="164">
        <v>22</v>
      </c>
      <c r="E177" s="164">
        <v>23</v>
      </c>
      <c r="F177" s="164">
        <v>24</v>
      </c>
      <c r="G177" s="164">
        <v>25</v>
      </c>
      <c r="H177" s="164">
        <v>26</v>
      </c>
      <c r="I177" s="164">
        <v>27</v>
      </c>
      <c r="J177" s="164">
        <v>28</v>
      </c>
      <c r="K177" s="164">
        <v>29</v>
      </c>
      <c r="L177" s="164">
        <v>30</v>
      </c>
      <c r="M177" s="11"/>
      <c r="N177" s="11"/>
      <c r="O177" s="11"/>
    </row>
    <row r="178" spans="1:18" s="18" customFormat="1" ht="13.5" thickBot="1" x14ac:dyDescent="0.25"/>
    <row r="179" spans="1:18" s="18" customFormat="1" ht="13.5" thickBot="1" x14ac:dyDescent="0.25">
      <c r="A179" s="20"/>
      <c r="B179" s="170" t="s">
        <v>23</v>
      </c>
      <c r="C179" s="170" t="s">
        <v>478</v>
      </c>
      <c r="D179" s="170" t="s">
        <v>480</v>
      </c>
    </row>
    <row r="180" spans="1:18" s="18" customFormat="1" x14ac:dyDescent="0.2">
      <c r="A180" s="20"/>
      <c r="B180" s="20" t="s">
        <v>66</v>
      </c>
      <c r="C180" s="20" t="s">
        <v>66</v>
      </c>
      <c r="D180" s="20" t="s">
        <v>66</v>
      </c>
    </row>
    <row r="181" spans="1:18" s="18" customFormat="1" x14ac:dyDescent="0.2">
      <c r="A181" s="20"/>
      <c r="B181" s="20" t="s">
        <v>67</v>
      </c>
      <c r="C181" s="20" t="s">
        <v>67</v>
      </c>
      <c r="D181" s="20" t="s">
        <v>67</v>
      </c>
    </row>
    <row r="182" spans="1:18" s="18" customFormat="1" x14ac:dyDescent="0.2">
      <c r="A182" s="20"/>
      <c r="B182" s="20" t="s">
        <v>48</v>
      </c>
      <c r="C182" s="20" t="s">
        <v>48</v>
      </c>
      <c r="D182" s="20" t="s">
        <v>48</v>
      </c>
    </row>
    <row r="183" spans="1:18" s="18" customFormat="1" x14ac:dyDescent="0.2">
      <c r="A183" s="20"/>
      <c r="B183" s="20" t="s">
        <v>49</v>
      </c>
      <c r="C183" s="20" t="s">
        <v>49</v>
      </c>
      <c r="D183" s="20" t="s">
        <v>49</v>
      </c>
    </row>
    <row r="184" spans="1:18" s="18" customFormat="1" x14ac:dyDescent="0.2">
      <c r="A184" s="20"/>
      <c r="B184" s="20" t="s">
        <v>50</v>
      </c>
      <c r="C184" s="20" t="s">
        <v>50</v>
      </c>
      <c r="D184" s="20" t="s">
        <v>50</v>
      </c>
    </row>
    <row r="185" spans="1:18" s="18" customFormat="1" x14ac:dyDescent="0.2">
      <c r="A185" s="20"/>
      <c r="B185" s="20" t="s">
        <v>82</v>
      </c>
      <c r="C185" s="20" t="s">
        <v>82</v>
      </c>
      <c r="D185" s="20" t="s">
        <v>82</v>
      </c>
    </row>
    <row r="186" spans="1:18" s="18" customFormat="1" x14ac:dyDescent="0.2">
      <c r="A186" s="20"/>
      <c r="B186" s="20" t="s">
        <v>83</v>
      </c>
      <c r="C186" s="20" t="s">
        <v>83</v>
      </c>
      <c r="D186" s="20" t="s">
        <v>83</v>
      </c>
    </row>
    <row r="187" spans="1:18" s="18" customFormat="1" ht="13.5" thickBot="1" x14ac:dyDescent="0.25">
      <c r="A187" s="20"/>
      <c r="B187" s="29" t="s">
        <v>52</v>
      </c>
      <c r="C187" s="29" t="s">
        <v>52</v>
      </c>
      <c r="D187" s="29" t="s">
        <v>52</v>
      </c>
    </row>
    <row r="188" spans="1:18" s="18" customFormat="1" x14ac:dyDescent="0.2">
      <c r="A188" s="11"/>
      <c r="B188" s="11">
        <v>31</v>
      </c>
      <c r="C188" s="11">
        <v>32</v>
      </c>
      <c r="D188" s="11">
        <v>33</v>
      </c>
    </row>
    <row r="189" spans="1:18" s="18" customFormat="1" ht="13.5" thickBot="1" x14ac:dyDescent="0.25">
      <c r="A189" s="11"/>
      <c r="B189" s="11"/>
      <c r="C189" s="11"/>
      <c r="D189" s="11"/>
    </row>
    <row r="190" spans="1:18" s="18" customFormat="1" ht="13.5" thickBot="1" x14ac:dyDescent="0.25">
      <c r="A190" s="11"/>
      <c r="B190" s="168" t="s">
        <v>22</v>
      </c>
      <c r="C190" s="169" t="s">
        <v>495</v>
      </c>
      <c r="D190" s="168" t="s">
        <v>515</v>
      </c>
      <c r="E190" s="168" t="s">
        <v>497</v>
      </c>
      <c r="F190" s="168" t="s">
        <v>498</v>
      </c>
      <c r="G190" s="168" t="s">
        <v>500</v>
      </c>
      <c r="H190" s="168" t="s">
        <v>29</v>
      </c>
      <c r="I190" s="168" t="s">
        <v>504</v>
      </c>
      <c r="J190" s="168" t="s">
        <v>505</v>
      </c>
      <c r="K190" s="168" t="s">
        <v>506</v>
      </c>
      <c r="L190" s="168" t="s">
        <v>507</v>
      </c>
      <c r="M190" s="168" t="s">
        <v>510</v>
      </c>
      <c r="N190" s="169" t="s">
        <v>31</v>
      </c>
      <c r="O190" s="169" t="s">
        <v>32</v>
      </c>
      <c r="P190" s="73" t="s">
        <v>512</v>
      </c>
      <c r="Q190" s="32" t="s">
        <v>513</v>
      </c>
      <c r="R190" s="33" t="s">
        <v>514</v>
      </c>
    </row>
    <row r="191" spans="1:18" s="18" customFormat="1" x14ac:dyDescent="0.2">
      <c r="A191" s="11"/>
      <c r="B191" s="23" t="s">
        <v>86</v>
      </c>
      <c r="C191" s="23" t="s">
        <v>86</v>
      </c>
      <c r="D191" s="23" t="s">
        <v>86</v>
      </c>
      <c r="E191" s="23" t="s">
        <v>86</v>
      </c>
      <c r="F191" s="23" t="s">
        <v>86</v>
      </c>
      <c r="G191" s="23" t="s">
        <v>86</v>
      </c>
      <c r="H191" s="23" t="s">
        <v>86</v>
      </c>
      <c r="I191" s="23" t="s">
        <v>86</v>
      </c>
      <c r="J191" s="23" t="s">
        <v>86</v>
      </c>
      <c r="K191" s="23" t="s">
        <v>86</v>
      </c>
      <c r="L191" s="23" t="s">
        <v>86</v>
      </c>
      <c r="M191" s="23" t="s">
        <v>86</v>
      </c>
      <c r="N191" s="23" t="s">
        <v>86</v>
      </c>
      <c r="O191" s="23" t="s">
        <v>86</v>
      </c>
      <c r="P191" s="23" t="s">
        <v>86</v>
      </c>
      <c r="Q191" s="23" t="s">
        <v>86</v>
      </c>
      <c r="R191" s="23" t="s">
        <v>86</v>
      </c>
    </row>
    <row r="192" spans="1:18" s="18" customFormat="1" x14ac:dyDescent="0.2">
      <c r="A192" s="11"/>
      <c r="B192" s="23" t="s">
        <v>87</v>
      </c>
      <c r="C192" s="23" t="s">
        <v>87</v>
      </c>
      <c r="D192" s="23" t="s">
        <v>87</v>
      </c>
      <c r="E192" s="23" t="s">
        <v>87</v>
      </c>
      <c r="F192" s="23" t="s">
        <v>87</v>
      </c>
      <c r="G192" s="23" t="s">
        <v>87</v>
      </c>
      <c r="H192" s="23" t="s">
        <v>87</v>
      </c>
      <c r="I192" s="23" t="s">
        <v>87</v>
      </c>
      <c r="J192" s="23" t="s">
        <v>87</v>
      </c>
      <c r="K192" s="23" t="s">
        <v>87</v>
      </c>
      <c r="L192" s="23" t="s">
        <v>87</v>
      </c>
      <c r="M192" s="23" t="s">
        <v>87</v>
      </c>
      <c r="N192" s="23" t="s">
        <v>87</v>
      </c>
      <c r="O192" s="23" t="s">
        <v>87</v>
      </c>
      <c r="P192" s="23" t="s">
        <v>87</v>
      </c>
      <c r="Q192" s="23" t="s">
        <v>87</v>
      </c>
      <c r="R192" s="23" t="s">
        <v>87</v>
      </c>
    </row>
    <row r="193" spans="1:18" s="18" customFormat="1" x14ac:dyDescent="0.2">
      <c r="A193" s="11"/>
      <c r="B193" s="23" t="s">
        <v>60</v>
      </c>
      <c r="C193" s="23" t="s">
        <v>60</v>
      </c>
      <c r="D193" s="23" t="s">
        <v>60</v>
      </c>
      <c r="E193" s="23" t="s">
        <v>60</v>
      </c>
      <c r="F193" s="23" t="s">
        <v>60</v>
      </c>
      <c r="G193" s="23" t="s">
        <v>60</v>
      </c>
      <c r="H193" s="23" t="s">
        <v>60</v>
      </c>
      <c r="I193" s="23" t="s">
        <v>60</v>
      </c>
      <c r="J193" s="23" t="s">
        <v>60</v>
      </c>
      <c r="K193" s="23" t="s">
        <v>60</v>
      </c>
      <c r="L193" s="23" t="s">
        <v>60</v>
      </c>
      <c r="M193" s="23" t="s">
        <v>60</v>
      </c>
      <c r="N193" s="23" t="s">
        <v>60</v>
      </c>
      <c r="O193" s="23" t="s">
        <v>60</v>
      </c>
      <c r="P193" s="23" t="s">
        <v>60</v>
      </c>
      <c r="Q193" s="23" t="s">
        <v>60</v>
      </c>
      <c r="R193" s="23" t="s">
        <v>60</v>
      </c>
    </row>
    <row r="194" spans="1:18" s="18" customFormat="1" x14ac:dyDescent="0.2">
      <c r="A194" s="11"/>
      <c r="B194" s="23" t="s">
        <v>48</v>
      </c>
      <c r="C194" s="23" t="s">
        <v>48</v>
      </c>
      <c r="D194" s="23" t="s">
        <v>48</v>
      </c>
      <c r="E194" s="23" t="s">
        <v>48</v>
      </c>
      <c r="F194" s="23" t="s">
        <v>48</v>
      </c>
      <c r="G194" s="23" t="s">
        <v>48</v>
      </c>
      <c r="H194" s="23" t="s">
        <v>48</v>
      </c>
      <c r="I194" s="23" t="s">
        <v>48</v>
      </c>
      <c r="J194" s="23" t="s">
        <v>48</v>
      </c>
      <c r="K194" s="23" t="s">
        <v>48</v>
      </c>
      <c r="L194" s="23" t="s">
        <v>48</v>
      </c>
      <c r="M194" s="23" t="s">
        <v>48</v>
      </c>
      <c r="N194" s="23" t="s">
        <v>48</v>
      </c>
      <c r="O194" s="23" t="s">
        <v>48</v>
      </c>
      <c r="P194" s="23" t="s">
        <v>48</v>
      </c>
      <c r="Q194" s="23" t="s">
        <v>48</v>
      </c>
      <c r="R194" s="23" t="s">
        <v>48</v>
      </c>
    </row>
    <row r="195" spans="1:18" s="18" customFormat="1" x14ac:dyDescent="0.2">
      <c r="A195" s="11"/>
      <c r="B195" s="23" t="s">
        <v>49</v>
      </c>
      <c r="C195" s="23" t="s">
        <v>49</v>
      </c>
      <c r="D195" s="23" t="s">
        <v>49</v>
      </c>
      <c r="E195" s="23" t="s">
        <v>49</v>
      </c>
      <c r="F195" s="23" t="s">
        <v>49</v>
      </c>
      <c r="G195" s="23" t="s">
        <v>49</v>
      </c>
      <c r="H195" s="23" t="s">
        <v>49</v>
      </c>
      <c r="I195" s="23" t="s">
        <v>49</v>
      </c>
      <c r="J195" s="23" t="s">
        <v>49</v>
      </c>
      <c r="K195" s="23" t="s">
        <v>49</v>
      </c>
      <c r="L195" s="23" t="s">
        <v>49</v>
      </c>
      <c r="M195" s="23" t="s">
        <v>49</v>
      </c>
      <c r="N195" s="23" t="s">
        <v>49</v>
      </c>
      <c r="O195" s="23" t="s">
        <v>49</v>
      </c>
      <c r="P195" s="23" t="s">
        <v>49</v>
      </c>
      <c r="Q195" s="23" t="s">
        <v>49</v>
      </c>
      <c r="R195" s="23" t="s">
        <v>49</v>
      </c>
    </row>
    <row r="196" spans="1:18" s="18" customFormat="1" x14ac:dyDescent="0.2">
      <c r="A196" s="11"/>
      <c r="B196" s="23" t="s">
        <v>50</v>
      </c>
      <c r="C196" s="23" t="s">
        <v>50</v>
      </c>
      <c r="D196" s="23" t="s">
        <v>50</v>
      </c>
      <c r="E196" s="23" t="s">
        <v>50</v>
      </c>
      <c r="F196" s="23" t="s">
        <v>50</v>
      </c>
      <c r="G196" s="23" t="s">
        <v>50</v>
      </c>
      <c r="H196" s="23" t="s">
        <v>50</v>
      </c>
      <c r="I196" s="23" t="s">
        <v>50</v>
      </c>
      <c r="J196" s="23" t="s">
        <v>50</v>
      </c>
      <c r="K196" s="23" t="s">
        <v>50</v>
      </c>
      <c r="L196" s="23" t="s">
        <v>50</v>
      </c>
      <c r="M196" s="23" t="s">
        <v>50</v>
      </c>
      <c r="N196" s="23" t="s">
        <v>50</v>
      </c>
      <c r="O196" s="23" t="s">
        <v>50</v>
      </c>
      <c r="P196" s="23" t="s">
        <v>50</v>
      </c>
      <c r="Q196" s="23" t="s">
        <v>50</v>
      </c>
      <c r="R196" s="23" t="s">
        <v>50</v>
      </c>
    </row>
    <row r="197" spans="1:18" s="18" customFormat="1" x14ac:dyDescent="0.2">
      <c r="A197" s="11"/>
      <c r="B197" s="23" t="s">
        <v>82</v>
      </c>
      <c r="C197" s="23" t="s">
        <v>82</v>
      </c>
      <c r="D197" s="23" t="s">
        <v>82</v>
      </c>
      <c r="E197" s="23" t="s">
        <v>82</v>
      </c>
      <c r="F197" s="23" t="s">
        <v>82</v>
      </c>
      <c r="G197" s="23" t="s">
        <v>82</v>
      </c>
      <c r="H197" s="23" t="s">
        <v>82</v>
      </c>
      <c r="I197" s="23" t="s">
        <v>82</v>
      </c>
      <c r="J197" s="23" t="s">
        <v>82</v>
      </c>
      <c r="K197" s="23" t="s">
        <v>82</v>
      </c>
      <c r="L197" s="23" t="s">
        <v>82</v>
      </c>
      <c r="M197" s="23" t="s">
        <v>82</v>
      </c>
      <c r="N197" s="23" t="s">
        <v>82</v>
      </c>
      <c r="O197" s="23" t="s">
        <v>82</v>
      </c>
      <c r="P197" s="23" t="s">
        <v>82</v>
      </c>
      <c r="Q197" s="23" t="s">
        <v>82</v>
      </c>
      <c r="R197" s="23" t="s">
        <v>82</v>
      </c>
    </row>
    <row r="198" spans="1:18" s="18" customFormat="1" x14ac:dyDescent="0.2">
      <c r="A198" s="11"/>
      <c r="B198" s="23" t="s">
        <v>83</v>
      </c>
      <c r="C198" s="23" t="s">
        <v>83</v>
      </c>
      <c r="D198" s="23" t="s">
        <v>83</v>
      </c>
      <c r="E198" s="23" t="s">
        <v>83</v>
      </c>
      <c r="F198" s="23" t="s">
        <v>83</v>
      </c>
      <c r="G198" s="23" t="s">
        <v>83</v>
      </c>
      <c r="H198" s="23" t="s">
        <v>83</v>
      </c>
      <c r="I198" s="23" t="s">
        <v>83</v>
      </c>
      <c r="J198" s="23" t="s">
        <v>83</v>
      </c>
      <c r="K198" s="23" t="s">
        <v>83</v>
      </c>
      <c r="L198" s="23" t="s">
        <v>83</v>
      </c>
      <c r="M198" s="23" t="s">
        <v>83</v>
      </c>
      <c r="N198" s="23" t="s">
        <v>83</v>
      </c>
      <c r="O198" s="23" t="s">
        <v>83</v>
      </c>
      <c r="P198" s="23" t="s">
        <v>83</v>
      </c>
      <c r="Q198" s="23" t="s">
        <v>83</v>
      </c>
      <c r="R198" s="23" t="s">
        <v>83</v>
      </c>
    </row>
    <row r="199" spans="1:18" s="18" customFormat="1" ht="13.5" thickBot="1" x14ac:dyDescent="0.25">
      <c r="A199" s="11"/>
      <c r="B199" s="31" t="s">
        <v>52</v>
      </c>
      <c r="C199" s="31" t="s">
        <v>52</v>
      </c>
      <c r="D199" s="31" t="s">
        <v>52</v>
      </c>
      <c r="E199" s="31" t="s">
        <v>52</v>
      </c>
      <c r="F199" s="31" t="s">
        <v>52</v>
      </c>
      <c r="G199" s="31" t="s">
        <v>52</v>
      </c>
      <c r="H199" s="31" t="s">
        <v>52</v>
      </c>
      <c r="I199" s="31" t="s">
        <v>52</v>
      </c>
      <c r="J199" s="31" t="s">
        <v>52</v>
      </c>
      <c r="K199" s="31" t="s">
        <v>52</v>
      </c>
      <c r="L199" s="31" t="s">
        <v>52</v>
      </c>
      <c r="M199" s="31" t="s">
        <v>52</v>
      </c>
      <c r="N199" s="31" t="s">
        <v>52</v>
      </c>
      <c r="O199" s="31" t="s">
        <v>52</v>
      </c>
      <c r="P199" s="31" t="s">
        <v>52</v>
      </c>
      <c r="Q199" s="31" t="s">
        <v>52</v>
      </c>
      <c r="R199" s="31" t="s">
        <v>52</v>
      </c>
    </row>
    <row r="200" spans="1:18" s="18" customFormat="1" x14ac:dyDescent="0.2">
      <c r="A200" s="11"/>
      <c r="B200" s="11">
        <v>34</v>
      </c>
      <c r="C200" s="11">
        <v>35</v>
      </c>
      <c r="D200" s="11">
        <v>36</v>
      </c>
      <c r="E200" s="11">
        <v>37</v>
      </c>
      <c r="F200" s="11">
        <v>38</v>
      </c>
      <c r="G200" s="11">
        <v>39</v>
      </c>
      <c r="H200" s="11">
        <v>40</v>
      </c>
      <c r="I200" s="11">
        <v>41</v>
      </c>
      <c r="J200" s="11">
        <v>42</v>
      </c>
      <c r="K200" s="11">
        <v>43</v>
      </c>
      <c r="L200" s="11">
        <v>44</v>
      </c>
      <c r="M200" s="11">
        <v>45</v>
      </c>
      <c r="N200" s="11">
        <v>46</v>
      </c>
      <c r="O200" s="11">
        <v>47</v>
      </c>
      <c r="P200" s="11">
        <v>48</v>
      </c>
      <c r="Q200" s="11">
        <v>49</v>
      </c>
      <c r="R200" s="11">
        <v>50</v>
      </c>
    </row>
    <row r="201" spans="1:18" s="18" customFormat="1" x14ac:dyDescent="0.2">
      <c r="A201" s="11"/>
      <c r="B201" s="11"/>
      <c r="C201" s="11"/>
      <c r="D201" s="11"/>
      <c r="E201" s="11"/>
      <c r="F201" s="11"/>
      <c r="G201" s="11"/>
      <c r="H201" s="11"/>
      <c r="I201" s="11"/>
      <c r="J201" s="11"/>
      <c r="K201" s="11"/>
      <c r="L201" s="11"/>
      <c r="M201" s="11"/>
      <c r="N201" s="11"/>
      <c r="O201" s="11"/>
      <c r="P201" s="11"/>
      <c r="Q201" s="11"/>
      <c r="R201" s="11"/>
    </row>
    <row r="202" spans="1:18" s="18" customFormat="1" ht="13.5" thickBot="1" x14ac:dyDescent="0.25">
      <c r="A202" s="11"/>
      <c r="B202" s="11" t="s">
        <v>411</v>
      </c>
      <c r="C202" s="11"/>
      <c r="D202" s="11"/>
      <c r="E202" s="11"/>
      <c r="F202" s="11"/>
      <c r="G202" s="11"/>
      <c r="H202" s="11"/>
      <c r="I202" s="11"/>
      <c r="J202" s="11"/>
      <c r="K202" s="11"/>
      <c r="L202" s="11"/>
      <c r="M202" s="11"/>
      <c r="N202" s="11"/>
      <c r="O202" s="11"/>
      <c r="P202" s="11"/>
      <c r="Q202" s="11"/>
      <c r="R202" s="11"/>
    </row>
    <row r="203" spans="1:18" s="18" customFormat="1" ht="13.5" thickBot="1" x14ac:dyDescent="0.25">
      <c r="A203" s="11"/>
      <c r="B203" s="75" t="s">
        <v>43</v>
      </c>
      <c r="C203" s="80" t="s">
        <v>408</v>
      </c>
      <c r="D203" s="80" t="s">
        <v>409</v>
      </c>
      <c r="E203" s="76" t="s">
        <v>410</v>
      </c>
      <c r="F203" s="11"/>
      <c r="G203" s="11"/>
      <c r="H203" s="11"/>
      <c r="I203" s="11"/>
      <c r="J203" s="11"/>
      <c r="K203" s="11"/>
      <c r="L203" s="11"/>
      <c r="M203" s="11"/>
      <c r="N203" s="11"/>
      <c r="O203" s="11"/>
      <c r="P203" s="11"/>
      <c r="Q203" s="11"/>
      <c r="R203" s="11"/>
    </row>
    <row r="204" spans="1:18" s="18" customFormat="1" x14ac:dyDescent="0.2">
      <c r="A204" s="11"/>
      <c r="B204" s="8" t="s">
        <v>48</v>
      </c>
      <c r="C204" s="81" t="s">
        <v>86</v>
      </c>
      <c r="D204" s="81" t="s">
        <v>85</v>
      </c>
      <c r="E204" s="207" t="s">
        <v>66</v>
      </c>
      <c r="F204" s="11"/>
      <c r="G204" s="11"/>
      <c r="H204" s="11"/>
      <c r="I204" s="11"/>
      <c r="J204" s="11"/>
      <c r="K204" s="11"/>
      <c r="L204" s="11"/>
      <c r="M204" s="11"/>
      <c r="N204" s="11"/>
      <c r="O204" s="11"/>
      <c r="P204" s="11"/>
      <c r="Q204" s="11"/>
      <c r="R204" s="11"/>
    </row>
    <row r="205" spans="1:18" s="18" customFormat="1" x14ac:dyDescent="0.2">
      <c r="A205" s="11"/>
      <c r="B205" s="27" t="s">
        <v>49</v>
      </c>
      <c r="C205" s="23" t="s">
        <v>87</v>
      </c>
      <c r="D205" s="23" t="s">
        <v>64</v>
      </c>
      <c r="E205" s="20" t="s">
        <v>67</v>
      </c>
      <c r="F205" s="11"/>
      <c r="G205" s="11"/>
      <c r="H205" s="11"/>
      <c r="I205" s="11"/>
      <c r="J205" s="11"/>
      <c r="K205" s="11"/>
      <c r="L205" s="11"/>
      <c r="M205" s="11"/>
      <c r="N205" s="11"/>
      <c r="O205" s="11"/>
      <c r="P205" s="11"/>
      <c r="Q205" s="11"/>
      <c r="R205" s="11"/>
    </row>
    <row r="206" spans="1:18" s="18" customFormat="1" x14ac:dyDescent="0.2">
      <c r="A206" s="11"/>
      <c r="B206" s="27" t="s">
        <v>50</v>
      </c>
      <c r="C206" s="23" t="s">
        <v>60</v>
      </c>
      <c r="D206" s="23" t="s">
        <v>84</v>
      </c>
      <c r="E206" s="20"/>
      <c r="F206" s="11"/>
      <c r="G206" s="11"/>
      <c r="H206" s="11"/>
      <c r="I206" s="11"/>
      <c r="J206" s="11"/>
      <c r="K206" s="11"/>
      <c r="L206" s="11"/>
      <c r="M206" s="11"/>
      <c r="N206" s="11"/>
      <c r="O206" s="11"/>
      <c r="P206" s="11"/>
      <c r="Q206" s="11"/>
      <c r="R206" s="11"/>
    </row>
    <row r="207" spans="1:18" s="18" customFormat="1" x14ac:dyDescent="0.2">
      <c r="A207" s="11"/>
      <c r="B207" s="27" t="s">
        <v>82</v>
      </c>
      <c r="C207" s="23"/>
      <c r="D207" s="23"/>
      <c r="E207" s="20"/>
      <c r="F207" s="11"/>
      <c r="G207" s="11"/>
      <c r="H207" s="11"/>
      <c r="I207" s="11"/>
      <c r="J207" s="11"/>
      <c r="K207" s="11"/>
      <c r="L207" s="11"/>
      <c r="M207" s="11"/>
      <c r="N207" s="11"/>
      <c r="O207" s="11"/>
      <c r="P207" s="11"/>
      <c r="Q207" s="11"/>
      <c r="R207" s="11"/>
    </row>
    <row r="208" spans="1:18" s="18" customFormat="1" x14ac:dyDescent="0.2">
      <c r="A208" s="11"/>
      <c r="B208" s="27" t="s">
        <v>83</v>
      </c>
      <c r="C208" s="23"/>
      <c r="D208" s="23"/>
      <c r="E208" s="20"/>
      <c r="F208" s="11"/>
      <c r="G208" s="11"/>
      <c r="H208" s="11"/>
      <c r="I208" s="11"/>
      <c r="J208" s="11"/>
      <c r="K208" s="11"/>
      <c r="L208" s="11"/>
      <c r="M208" s="11"/>
      <c r="N208" s="11"/>
      <c r="O208" s="11"/>
      <c r="P208" s="11"/>
      <c r="Q208" s="11"/>
      <c r="R208" s="11"/>
    </row>
    <row r="209" spans="1:18" s="18" customFormat="1" ht="13.5" thickBot="1" x14ac:dyDescent="0.25">
      <c r="A209" s="11"/>
      <c r="B209" s="26" t="s">
        <v>52</v>
      </c>
      <c r="C209" s="31"/>
      <c r="D209" s="31"/>
      <c r="E209" s="29"/>
      <c r="F209" s="11"/>
      <c r="G209" s="11"/>
      <c r="H209" s="11"/>
      <c r="I209" s="11"/>
      <c r="J209" s="11"/>
      <c r="K209" s="11"/>
      <c r="L209" s="11"/>
      <c r="M209" s="11"/>
      <c r="N209" s="11"/>
      <c r="O209" s="11"/>
      <c r="P209" s="11"/>
      <c r="Q209" s="11"/>
      <c r="R209" s="11"/>
    </row>
    <row r="210" spans="1:18" s="18" customFormat="1" x14ac:dyDescent="0.2">
      <c r="A210" s="11"/>
      <c r="B210" s="18">
        <v>51</v>
      </c>
      <c r="C210" s="11">
        <v>52</v>
      </c>
      <c r="D210" s="11">
        <v>53</v>
      </c>
      <c r="E210" s="11">
        <v>54</v>
      </c>
      <c r="F210" s="11"/>
      <c r="G210" s="11"/>
      <c r="H210" s="11"/>
      <c r="I210" s="11"/>
      <c r="J210" s="11"/>
      <c r="K210" s="11"/>
      <c r="L210" s="11"/>
      <c r="M210" s="11"/>
      <c r="N210" s="11"/>
      <c r="O210" s="11"/>
      <c r="P210" s="11"/>
      <c r="Q210" s="11"/>
      <c r="R210" s="11"/>
    </row>
    <row r="211" spans="1:18" s="18" customFormat="1" x14ac:dyDescent="0.2">
      <c r="A211" s="11"/>
      <c r="C211" s="11"/>
      <c r="D211" s="11"/>
      <c r="E211" s="11"/>
      <c r="F211" s="11"/>
      <c r="G211" s="11"/>
      <c r="H211" s="11"/>
      <c r="I211" s="11"/>
      <c r="J211" s="11"/>
      <c r="K211" s="11"/>
      <c r="L211" s="11"/>
      <c r="M211" s="11"/>
      <c r="N211" s="11"/>
      <c r="O211" s="11"/>
      <c r="P211" s="11"/>
      <c r="Q211" s="11"/>
      <c r="R211" s="11"/>
    </row>
    <row r="212" spans="1:18" s="18" customFormat="1" x14ac:dyDescent="0.2">
      <c r="A212" s="11"/>
      <c r="C212" s="11"/>
      <c r="D212" s="11"/>
      <c r="E212" s="11"/>
      <c r="F212" s="11"/>
      <c r="G212" s="11"/>
      <c r="H212" s="11"/>
      <c r="I212" s="11"/>
      <c r="J212" s="11"/>
      <c r="K212" s="11"/>
      <c r="L212" s="11"/>
      <c r="M212" s="11"/>
      <c r="N212" s="11"/>
      <c r="O212" s="11"/>
      <c r="P212" s="11"/>
      <c r="Q212" s="11"/>
      <c r="R212" s="11"/>
    </row>
    <row r="213" spans="1:18" s="18" customFormat="1" x14ac:dyDescent="0.2">
      <c r="A213" s="11"/>
      <c r="B213" s="11"/>
      <c r="C213" s="11"/>
      <c r="D213" s="11"/>
      <c r="E213" s="11"/>
      <c r="F213" s="11"/>
      <c r="G213" s="11"/>
      <c r="H213" s="11"/>
      <c r="I213" s="11"/>
      <c r="J213" s="11"/>
      <c r="K213" s="11"/>
      <c r="L213" s="11"/>
      <c r="M213" s="11"/>
      <c r="N213" s="11"/>
      <c r="O213" s="11"/>
      <c r="P213" s="11"/>
      <c r="Q213" s="11"/>
      <c r="R213" s="11"/>
    </row>
    <row r="214" spans="1:18" s="18" customFormat="1" x14ac:dyDescent="0.2">
      <c r="A214" s="11"/>
      <c r="B214" s="11"/>
      <c r="C214" s="11"/>
      <c r="D214" s="11"/>
    </row>
    <row r="215" spans="1:18" ht="13.5" thickBot="1" x14ac:dyDescent="0.25">
      <c r="A215" s="85" t="s">
        <v>280</v>
      </c>
    </row>
    <row r="216" spans="1:18" ht="13.5" thickBot="1" x14ac:dyDescent="0.25">
      <c r="B216" s="16" t="s">
        <v>104</v>
      </c>
      <c r="C216" s="16"/>
      <c r="D216" s="35"/>
      <c r="E216" s="73" t="s">
        <v>118</v>
      </c>
      <c r="F216" s="33" t="s">
        <v>119</v>
      </c>
    </row>
    <row r="217" spans="1:18" x14ac:dyDescent="0.2">
      <c r="B217" s="21" t="s">
        <v>48</v>
      </c>
      <c r="C217" s="21" t="s">
        <v>43</v>
      </c>
      <c r="D217" s="4">
        <v>0</v>
      </c>
      <c r="F217" s="37"/>
    </row>
    <row r="218" spans="1:18" x14ac:dyDescent="0.2">
      <c r="B218" s="21" t="s">
        <v>49</v>
      </c>
      <c r="C218" s="21" t="s">
        <v>43</v>
      </c>
      <c r="D218" s="4">
        <v>0</v>
      </c>
      <c r="F218" s="21"/>
    </row>
    <row r="219" spans="1:18" x14ac:dyDescent="0.2">
      <c r="B219" s="21" t="s">
        <v>50</v>
      </c>
      <c r="C219" s="21" t="s">
        <v>43</v>
      </c>
      <c r="D219" s="4">
        <v>0</v>
      </c>
      <c r="F219" s="21"/>
    </row>
    <row r="220" spans="1:18" x14ac:dyDescent="0.2">
      <c r="B220" s="21" t="s">
        <v>82</v>
      </c>
      <c r="C220" s="21" t="s">
        <v>43</v>
      </c>
      <c r="D220" s="4">
        <v>0</v>
      </c>
      <c r="F220" s="21"/>
    </row>
    <row r="221" spans="1:18" x14ac:dyDescent="0.2">
      <c r="B221" s="21" t="s">
        <v>83</v>
      </c>
      <c r="C221" s="21" t="s">
        <v>43</v>
      </c>
      <c r="D221" s="4">
        <v>0</v>
      </c>
      <c r="F221" s="21"/>
    </row>
    <row r="222" spans="1:18" x14ac:dyDescent="0.2">
      <c r="B222" s="21" t="s">
        <v>52</v>
      </c>
      <c r="C222" s="21" t="s">
        <v>43</v>
      </c>
      <c r="D222" s="4">
        <v>0</v>
      </c>
      <c r="F222" s="21"/>
    </row>
    <row r="223" spans="1:18" x14ac:dyDescent="0.2">
      <c r="B223" s="21" t="s">
        <v>86</v>
      </c>
      <c r="C223" s="21" t="s">
        <v>101</v>
      </c>
      <c r="D223" s="4">
        <v>1</v>
      </c>
      <c r="F223" s="21"/>
    </row>
    <row r="224" spans="1:18" x14ac:dyDescent="0.2">
      <c r="B224" s="21" t="s">
        <v>87</v>
      </c>
      <c r="C224" s="21" t="s">
        <v>101</v>
      </c>
      <c r="D224" s="4">
        <v>1</v>
      </c>
      <c r="F224" s="21"/>
    </row>
    <row r="225" spans="1:6" x14ac:dyDescent="0.2">
      <c r="B225" s="21" t="s">
        <v>60</v>
      </c>
      <c r="C225" s="21" t="s">
        <v>101</v>
      </c>
      <c r="D225" s="4">
        <v>1</v>
      </c>
      <c r="F225" s="21"/>
    </row>
    <row r="226" spans="1:6" x14ac:dyDescent="0.2">
      <c r="B226" s="23" t="s">
        <v>85</v>
      </c>
      <c r="C226" s="21" t="s">
        <v>47</v>
      </c>
      <c r="D226" s="4">
        <v>2</v>
      </c>
      <c r="E226">
        <v>3</v>
      </c>
      <c r="F226" s="21"/>
    </row>
    <row r="227" spans="1:6" x14ac:dyDescent="0.2">
      <c r="B227" s="23" t="s">
        <v>64</v>
      </c>
      <c r="C227" s="21" t="s">
        <v>47</v>
      </c>
      <c r="D227" s="4">
        <v>2</v>
      </c>
      <c r="E227">
        <v>2</v>
      </c>
      <c r="F227" s="21"/>
    </row>
    <row r="228" spans="1:6" x14ac:dyDescent="0.2">
      <c r="B228" s="23" t="s">
        <v>84</v>
      </c>
      <c r="C228" s="21" t="s">
        <v>47</v>
      </c>
      <c r="D228" s="4">
        <v>2</v>
      </c>
      <c r="E228">
        <v>1</v>
      </c>
      <c r="F228" s="21"/>
    </row>
    <row r="229" spans="1:6" x14ac:dyDescent="0.2">
      <c r="B229" s="23" t="s">
        <v>66</v>
      </c>
      <c r="C229" s="21" t="s">
        <v>102</v>
      </c>
      <c r="D229" s="4">
        <v>3</v>
      </c>
      <c r="F229" s="21">
        <v>2</v>
      </c>
    </row>
    <row r="230" spans="1:6" ht="13.5" thickBot="1" x14ac:dyDescent="0.25">
      <c r="B230" s="31" t="s">
        <v>67</v>
      </c>
      <c r="C230" s="22" t="s">
        <v>102</v>
      </c>
      <c r="D230" s="7">
        <v>3</v>
      </c>
      <c r="E230" s="22"/>
      <c r="F230" s="22">
        <v>1</v>
      </c>
    </row>
    <row r="233" spans="1:6" ht="13.5" thickBot="1" x14ac:dyDescent="0.25">
      <c r="A233" s="85" t="s">
        <v>113</v>
      </c>
    </row>
    <row r="234" spans="1:6" ht="13.5" thickBot="1" x14ac:dyDescent="0.25">
      <c r="B234" s="16" t="s">
        <v>21</v>
      </c>
      <c r="C234" s="35" t="s">
        <v>115</v>
      </c>
    </row>
    <row r="235" spans="1:6" x14ac:dyDescent="0.2">
      <c r="B235" s="37" t="s">
        <v>482</v>
      </c>
      <c r="C235" s="36">
        <v>2.4804720000000001E-3</v>
      </c>
    </row>
    <row r="236" spans="1:6" x14ac:dyDescent="0.2">
      <c r="B236" s="21" t="s">
        <v>483</v>
      </c>
      <c r="C236" s="4">
        <v>2.2717925999999997E-3</v>
      </c>
    </row>
    <row r="237" spans="1:6" x14ac:dyDescent="0.2">
      <c r="B237" s="21" t="s">
        <v>484</v>
      </c>
      <c r="C237" s="4">
        <v>2.20171E-3</v>
      </c>
    </row>
    <row r="238" spans="1:6" x14ac:dyDescent="0.2">
      <c r="B238" s="21" t="s">
        <v>485</v>
      </c>
      <c r="C238" s="4">
        <v>2.4909885000000001E-3</v>
      </c>
    </row>
    <row r="239" spans="1:6" x14ac:dyDescent="0.2">
      <c r="B239" s="21" t="s">
        <v>486</v>
      </c>
      <c r="C239" s="4">
        <v>2.5193760000000003E-3</v>
      </c>
    </row>
    <row r="240" spans="1:6" x14ac:dyDescent="0.2">
      <c r="B240" s="21" t="s">
        <v>468</v>
      </c>
      <c r="C240" s="4">
        <v>2.7927300000000002E-3</v>
      </c>
    </row>
    <row r="241" spans="1:3" x14ac:dyDescent="0.2">
      <c r="B241" s="21" t="s">
        <v>469</v>
      </c>
      <c r="C241" s="4">
        <v>2.6764919999999999E-3</v>
      </c>
    </row>
    <row r="242" spans="1:3" x14ac:dyDescent="0.2">
      <c r="B242" s="21" t="s">
        <v>470</v>
      </c>
      <c r="C242" s="4">
        <v>2.9393423999999994E-3</v>
      </c>
    </row>
    <row r="243" spans="1:3" x14ac:dyDescent="0.2">
      <c r="B243" s="21" t="s">
        <v>471</v>
      </c>
      <c r="C243" s="4">
        <v>1.6117002E-3</v>
      </c>
    </row>
    <row r="244" spans="1:3" x14ac:dyDescent="0.2">
      <c r="B244" s="21" t="s">
        <v>24</v>
      </c>
      <c r="C244" s="4">
        <v>2.5116245000000002E-3</v>
      </c>
    </row>
    <row r="245" spans="1:3" ht="13.5" thickBot="1" x14ac:dyDescent="0.25">
      <c r="B245" s="22" t="s">
        <v>26</v>
      </c>
      <c r="C245" s="7">
        <v>2.9466599999999998E-3</v>
      </c>
    </row>
    <row r="246" spans="1:3" x14ac:dyDescent="0.2">
      <c r="B246" t="s">
        <v>114</v>
      </c>
    </row>
    <row r="248" spans="1:3" ht="13.5" thickBot="1" x14ac:dyDescent="0.25">
      <c r="A248" s="85" t="s">
        <v>124</v>
      </c>
    </row>
    <row r="249" spans="1:3" ht="13.5" thickBot="1" x14ac:dyDescent="0.25">
      <c r="B249" s="16" t="s">
        <v>21</v>
      </c>
      <c r="C249" s="35" t="s">
        <v>126</v>
      </c>
    </row>
    <row r="250" spans="1:3" x14ac:dyDescent="0.2">
      <c r="B250" s="38" t="s">
        <v>480</v>
      </c>
      <c r="C250" s="4">
        <v>2.4766560000000003E-3</v>
      </c>
    </row>
    <row r="251" spans="1:3" x14ac:dyDescent="0.2">
      <c r="B251" s="38" t="s">
        <v>23</v>
      </c>
      <c r="C251" s="4">
        <v>3.7157120000000004E-3</v>
      </c>
    </row>
    <row r="252" spans="1:3" ht="13.5" thickBot="1" x14ac:dyDescent="0.25">
      <c r="B252" s="22" t="s">
        <v>519</v>
      </c>
      <c r="C252" s="7">
        <v>1.8849599999999998E-3</v>
      </c>
    </row>
    <row r="253" spans="1:3" x14ac:dyDescent="0.2">
      <c r="B253" s="11" t="s">
        <v>128</v>
      </c>
    </row>
  </sheetData>
  <mergeCells count="10">
    <mergeCell ref="A154:F154"/>
    <mergeCell ref="F65:F78"/>
    <mergeCell ref="A80:E80"/>
    <mergeCell ref="A138:E138"/>
    <mergeCell ref="E4:J4"/>
    <mergeCell ref="G5:G6"/>
    <mergeCell ref="B5:C6"/>
    <mergeCell ref="D5:D6"/>
    <mergeCell ref="B66:B71"/>
    <mergeCell ref="B76:B78"/>
  </mergeCells>
  <phoneticPr fontId="3" type="noConversion"/>
  <pageMargins left="0.75" right="0.75" top="1" bottom="1" header="0.5" footer="0.5"/>
  <pageSetup scale="43" orientation="portrait" r:id="rId1"/>
  <headerFooter alignWithMargins="0"/>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G36"/>
  <sheetViews>
    <sheetView topLeftCell="A2" zoomScale="92" workbookViewId="0">
      <selection activeCell="O17" sqref="O17"/>
    </sheetView>
  </sheetViews>
  <sheetFormatPr defaultRowHeight="12.75" x14ac:dyDescent="0.2"/>
  <cols>
    <col min="3" max="3" width="14.140625" customWidth="1"/>
    <col min="4" max="5" width="16.42578125" customWidth="1"/>
    <col min="6" max="6" width="9.28515625" bestFit="1" customWidth="1"/>
    <col min="7" max="7" width="14.28515625" customWidth="1"/>
    <col min="8" max="8" width="16.140625" customWidth="1"/>
    <col min="9" max="9" width="9.28515625" bestFit="1" customWidth="1"/>
    <col min="10" max="10" width="16.140625" customWidth="1"/>
    <col min="11" max="11" width="9.28515625" bestFit="1" customWidth="1"/>
    <col min="12" max="12" width="17.7109375" customWidth="1"/>
    <col min="13" max="13" width="16.5703125" customWidth="1"/>
    <col min="14" max="14" width="17.7109375" customWidth="1"/>
    <col min="15" max="15" width="16.85546875" customWidth="1"/>
    <col min="16" max="16" width="18.42578125" customWidth="1"/>
    <col min="17" max="17" width="16.140625" customWidth="1"/>
    <col min="18" max="18" width="15" customWidth="1"/>
    <col min="19" max="19" width="15.85546875" customWidth="1"/>
    <col min="20" max="20" width="16.28515625" customWidth="1"/>
    <col min="21" max="21" width="15.140625" customWidth="1"/>
    <col min="22" max="22" width="18.140625" customWidth="1"/>
    <col min="23" max="23" width="15.85546875" customWidth="1"/>
    <col min="24" max="24" width="15.28515625" customWidth="1"/>
    <col min="25" max="25" width="17.5703125" customWidth="1"/>
    <col min="26" max="26" width="16.5703125" customWidth="1"/>
    <col min="27" max="31" width="17" customWidth="1"/>
    <col min="32" max="32" width="13.42578125" customWidth="1"/>
  </cols>
  <sheetData>
    <row r="2" spans="2:33" ht="15.75" x14ac:dyDescent="0.25">
      <c r="D2" s="515" t="s">
        <v>365</v>
      </c>
      <c r="E2" s="515"/>
      <c r="F2" s="515"/>
      <c r="G2" s="515"/>
      <c r="H2" s="515"/>
    </row>
    <row r="3" spans="2:33" ht="21" customHeight="1" x14ac:dyDescent="0.2"/>
    <row r="4" spans="2:33" ht="37.5" customHeight="1" x14ac:dyDescent="0.2">
      <c r="B4" s="516" t="s">
        <v>289</v>
      </c>
      <c r="C4" s="516"/>
      <c r="D4" s="516"/>
      <c r="E4" s="516"/>
      <c r="F4" s="516"/>
      <c r="G4" s="516"/>
      <c r="H4" s="516"/>
      <c r="I4" s="516"/>
      <c r="J4" s="516"/>
      <c r="K4" s="516"/>
      <c r="L4" s="516"/>
      <c r="M4" s="516"/>
      <c r="N4" s="516"/>
      <c r="O4" s="516"/>
    </row>
    <row r="7" spans="2:33" ht="33.75" customHeight="1" thickBot="1" x14ac:dyDescent="0.25"/>
    <row r="8" spans="2:33" ht="27.75" customHeight="1" thickBot="1" x14ac:dyDescent="0.25">
      <c r="B8" s="517" t="s">
        <v>287</v>
      </c>
      <c r="C8" s="518"/>
      <c r="D8" s="518"/>
      <c r="E8" s="518"/>
      <c r="F8" s="518"/>
      <c r="G8" s="518"/>
      <c r="H8" s="519"/>
      <c r="I8" s="517" t="s">
        <v>288</v>
      </c>
      <c r="J8" s="518"/>
      <c r="K8" s="519"/>
      <c r="L8" s="537" t="s">
        <v>109</v>
      </c>
      <c r="M8" s="538"/>
      <c r="N8" s="537" t="s">
        <v>110</v>
      </c>
      <c r="O8" s="538"/>
      <c r="P8" s="537" t="s">
        <v>112</v>
      </c>
      <c r="Q8" s="518"/>
      <c r="R8" s="518"/>
      <c r="S8" s="518"/>
      <c r="T8" s="518"/>
      <c r="U8" s="518"/>
      <c r="V8" s="519"/>
      <c r="W8" s="537" t="s">
        <v>123</v>
      </c>
      <c r="X8" s="518"/>
      <c r="Y8" s="518"/>
      <c r="Z8" s="518"/>
      <c r="AA8" s="519"/>
      <c r="AB8" s="517" t="s">
        <v>418</v>
      </c>
      <c r="AC8" s="518"/>
      <c r="AD8" s="518"/>
      <c r="AE8" s="519"/>
      <c r="AF8" s="10"/>
      <c r="AG8" s="10"/>
    </row>
    <row r="9" spans="2:33" ht="73.5" customHeight="1" thickBot="1" x14ac:dyDescent="0.25">
      <c r="B9" s="34" t="s">
        <v>170</v>
      </c>
      <c r="C9" s="95" t="s">
        <v>39</v>
      </c>
      <c r="D9" s="95" t="s">
        <v>21</v>
      </c>
      <c r="E9" s="107" t="s">
        <v>521</v>
      </c>
      <c r="F9" s="95" t="s">
        <v>40</v>
      </c>
      <c r="G9" s="95" t="s">
        <v>41</v>
      </c>
      <c r="H9" s="102" t="s">
        <v>169</v>
      </c>
      <c r="I9" s="95" t="s">
        <v>168</v>
      </c>
      <c r="J9" s="107" t="s">
        <v>603</v>
      </c>
      <c r="K9" s="95" t="s">
        <v>103</v>
      </c>
      <c r="L9" s="105" t="s">
        <v>171</v>
      </c>
      <c r="M9" s="102" t="s">
        <v>172</v>
      </c>
      <c r="N9" s="105" t="s">
        <v>171</v>
      </c>
      <c r="O9" s="102" t="s">
        <v>172</v>
      </c>
      <c r="P9" s="105" t="s">
        <v>216</v>
      </c>
      <c r="Q9" s="95" t="s">
        <v>116</v>
      </c>
      <c r="R9" s="95" t="s">
        <v>117</v>
      </c>
      <c r="S9" s="95" t="s">
        <v>120</v>
      </c>
      <c r="T9" s="95" t="s">
        <v>121</v>
      </c>
      <c r="U9" s="95" t="s">
        <v>238</v>
      </c>
      <c r="V9" s="102" t="s">
        <v>122</v>
      </c>
      <c r="W9" s="95" t="s">
        <v>239</v>
      </c>
      <c r="X9" s="95" t="s">
        <v>127</v>
      </c>
      <c r="Y9" s="95" t="s">
        <v>130</v>
      </c>
      <c r="Z9" s="95" t="s">
        <v>129</v>
      </c>
      <c r="AA9" s="102" t="s">
        <v>122</v>
      </c>
      <c r="AB9" s="105" t="s">
        <v>419</v>
      </c>
      <c r="AC9" s="95" t="s">
        <v>420</v>
      </c>
      <c r="AD9" s="107" t="s">
        <v>421</v>
      </c>
      <c r="AE9" s="107" t="s">
        <v>422</v>
      </c>
      <c r="AF9" s="117" t="s">
        <v>367</v>
      </c>
    </row>
    <row r="10" spans="2:33" x14ac:dyDescent="0.2">
      <c r="B10" s="21"/>
      <c r="C10" s="3" t="str">
        <f>IF(Spreadsheet!D8=0, "", Spreadsheet!D8)</f>
        <v/>
      </c>
      <c r="D10" s="3" t="str">
        <f>IF(Spreadsheet!E8=0, "", Spreadsheet!E8)</f>
        <v/>
      </c>
      <c r="E10" s="3">
        <f>IF(Spreadsheet!L8="", 1, IF(Spreadsheet!L8="Not applicable", 1, IF(Spreadsheet!L8="Lower", 1, VLOOKUP(Spreadsheet!E8, HVConversionValues,2,FALSE))))</f>
        <v>1</v>
      </c>
      <c r="F10" s="3" t="str">
        <f>IF(Spreadsheet!H8=0, "", Spreadsheet!H8)</f>
        <v/>
      </c>
      <c r="G10" s="3" t="str">
        <f>IF(Spreadsheet!I8=0, "", Spreadsheet!I8)</f>
        <v/>
      </c>
      <c r="H10" s="4" t="str">
        <f>IF(Spreadsheet!C8=0, "", Spreadsheet!C8)</f>
        <v/>
      </c>
      <c r="I10" s="3" t="str">
        <f ca="1">IF(ghostSpreadsheet_CH4!H10="","",VLOOKUP(D10, INDIRECT(H10), 2, FALSE))</f>
        <v/>
      </c>
      <c r="J10" s="3" t="str">
        <f>IF(ISNA(VLOOKUP(Spreadsheet!E8, fuelInfo, 4, FALSE)),"", (E10*VLOOKUP(Spreadsheet!E8, fuelInfo, 4, FALSE)))</f>
        <v/>
      </c>
      <c r="K10" s="3" t="str">
        <f>IF(ISNA(VLOOKUP(Spreadsheet!I8,unitStates,3,FALSE)), "", (VLOOKUP(Spreadsheet!I8,unitStates,3,FALSE)))</f>
        <v/>
      </c>
      <c r="L10" s="2" t="str">
        <f>IF(C10="My fuels", "", IF(K10=0, VLOOKUP(Spreadsheet!I8, energyEFs,3,FALSE),""))</f>
        <v/>
      </c>
      <c r="M10" s="4" t="str">
        <f>IF(L10="","", F10*I10*(1/E10)*L10)</f>
        <v/>
      </c>
      <c r="N10" s="2" t="str">
        <f>IF(C10="My fuels", "", IF(K10=1, VLOOKUP(Spreadsheet!I8, solidEFs,3,FALSE),""))</f>
        <v/>
      </c>
      <c r="O10" s="4" t="str">
        <f>IF(N10="", "", F10*I10*(1/E10)*J10*N10)</f>
        <v/>
      </c>
      <c r="P10" s="2" t="str">
        <f>IF(K10=2,IF(ISNA(VLOOKUP(Spreadsheet!C8,industryEFTableKeys, 2,FALSE)), "", VLOOKUP(Spreadsheet!C8,industryEFTableKeys, 2,FALSE)),"")</f>
        <v/>
      </c>
      <c r="Q10" s="3" t="str">
        <f ca="1">IF(C10="My fuels", "", IF(K10=2, VLOOKUP(D10, INDIRECT(P10),6,FALSE),""))</f>
        <v/>
      </c>
      <c r="R10" s="3" t="str">
        <f xml:space="preserve"> IF(ISNA(VLOOKUP(Spreadsheet!I8,unitStates,4, FALSE)), "", (VLOOKUP(Spreadsheet!I8,unitStates,4, FALSE)))</f>
        <v/>
      </c>
      <c r="S10" s="3" t="str">
        <f t="shared" ref="S10:S33" si="0">IF(K10=2, F10*Q10,"")</f>
        <v/>
      </c>
      <c r="T10" s="3" t="str">
        <f ca="1">IF(Q10="", "", IF(R10=2, 3.785,1))</f>
        <v/>
      </c>
      <c r="U10" s="3" t="str">
        <f ca="1">IF(Q10="","",IF(R10=3, 158.99,1))</f>
        <v/>
      </c>
      <c r="V10" s="4" t="str">
        <f ca="1">+IF(Q10="", "", S10*T10*U10)</f>
        <v/>
      </c>
      <c r="W10" s="3" t="str">
        <f>IF(C10="My fuels", "", IF(K10=3, IF(ISNA(VLOOKUP(Spreadsheet!C8,industryEFTableKeys, 3,FALSE)), "", VLOOKUP(Spreadsheet!C8,industryEFTableKeys, 3,FALSE)), ""))</f>
        <v/>
      </c>
      <c r="X10" s="3" t="str">
        <f t="shared" ref="X10:X33" ca="1" si="1">IF(K10=3, VLOOKUP(D10, INDIRECT(W10),6,FALSE),"")</f>
        <v/>
      </c>
      <c r="Y10" s="3" t="str">
        <f ca="1">+IF(X10="", "", IF(ISNA(VLOOKUP(Spreadsheet!I8,unitStates,5, FALSE)), "", (VLOOKUP(Spreadsheet!I8,unitStates,5, FALSE))))</f>
        <v/>
      </c>
      <c r="Z10" s="3" t="str">
        <f ca="1">IF(X10="","", IF(Y10=1,1,0.02832))</f>
        <v/>
      </c>
      <c r="AA10" s="4" t="str">
        <f ca="1">IF(X10="", "", F10*X10*Z10)</f>
        <v/>
      </c>
      <c r="AB10" s="2" t="str">
        <f t="shared" ref="AB10:AB33" si="2">IF(C10="My fuels", VLOOKUP(D10, customTable, 12, FALSE), "")</f>
        <v/>
      </c>
      <c r="AC10" s="3" t="str">
        <f>IF(AB10="", "", AB10*F10)</f>
        <v/>
      </c>
      <c r="AD10" s="28" t="str">
        <f t="shared" ref="AD10:AD33" si="3">+IF(ISERROR(VLOOKUP(G10,customConversionFactors, 4, FALSE)), "", VLOOKUP(G10,customConversionFactors, 4, FALSE))</f>
        <v/>
      </c>
      <c r="AE10" s="4" t="str">
        <f>IF(ISERROR(IF(AB10="", "", AC10*AD10)), "", IF(AB10="", "", AC10*AD10))</f>
        <v/>
      </c>
      <c r="AF10" s="21">
        <f ca="1">IF(AE10="", IF(M10="",0,M10)+IF(O10="",0,O10)+IF(V10="",0,V10)+IF(AA10="",0,AA10), AE10)</f>
        <v>0</v>
      </c>
    </row>
    <row r="11" spans="2:33" x14ac:dyDescent="0.2">
      <c r="B11" s="21"/>
      <c r="C11" s="3" t="str">
        <f>IF(Spreadsheet!D9=0, "", Spreadsheet!D9)</f>
        <v/>
      </c>
      <c r="D11" s="3" t="str">
        <f>IF(Spreadsheet!E9=0, "", Spreadsheet!E9)</f>
        <v/>
      </c>
      <c r="E11" s="3">
        <f>IF(Spreadsheet!L9="", 1, IF(Spreadsheet!L9="Not applicable", 1, IF(Spreadsheet!L9="Lower", 1, VLOOKUP(Spreadsheet!E9, HVConversionValues,2,FALSE))))</f>
        <v>1</v>
      </c>
      <c r="F11" s="3" t="str">
        <f>IF(Spreadsheet!H9=0, "", Spreadsheet!H9)</f>
        <v/>
      </c>
      <c r="G11" s="3" t="str">
        <f>IF(Spreadsheet!I9=0, "", Spreadsheet!I9)</f>
        <v/>
      </c>
      <c r="H11" s="4" t="str">
        <f>IF(Spreadsheet!C9=0, "", Spreadsheet!C9)</f>
        <v/>
      </c>
      <c r="I11" s="3" t="str">
        <f ca="1">IF(ghostSpreadsheet_CH4!H11="","",VLOOKUP(D11, INDIRECT(H11), 2, FALSE))</f>
        <v/>
      </c>
      <c r="J11" s="3" t="str">
        <f>IF(ISNA(VLOOKUP(Spreadsheet!E9, fuelInfo, 4, FALSE)),"", (E11*VLOOKUP(Spreadsheet!E9, fuelInfo, 4, FALSE)))</f>
        <v/>
      </c>
      <c r="K11" s="3" t="str">
        <f>IF(ISNA(VLOOKUP(Spreadsheet!I9,unitStates,3,FALSE)), "", (VLOOKUP(Spreadsheet!I9,unitStates,3,FALSE)))</f>
        <v/>
      </c>
      <c r="L11" s="2" t="str">
        <f>IF(C11="My fuels", "", IF(K11=0, VLOOKUP(Spreadsheet!I9, energyEFs,3,FALSE),""))</f>
        <v/>
      </c>
      <c r="M11" s="4" t="str">
        <f t="shared" ref="M11:M33" si="4">IF(L11="","", F11*I11*(1/E11)*L11)</f>
        <v/>
      </c>
      <c r="N11" s="2" t="str">
        <f>IF(C11="My fuels", "", IF(K11=1, VLOOKUP(Spreadsheet!I9, solidEFs,3,FALSE),""))</f>
        <v/>
      </c>
      <c r="O11" s="4" t="str">
        <f t="shared" ref="O11:O33" si="5">IF(N11="", "", F11*I11*(1/E11)*J11*N11)</f>
        <v/>
      </c>
      <c r="P11" s="2" t="str">
        <f>IF(K11=2,IF(ISNA(VLOOKUP(Spreadsheet!C9,industryEFTableKeys, 2,FALSE)), "", VLOOKUP(Spreadsheet!C9,industryEFTableKeys, 2,FALSE)),"")</f>
        <v/>
      </c>
      <c r="Q11" s="3" t="str">
        <f t="shared" ref="Q11:Q33" ca="1" si="6">IF(C11="My fuels", "", IF(K11=2, VLOOKUP(D11, INDIRECT(P11),6,FALSE),""))</f>
        <v/>
      </c>
      <c r="R11" s="3" t="str">
        <f xml:space="preserve"> IF(ISNA(VLOOKUP(Spreadsheet!I9,unitStates,4, FALSE)), "", (VLOOKUP(Spreadsheet!I9,unitStates,4, FALSE)))</f>
        <v/>
      </c>
      <c r="S11" s="3" t="str">
        <f t="shared" si="0"/>
        <v/>
      </c>
      <c r="T11" s="3" t="str">
        <f t="shared" ref="T11:T33" ca="1" si="7">IF(Q11="", "", IF(R11=2, 3.785,1))</f>
        <v/>
      </c>
      <c r="U11" s="3" t="str">
        <f t="shared" ref="U11:U33" ca="1" si="8">IF(Q11="","",IF(R11=3, 158.99,1))</f>
        <v/>
      </c>
      <c r="V11" s="4" t="str">
        <f t="shared" ref="V11:V33" ca="1" si="9">+IF(Q11="", "", S11*T11*U11)</f>
        <v/>
      </c>
      <c r="W11" s="3" t="str">
        <f>IF(C11="My fuels", "", IF(K11=3, IF(ISNA(VLOOKUP(Spreadsheet!C9,industryEFTableKeys, 3,FALSE)), "", VLOOKUP(Spreadsheet!C9,industryEFTableKeys, 3,FALSE)), ""))</f>
        <v/>
      </c>
      <c r="X11" s="3" t="str">
        <f t="shared" ca="1" si="1"/>
        <v/>
      </c>
      <c r="Y11" s="3" t="str">
        <f ca="1">+IF(X11="", "", IF(ISNA(VLOOKUP(Spreadsheet!I9,unitStates,5, FALSE)), "", (VLOOKUP(Spreadsheet!I9,unitStates,5, FALSE))))</f>
        <v/>
      </c>
      <c r="Z11" s="3" t="str">
        <f t="shared" ref="Z11:Z33" ca="1" si="10">IF(X11="","", IF(Y11=1,1,0.02832))</f>
        <v/>
      </c>
      <c r="AA11" s="4" t="str">
        <f t="shared" ref="AA11:AA33" ca="1" si="11">IF(X11="", "", F11*X11*Z11)</f>
        <v/>
      </c>
      <c r="AB11" s="2" t="str">
        <f t="shared" si="2"/>
        <v/>
      </c>
      <c r="AC11" s="3" t="str">
        <f t="shared" ref="AC11:AC33" si="12">IF(AB11="", "", AB11*F11)</f>
        <v/>
      </c>
      <c r="AD11" s="3" t="str">
        <f t="shared" si="3"/>
        <v/>
      </c>
      <c r="AE11" s="4" t="str">
        <f t="shared" ref="AE11:AE33" si="13">IF(ISERROR(IF(AB11="", "", AC11*AD11)), "", IF(AB11="", "", AC11*AD11))</f>
        <v/>
      </c>
      <c r="AF11" s="21">
        <f t="shared" ref="AF11:AF33" ca="1" si="14">IF(AE11="", IF(M11="",0,M11)+IF(O11="",0,O11)+IF(V11="",0,V11)+IF(AA11="",0,AA11), AE11)</f>
        <v>0</v>
      </c>
    </row>
    <row r="12" spans="2:33" x14ac:dyDescent="0.2">
      <c r="B12" s="21"/>
      <c r="C12" s="3" t="str">
        <f>IF(Spreadsheet!D10=0, "", Spreadsheet!D10)</f>
        <v>Liquid fossil</v>
      </c>
      <c r="D12" s="3" t="str">
        <f>IF(Spreadsheet!E10=0, "", Spreadsheet!E10)</f>
        <v>Gas/Diesel oil</v>
      </c>
      <c r="E12" s="3">
        <f>IF(Spreadsheet!L10="", 1, IF(Spreadsheet!L10="Not applicable", 1, IF(Spreadsheet!L10="Lower", 1, VLOOKUP(Spreadsheet!E10, HVConversionValues,2,FALSE))))</f>
        <v>1</v>
      </c>
      <c r="F12" s="3">
        <f>IF(Spreadsheet!H10=0, "", Spreadsheet!H10)</f>
        <v>29156.1067</v>
      </c>
      <c r="G12" s="3" t="str">
        <f>IF(Spreadsheet!I10=0, "", Spreadsheet!I10)</f>
        <v>litres (l)</v>
      </c>
      <c r="H12" s="4" t="str">
        <f>IF(Spreadsheet!C10=0, "", Spreadsheet!C10)</f>
        <v>Manufacturing</v>
      </c>
      <c r="I12" s="3">
        <f ca="1">IF(ghostSpreadsheet_CH4!H12="","",VLOOKUP(D12, INDIRECT(H12), 2, FALSE))</f>
        <v>3</v>
      </c>
      <c r="J12" s="3">
        <f>IF(ISNA(VLOOKUP(Spreadsheet!E10, fuelInfo, 4, FALSE)),"", (E12*VLOOKUP(Spreadsheet!E10, fuelInfo, 4, FALSE)))</f>
        <v>43</v>
      </c>
      <c r="K12" s="3">
        <f>IF(ISNA(VLOOKUP(Spreadsheet!I10,unitStates,3,FALSE)), "", (VLOOKUP(Spreadsheet!I10,unitStates,3,FALSE)))</f>
        <v>2</v>
      </c>
      <c r="L12" s="2" t="str">
        <f>IF(C12="My fuels", "", IF(K12=0, VLOOKUP(Spreadsheet!I10, energyEFs,3,FALSE),""))</f>
        <v/>
      </c>
      <c r="M12" s="4" t="str">
        <f t="shared" si="4"/>
        <v/>
      </c>
      <c r="N12" s="2" t="str">
        <f>IF(C12="My fuels", "", IF(K12=1, VLOOKUP(Spreadsheet!I10, solidEFs,3,FALSE),""))</f>
        <v/>
      </c>
      <c r="O12" s="4" t="str">
        <f>IF(N12="", "", F12*I12*(1/E12)*J12*N12)</f>
        <v/>
      </c>
      <c r="P12" s="2" t="str">
        <f>IF(K12=2,IF(ISNA(VLOOKUP(Spreadsheet!C10,industryEFTableKeys, 2,FALSE)), "", VLOOKUP(Spreadsheet!C10,industryEFTableKeys, 2,FALSE)),"")</f>
        <v>manufacturingLiquidEFs</v>
      </c>
      <c r="Q12" s="3">
        <f t="shared" ca="1" si="6"/>
        <v>1.0836E-7</v>
      </c>
      <c r="R12" s="3">
        <f xml:space="preserve"> IF(ISNA(VLOOKUP(Spreadsheet!I10,unitStates,4, FALSE)), "", (VLOOKUP(Spreadsheet!I10,unitStates,4, FALSE)))</f>
        <v>1</v>
      </c>
      <c r="S12" s="3">
        <f t="shared" ca="1" si="0"/>
        <v>3.1593557220120001E-3</v>
      </c>
      <c r="T12" s="3">
        <f t="shared" ca="1" si="7"/>
        <v>1</v>
      </c>
      <c r="U12" s="3">
        <f t="shared" ca="1" si="8"/>
        <v>1</v>
      </c>
      <c r="V12" s="4">
        <f t="shared" ca="1" si="9"/>
        <v>3.1593557220120001E-3</v>
      </c>
      <c r="W12" s="3" t="str">
        <f>IF(C12="My fuels", "", IF(K12=3, IF(ISNA(VLOOKUP(Spreadsheet!C10,industryEFTableKeys, 3,FALSE)), "", VLOOKUP(Spreadsheet!C10,industryEFTableKeys, 3,FALSE)), ""))</f>
        <v/>
      </c>
      <c r="X12" s="3" t="str">
        <f t="shared" ca="1" si="1"/>
        <v/>
      </c>
      <c r="Y12" s="3" t="str">
        <f ca="1">+IF(X12="", "", IF(ISNA(VLOOKUP(Spreadsheet!I10,unitStates,5, FALSE)), "", (VLOOKUP(Spreadsheet!I10,unitStates,5, FALSE))))</f>
        <v/>
      </c>
      <c r="Z12" s="3" t="str">
        <f t="shared" ca="1" si="10"/>
        <v/>
      </c>
      <c r="AA12" s="4" t="str">
        <f t="shared" ca="1" si="11"/>
        <v/>
      </c>
      <c r="AB12" s="2" t="str">
        <f t="shared" si="2"/>
        <v/>
      </c>
      <c r="AC12" s="3" t="str">
        <f t="shared" si="12"/>
        <v/>
      </c>
      <c r="AD12" s="3">
        <f t="shared" si="3"/>
        <v>1</v>
      </c>
      <c r="AE12" s="4" t="str">
        <f t="shared" si="13"/>
        <v/>
      </c>
      <c r="AF12" s="21">
        <f t="shared" ca="1" si="14"/>
        <v>3.1593557220120001E-3</v>
      </c>
    </row>
    <row r="13" spans="2:33" x14ac:dyDescent="0.2">
      <c r="B13" s="21"/>
      <c r="C13" s="3" t="str">
        <f>IF(Spreadsheet!D11=0, "", Spreadsheet!D11)</f>
        <v>Liquid fossil</v>
      </c>
      <c r="D13" s="3" t="str">
        <f>IF(Spreadsheet!E11=0, "", Spreadsheet!E11)</f>
        <v>Gas/Diesel oil</v>
      </c>
      <c r="E13" s="3">
        <f>IF(Spreadsheet!L11="", 1, IF(Spreadsheet!L11="Not applicable", 1, IF(Spreadsheet!L11="Lower", 1, VLOOKUP(Spreadsheet!E11, HVConversionValues,2,FALSE))))</f>
        <v>1</v>
      </c>
      <c r="F13" s="3">
        <f>IF(Spreadsheet!H11=0, "", Spreadsheet!H11)</f>
        <v>26393.366699999999</v>
      </c>
      <c r="G13" s="3" t="str">
        <f>IF(Spreadsheet!I11=0, "", Spreadsheet!I11)</f>
        <v>litres (l)</v>
      </c>
      <c r="H13" s="4" t="str">
        <f>IF(Spreadsheet!C11=0, "", Spreadsheet!C11)</f>
        <v>Manufacturing</v>
      </c>
      <c r="I13" s="3">
        <f ca="1">IF(ghostSpreadsheet_CH4!H13="","",VLOOKUP(D13, INDIRECT(H13), 2, FALSE))</f>
        <v>3</v>
      </c>
      <c r="J13" s="3">
        <f>IF(ISNA(VLOOKUP(Spreadsheet!E11, fuelInfo, 4, FALSE)),"", (E13*VLOOKUP(Spreadsheet!E11, fuelInfo, 4, FALSE)))</f>
        <v>43</v>
      </c>
      <c r="K13" s="3">
        <f>IF(ISNA(VLOOKUP(Spreadsheet!I11,unitStates,3,FALSE)), "", (VLOOKUP(Spreadsheet!I11,unitStates,3,FALSE)))</f>
        <v>2</v>
      </c>
      <c r="L13" s="2" t="str">
        <f>IF(C13="My fuels", "", IF(K13=0, VLOOKUP(Spreadsheet!I11, energyEFs,3,FALSE),""))</f>
        <v/>
      </c>
      <c r="M13" s="4" t="str">
        <f t="shared" si="4"/>
        <v/>
      </c>
      <c r="N13" s="2" t="str">
        <f>IF(C13="My fuels", "", IF(K13=1, VLOOKUP(Spreadsheet!I11, solidEFs,3,FALSE),""))</f>
        <v/>
      </c>
      <c r="O13" s="4" t="str">
        <f t="shared" si="5"/>
        <v/>
      </c>
      <c r="P13" s="2" t="str">
        <f>IF(K13=2,IF(ISNA(VLOOKUP(Spreadsheet!C11,industryEFTableKeys, 2,FALSE)), "", VLOOKUP(Spreadsheet!C11,industryEFTableKeys, 2,FALSE)),"")</f>
        <v>manufacturingLiquidEFs</v>
      </c>
      <c r="Q13" s="3">
        <f t="shared" ca="1" si="6"/>
        <v>1.0836E-7</v>
      </c>
      <c r="R13" s="3">
        <f xml:space="preserve"> IF(ISNA(VLOOKUP(Spreadsheet!I11,unitStates,4, FALSE)), "", (VLOOKUP(Spreadsheet!I11,unitStates,4, FALSE)))</f>
        <v>1</v>
      </c>
      <c r="S13" s="3">
        <f t="shared" ca="1" si="0"/>
        <v>2.8599852156119998E-3</v>
      </c>
      <c r="T13" s="3">
        <f t="shared" ca="1" si="7"/>
        <v>1</v>
      </c>
      <c r="U13" s="3">
        <f t="shared" ca="1" si="8"/>
        <v>1</v>
      </c>
      <c r="V13" s="4">
        <f t="shared" ca="1" si="9"/>
        <v>2.8599852156119998E-3</v>
      </c>
      <c r="W13" s="3" t="str">
        <f>IF(C13="My fuels", "", IF(K13=3, IF(ISNA(VLOOKUP(Spreadsheet!C11,industryEFTableKeys, 3,FALSE)), "", VLOOKUP(Spreadsheet!C11,industryEFTableKeys, 3,FALSE)), ""))</f>
        <v/>
      </c>
      <c r="X13" s="3" t="str">
        <f t="shared" ca="1" si="1"/>
        <v/>
      </c>
      <c r="Y13" s="3" t="str">
        <f ca="1">+IF(X13="", "", IF(ISNA(VLOOKUP(Spreadsheet!I11,unitStates,5, FALSE)), "", (VLOOKUP(Spreadsheet!I11,unitStates,5, FALSE))))</f>
        <v/>
      </c>
      <c r="Z13" s="3" t="str">
        <f t="shared" ca="1" si="10"/>
        <v/>
      </c>
      <c r="AA13" s="4" t="str">
        <f t="shared" ca="1" si="11"/>
        <v/>
      </c>
      <c r="AB13" s="2" t="str">
        <f t="shared" si="2"/>
        <v/>
      </c>
      <c r="AC13" s="3" t="str">
        <f t="shared" si="12"/>
        <v/>
      </c>
      <c r="AD13" s="3">
        <f t="shared" si="3"/>
        <v>1</v>
      </c>
      <c r="AE13" s="4" t="str">
        <f t="shared" si="13"/>
        <v/>
      </c>
      <c r="AF13" s="21">
        <f t="shared" ca="1" si="14"/>
        <v>2.8599852156119998E-3</v>
      </c>
    </row>
    <row r="14" spans="2:33" x14ac:dyDescent="0.2">
      <c r="B14" s="21"/>
      <c r="C14" s="3" t="str">
        <f>IF(Spreadsheet!D12=0, "", Spreadsheet!D12)</f>
        <v>Liquid fossil</v>
      </c>
      <c r="D14" s="3" t="str">
        <f>IF(Spreadsheet!E12=0, "", Spreadsheet!E12)</f>
        <v>Gas/Diesel oil</v>
      </c>
      <c r="E14" s="3">
        <f>IF(Spreadsheet!L12="", 1, IF(Spreadsheet!L12="Not applicable", 1, IF(Spreadsheet!L12="Lower", 1, VLOOKUP(Spreadsheet!E12, HVConversionValues,2,FALSE))))</f>
        <v>1</v>
      </c>
      <c r="F14" s="3">
        <f>IF(Spreadsheet!H12=0, "", Spreadsheet!H12)</f>
        <v>13809.2767</v>
      </c>
      <c r="G14" s="3" t="str">
        <f>IF(Spreadsheet!I12=0, "", Spreadsheet!I12)</f>
        <v>litres (l)</v>
      </c>
      <c r="H14" s="4" t="str">
        <f>IF(Spreadsheet!C12=0, "", Spreadsheet!C12)</f>
        <v>Manufacturing</v>
      </c>
      <c r="I14" s="3">
        <f ca="1">IF(ghostSpreadsheet_CH4!H14="","",VLOOKUP(D14, INDIRECT(H14), 2, FALSE))</f>
        <v>3</v>
      </c>
      <c r="J14" s="3">
        <f>IF(ISNA(VLOOKUP(Spreadsheet!E12, fuelInfo, 4, FALSE)),"", (E14*VLOOKUP(Spreadsheet!E12, fuelInfo, 4, FALSE)))</f>
        <v>43</v>
      </c>
      <c r="K14" s="3">
        <f>IF(ISNA(VLOOKUP(Spreadsheet!I12,unitStates,3,FALSE)), "", (VLOOKUP(Spreadsheet!I12,unitStates,3,FALSE)))</f>
        <v>2</v>
      </c>
      <c r="L14" s="2" t="str">
        <f>IF(C14="My fuels", "", IF(K14=0, VLOOKUP(Spreadsheet!I12, energyEFs,3,FALSE),""))</f>
        <v/>
      </c>
      <c r="M14" s="4" t="str">
        <f t="shared" si="4"/>
        <v/>
      </c>
      <c r="N14" s="2" t="str">
        <f>IF(C14="My fuels", "", IF(K14=1, VLOOKUP(Spreadsheet!I12, solidEFs,3,FALSE),""))</f>
        <v/>
      </c>
      <c r="O14" s="4" t="str">
        <f t="shared" si="5"/>
        <v/>
      </c>
      <c r="P14" s="2" t="str">
        <f>IF(K14=2,IF(ISNA(VLOOKUP(Spreadsheet!C12,industryEFTableKeys, 2,FALSE)), "", VLOOKUP(Spreadsheet!C12,industryEFTableKeys, 2,FALSE)),"")</f>
        <v>manufacturingLiquidEFs</v>
      </c>
      <c r="Q14" s="3">
        <f t="shared" ca="1" si="6"/>
        <v>1.0836E-7</v>
      </c>
      <c r="R14" s="3">
        <f xml:space="preserve"> IF(ISNA(VLOOKUP(Spreadsheet!I12,unitStates,4, FALSE)), "", (VLOOKUP(Spreadsheet!I12,unitStates,4, FALSE)))</f>
        <v>1</v>
      </c>
      <c r="S14" s="3">
        <f t="shared" ca="1" si="0"/>
        <v>1.4963732232119999E-3</v>
      </c>
      <c r="T14" s="3">
        <f t="shared" ca="1" si="7"/>
        <v>1</v>
      </c>
      <c r="U14" s="3">
        <f t="shared" ca="1" si="8"/>
        <v>1</v>
      </c>
      <c r="V14" s="4">
        <f t="shared" ca="1" si="9"/>
        <v>1.4963732232119999E-3</v>
      </c>
      <c r="W14" s="3" t="str">
        <f>IF(C14="My fuels", "", IF(K14=3, IF(ISNA(VLOOKUP(Spreadsheet!C12,industryEFTableKeys, 3,FALSE)), "", VLOOKUP(Spreadsheet!C12,industryEFTableKeys, 3,FALSE)), ""))</f>
        <v/>
      </c>
      <c r="X14" s="3" t="str">
        <f t="shared" ca="1" si="1"/>
        <v/>
      </c>
      <c r="Y14" s="3" t="str">
        <f ca="1">+IF(X14="", "", IF(ISNA(VLOOKUP(Spreadsheet!I12,unitStates,5, FALSE)), "", (VLOOKUP(Spreadsheet!I12,unitStates,5, FALSE))))</f>
        <v/>
      </c>
      <c r="Z14" s="3" t="str">
        <f t="shared" ca="1" si="10"/>
        <v/>
      </c>
      <c r="AA14" s="4" t="str">
        <f t="shared" ca="1" si="11"/>
        <v/>
      </c>
      <c r="AB14" s="2" t="str">
        <f t="shared" si="2"/>
        <v/>
      </c>
      <c r="AC14" s="3" t="str">
        <f t="shared" si="12"/>
        <v/>
      </c>
      <c r="AD14" s="3">
        <f t="shared" si="3"/>
        <v>1</v>
      </c>
      <c r="AE14" s="4" t="str">
        <f t="shared" si="13"/>
        <v/>
      </c>
      <c r="AF14" s="21">
        <f t="shared" ca="1" si="14"/>
        <v>1.4963732232119999E-3</v>
      </c>
    </row>
    <row r="15" spans="2:33" x14ac:dyDescent="0.2">
      <c r="B15" s="21"/>
      <c r="C15" s="3" t="str">
        <f>IF(Spreadsheet!D13=0, "", Spreadsheet!D13)</f>
        <v>Liquid fossil</v>
      </c>
      <c r="D15" s="3" t="str">
        <f>IF(Spreadsheet!E13=0, "", Spreadsheet!E13)</f>
        <v>Gas/Diesel oil</v>
      </c>
      <c r="E15" s="3">
        <f>IF(Spreadsheet!L13="", 1, IF(Spreadsheet!L13="Not applicable", 1, IF(Spreadsheet!L13="Lower", 1, VLOOKUP(Spreadsheet!E13, HVConversionValues,2,FALSE))))</f>
        <v>1</v>
      </c>
      <c r="F15" s="3">
        <f>IF(Spreadsheet!H13=0, "", Spreadsheet!H13)</f>
        <v>32621.4</v>
      </c>
      <c r="G15" s="3" t="str">
        <f>IF(Spreadsheet!I13=0, "", Spreadsheet!I13)</f>
        <v>litres (l)</v>
      </c>
      <c r="H15" s="4" t="str">
        <f>IF(Spreadsheet!C13=0, "", Spreadsheet!C13)</f>
        <v>Manufacturing</v>
      </c>
      <c r="I15" s="3">
        <f ca="1">IF(ghostSpreadsheet_CH4!H15="","",VLOOKUP(D15, INDIRECT(H15), 2, FALSE))</f>
        <v>3</v>
      </c>
      <c r="J15" s="3">
        <f>IF(ISNA(VLOOKUP(Spreadsheet!E13, fuelInfo, 4, FALSE)),"", (E15*VLOOKUP(Spreadsheet!E13, fuelInfo, 4, FALSE)))</f>
        <v>43</v>
      </c>
      <c r="K15" s="3">
        <f>IF(ISNA(VLOOKUP(Spreadsheet!I13,unitStates,3,FALSE)), "", (VLOOKUP(Spreadsheet!I13,unitStates,3,FALSE)))</f>
        <v>2</v>
      </c>
      <c r="L15" s="2" t="str">
        <f>IF(C15="My fuels", "", IF(K15=0, VLOOKUP(Spreadsheet!I13, energyEFs,3,FALSE),""))</f>
        <v/>
      </c>
      <c r="M15" s="4" t="str">
        <f t="shared" si="4"/>
        <v/>
      </c>
      <c r="N15" s="2" t="str">
        <f>IF(C15="My fuels", "", IF(K15=1, VLOOKUP(Spreadsheet!I13, solidEFs,3,FALSE),""))</f>
        <v/>
      </c>
      <c r="O15" s="4" t="str">
        <f t="shared" si="5"/>
        <v/>
      </c>
      <c r="P15" s="2" t="str">
        <f>IF(K15=2,IF(ISNA(VLOOKUP(Spreadsheet!C13,industryEFTableKeys, 2,FALSE)), "", VLOOKUP(Spreadsheet!C13,industryEFTableKeys, 2,FALSE)),"")</f>
        <v>manufacturingLiquidEFs</v>
      </c>
      <c r="Q15" s="3">
        <f t="shared" ca="1" si="6"/>
        <v>1.0836E-7</v>
      </c>
      <c r="R15" s="3">
        <f xml:space="preserve"> IF(ISNA(VLOOKUP(Spreadsheet!I13,unitStates,4, FALSE)), "", (VLOOKUP(Spreadsheet!I13,unitStates,4, FALSE)))</f>
        <v>1</v>
      </c>
      <c r="S15" s="3">
        <f t="shared" ca="1" si="0"/>
        <v>3.5348549040000003E-3</v>
      </c>
      <c r="T15" s="3">
        <f t="shared" ca="1" si="7"/>
        <v>1</v>
      </c>
      <c r="U15" s="3">
        <f t="shared" ca="1" si="8"/>
        <v>1</v>
      </c>
      <c r="V15" s="4">
        <f t="shared" ca="1" si="9"/>
        <v>3.5348549040000003E-3</v>
      </c>
      <c r="W15" s="3" t="str">
        <f>IF(C15="My fuels", "", IF(K15=3, IF(ISNA(VLOOKUP(Spreadsheet!C13,industryEFTableKeys, 3,FALSE)), "", VLOOKUP(Spreadsheet!C13,industryEFTableKeys, 3,FALSE)), ""))</f>
        <v/>
      </c>
      <c r="X15" s="3" t="str">
        <f t="shared" ca="1" si="1"/>
        <v/>
      </c>
      <c r="Y15" s="3" t="str">
        <f ca="1">+IF(X15="", "", IF(ISNA(VLOOKUP(Spreadsheet!I13,unitStates,5, FALSE)), "", (VLOOKUP(Spreadsheet!I13,unitStates,5, FALSE))))</f>
        <v/>
      </c>
      <c r="Z15" s="3" t="str">
        <f t="shared" ca="1" si="10"/>
        <v/>
      </c>
      <c r="AA15" s="4" t="str">
        <f t="shared" ca="1" si="11"/>
        <v/>
      </c>
      <c r="AB15" s="2" t="str">
        <f t="shared" si="2"/>
        <v/>
      </c>
      <c r="AC15" s="3" t="str">
        <f t="shared" si="12"/>
        <v/>
      </c>
      <c r="AD15" s="3">
        <f t="shared" si="3"/>
        <v>1</v>
      </c>
      <c r="AE15" s="4" t="str">
        <f t="shared" si="13"/>
        <v/>
      </c>
      <c r="AF15" s="21">
        <f t="shared" ca="1" si="14"/>
        <v>3.5348549040000003E-3</v>
      </c>
    </row>
    <row r="16" spans="2:33" x14ac:dyDescent="0.2">
      <c r="B16" s="21"/>
      <c r="C16" s="3" t="str">
        <f>IF(Spreadsheet!D14=0, "", Spreadsheet!D14)</f>
        <v>Liquid fossil</v>
      </c>
      <c r="D16" s="3" t="str">
        <f>IF(Spreadsheet!E14=0, "", Spreadsheet!E14)</f>
        <v>Gas/Diesel oil</v>
      </c>
      <c r="E16" s="3">
        <f>IF(Spreadsheet!L14="", 1, IF(Spreadsheet!L14="Not applicable", 1, IF(Spreadsheet!L14="Lower", 1, VLOOKUP(Spreadsheet!E14, HVConversionValues,2,FALSE))))</f>
        <v>1</v>
      </c>
      <c r="F16" s="3">
        <f>IF(Spreadsheet!H14=0, "", Spreadsheet!H14)</f>
        <v>100876.22200000001</v>
      </c>
      <c r="G16" s="3" t="str">
        <f>IF(Spreadsheet!I14=0, "", Spreadsheet!I14)</f>
        <v>litres (l)</v>
      </c>
      <c r="H16" s="4" t="str">
        <f>IF(Spreadsheet!C14=0, "", Spreadsheet!C14)</f>
        <v>Manufacturing</v>
      </c>
      <c r="I16" s="3">
        <f ca="1">IF(ghostSpreadsheet_CH4!H16="","",VLOOKUP(D16, INDIRECT(H16), 2, FALSE))</f>
        <v>3</v>
      </c>
      <c r="J16" s="3">
        <f>IF(ISNA(VLOOKUP(Spreadsheet!E14, fuelInfo, 4, FALSE)),"", (E16*VLOOKUP(Spreadsheet!E14, fuelInfo, 4, FALSE)))</f>
        <v>43</v>
      </c>
      <c r="K16" s="3">
        <f>IF(ISNA(VLOOKUP(Spreadsheet!I14,unitStates,3,FALSE)), "", (VLOOKUP(Spreadsheet!I14,unitStates,3,FALSE)))</f>
        <v>2</v>
      </c>
      <c r="L16" s="2" t="str">
        <f>IF(C16="My fuels", "", IF(K16=0, VLOOKUP(Spreadsheet!I14, energyEFs,3,FALSE),""))</f>
        <v/>
      </c>
      <c r="M16" s="4" t="str">
        <f t="shared" si="4"/>
        <v/>
      </c>
      <c r="N16" s="2" t="str">
        <f>IF(C16="My fuels", "", IF(K16=1, VLOOKUP(Spreadsheet!I14, solidEFs,3,FALSE),""))</f>
        <v/>
      </c>
      <c r="O16" s="4" t="str">
        <f t="shared" si="5"/>
        <v/>
      </c>
      <c r="P16" s="2" t="str">
        <f>IF(K16=2,IF(ISNA(VLOOKUP(Spreadsheet!C14,industryEFTableKeys, 2,FALSE)), "", VLOOKUP(Spreadsheet!C14,industryEFTableKeys, 2,FALSE)),"")</f>
        <v>manufacturingLiquidEFs</v>
      </c>
      <c r="Q16" s="3">
        <f t="shared" ca="1" si="6"/>
        <v>1.0836E-7</v>
      </c>
      <c r="R16" s="3">
        <f xml:space="preserve"> IF(ISNA(VLOOKUP(Spreadsheet!I14,unitStates,4, FALSE)), "", (VLOOKUP(Spreadsheet!I14,unitStates,4, FALSE)))</f>
        <v>1</v>
      </c>
      <c r="S16" s="3">
        <f t="shared" ca="1" si="0"/>
        <v>1.0930947415920001E-2</v>
      </c>
      <c r="T16" s="3">
        <f t="shared" ca="1" si="7"/>
        <v>1</v>
      </c>
      <c r="U16" s="3">
        <f t="shared" ca="1" si="8"/>
        <v>1</v>
      </c>
      <c r="V16" s="4">
        <f t="shared" ca="1" si="9"/>
        <v>1.0930947415920001E-2</v>
      </c>
      <c r="W16" s="3" t="str">
        <f>IF(C16="My fuels", "", IF(K16=3, IF(ISNA(VLOOKUP(Spreadsheet!C14,industryEFTableKeys, 3,FALSE)), "", VLOOKUP(Spreadsheet!C14,industryEFTableKeys, 3,FALSE)), ""))</f>
        <v/>
      </c>
      <c r="X16" s="3" t="str">
        <f t="shared" ca="1" si="1"/>
        <v/>
      </c>
      <c r="Y16" s="3" t="str">
        <f ca="1">+IF(X16="", "", IF(ISNA(VLOOKUP(Spreadsheet!I14,unitStates,5, FALSE)), "", (VLOOKUP(Spreadsheet!I14,unitStates,5, FALSE))))</f>
        <v/>
      </c>
      <c r="Z16" s="11" t="str">
        <f t="shared" ca="1" si="10"/>
        <v/>
      </c>
      <c r="AA16" s="4" t="str">
        <f t="shared" ca="1" si="11"/>
        <v/>
      </c>
      <c r="AB16" s="2" t="str">
        <f t="shared" si="2"/>
        <v/>
      </c>
      <c r="AC16" s="3" t="str">
        <f t="shared" si="12"/>
        <v/>
      </c>
      <c r="AD16" s="3">
        <f t="shared" si="3"/>
        <v>1</v>
      </c>
      <c r="AE16" s="4" t="str">
        <f t="shared" si="13"/>
        <v/>
      </c>
      <c r="AF16" s="21">
        <f t="shared" ca="1" si="14"/>
        <v>1.0930947415920001E-2</v>
      </c>
    </row>
    <row r="17" spans="2:32" x14ac:dyDescent="0.2">
      <c r="B17" s="21"/>
      <c r="C17" s="3" t="str">
        <f>IF(Spreadsheet!D15=0, "", Spreadsheet!D15)</f>
        <v>Liquid fossil</v>
      </c>
      <c r="D17" s="3" t="str">
        <f>IF(Spreadsheet!E15=0, "", Spreadsheet!E15)</f>
        <v>Gas/Diesel oil</v>
      </c>
      <c r="E17" s="3">
        <f>IF(Spreadsheet!L15="", 1, IF(Spreadsheet!L15="Not applicable", 1, IF(Spreadsheet!L15="Lower", 1, VLOOKUP(Spreadsheet!E15, HVConversionValues,2,FALSE))))</f>
        <v>1</v>
      </c>
      <c r="F17" s="3">
        <f>IF(Spreadsheet!H15=0, "", Spreadsheet!H15)</f>
        <v>96514.607799999998</v>
      </c>
      <c r="G17" s="3" t="str">
        <f>IF(Spreadsheet!I15=0, "", Spreadsheet!I15)</f>
        <v>litres (l)</v>
      </c>
      <c r="H17" s="4" t="str">
        <f>IF(Spreadsheet!C15=0, "", Spreadsheet!C15)</f>
        <v>Manufacturing</v>
      </c>
      <c r="I17" s="3">
        <f ca="1">IF(ghostSpreadsheet_CH4!H17="","",VLOOKUP(D17, INDIRECT(H17), 2, FALSE))</f>
        <v>3</v>
      </c>
      <c r="J17" s="3">
        <f>IF(ISNA(VLOOKUP(Spreadsheet!E15, fuelInfo, 4, FALSE)),"", (E17*VLOOKUP(Spreadsheet!E15, fuelInfo, 4, FALSE)))</f>
        <v>43</v>
      </c>
      <c r="K17" s="3">
        <f>IF(ISNA(VLOOKUP(Spreadsheet!I15,unitStates,3,FALSE)), "", (VLOOKUP(Spreadsheet!I15,unitStates,3,FALSE)))</f>
        <v>2</v>
      </c>
      <c r="L17" s="2" t="str">
        <f>IF(C17="My fuels", "", IF(K17=0, VLOOKUP(Spreadsheet!I15, energyEFs,3,FALSE),""))</f>
        <v/>
      </c>
      <c r="M17" s="4" t="str">
        <f t="shared" si="4"/>
        <v/>
      </c>
      <c r="N17" s="2" t="str">
        <f>IF(C17="My fuels", "", IF(K17=1, VLOOKUP(Spreadsheet!I15, solidEFs,3,FALSE),""))</f>
        <v/>
      </c>
      <c r="O17" s="4" t="str">
        <f t="shared" si="5"/>
        <v/>
      </c>
      <c r="P17" s="2" t="str">
        <f>IF(K17=2,IF(ISNA(VLOOKUP(Spreadsheet!C15,industryEFTableKeys, 2,FALSE)), "", VLOOKUP(Spreadsheet!C15,industryEFTableKeys, 2,FALSE)),"")</f>
        <v>manufacturingLiquidEFs</v>
      </c>
      <c r="Q17" s="3">
        <f t="shared" ca="1" si="6"/>
        <v>1.0836E-7</v>
      </c>
      <c r="R17" s="3">
        <f xml:space="preserve"> IF(ISNA(VLOOKUP(Spreadsheet!I15,unitStates,4, FALSE)), "", (VLOOKUP(Spreadsheet!I15,unitStates,4, FALSE)))</f>
        <v>1</v>
      </c>
      <c r="S17" s="3">
        <f t="shared" ca="1" si="0"/>
        <v>1.0458322901208E-2</v>
      </c>
      <c r="T17" s="3">
        <f t="shared" ca="1" si="7"/>
        <v>1</v>
      </c>
      <c r="U17" s="3">
        <f t="shared" ca="1" si="8"/>
        <v>1</v>
      </c>
      <c r="V17" s="4">
        <f t="shared" ca="1" si="9"/>
        <v>1.0458322901208E-2</v>
      </c>
      <c r="W17" s="3" t="str">
        <f>IF(C17="My fuels", "", IF(K17=3, IF(ISNA(VLOOKUP(Spreadsheet!C15,industryEFTableKeys, 3,FALSE)), "", VLOOKUP(Spreadsheet!C15,industryEFTableKeys, 3,FALSE)), ""))</f>
        <v/>
      </c>
      <c r="X17" s="3" t="str">
        <f t="shared" ca="1" si="1"/>
        <v/>
      </c>
      <c r="Y17" s="3" t="str">
        <f ca="1">+IF(X17="", "", IF(ISNA(VLOOKUP(Spreadsheet!I15,unitStates,5, FALSE)), "", (VLOOKUP(Spreadsheet!I15,unitStates,5, FALSE))))</f>
        <v/>
      </c>
      <c r="Z17" s="3" t="str">
        <f t="shared" ca="1" si="10"/>
        <v/>
      </c>
      <c r="AA17" s="4" t="str">
        <f t="shared" ca="1" si="11"/>
        <v/>
      </c>
      <c r="AB17" s="2" t="str">
        <f t="shared" si="2"/>
        <v/>
      </c>
      <c r="AC17" s="3" t="str">
        <f t="shared" si="12"/>
        <v/>
      </c>
      <c r="AD17" s="3">
        <f t="shared" si="3"/>
        <v>1</v>
      </c>
      <c r="AE17" s="4" t="str">
        <f t="shared" si="13"/>
        <v/>
      </c>
      <c r="AF17" s="21">
        <f t="shared" ca="1" si="14"/>
        <v>1.0458322901208E-2</v>
      </c>
    </row>
    <row r="18" spans="2:32" x14ac:dyDescent="0.2">
      <c r="B18" s="21"/>
      <c r="C18" s="3" t="str">
        <f>IF(Spreadsheet!D16=0, "", Spreadsheet!D16)</f>
        <v>Liquid fossil</v>
      </c>
      <c r="D18" s="3" t="str">
        <f>IF(Spreadsheet!E16=0, "", Spreadsheet!E16)</f>
        <v>Gas/Diesel oil</v>
      </c>
      <c r="E18" s="3">
        <f>IF(Spreadsheet!L16="", 1, IF(Spreadsheet!L16="Not applicable", 1, IF(Spreadsheet!L16="Lower", 1, VLOOKUP(Spreadsheet!E16, HVConversionValues,2,FALSE))))</f>
        <v>1</v>
      </c>
      <c r="F18" s="3">
        <f>IF(Spreadsheet!H16=0, "", Spreadsheet!H16)</f>
        <v>72618.6633</v>
      </c>
      <c r="G18" s="3" t="str">
        <f>IF(Spreadsheet!I16=0, "", Spreadsheet!I16)</f>
        <v>litres (l)</v>
      </c>
      <c r="H18" s="4" t="str">
        <f>IF(Spreadsheet!C16=0, "", Spreadsheet!C16)</f>
        <v>Manufacturing</v>
      </c>
      <c r="I18" s="3">
        <f ca="1">IF(ghostSpreadsheet_CH4!H18="","",VLOOKUP(D18, INDIRECT(H18), 2, FALSE))</f>
        <v>3</v>
      </c>
      <c r="J18" s="3">
        <f>IF(ISNA(VLOOKUP(Spreadsheet!E16, fuelInfo, 4, FALSE)),"", (E18*VLOOKUP(Spreadsheet!E16, fuelInfo, 4, FALSE)))</f>
        <v>43</v>
      </c>
      <c r="K18" s="3">
        <f>IF(ISNA(VLOOKUP(Spreadsheet!I16,unitStates,3,FALSE)), "", (VLOOKUP(Spreadsheet!I16,unitStates,3,FALSE)))</f>
        <v>2</v>
      </c>
      <c r="L18" s="2" t="str">
        <f>IF(C18="My fuels", "", IF(K18=0, VLOOKUP(Spreadsheet!I16, energyEFs,3,FALSE),""))</f>
        <v/>
      </c>
      <c r="M18" s="4" t="str">
        <f t="shared" si="4"/>
        <v/>
      </c>
      <c r="N18" s="2" t="str">
        <f>IF(C18="My fuels", "", IF(K18=1, VLOOKUP(Spreadsheet!I16, solidEFs,3,FALSE),""))</f>
        <v/>
      </c>
      <c r="O18" s="4" t="str">
        <f t="shared" si="5"/>
        <v/>
      </c>
      <c r="P18" s="2" t="str">
        <f>IF(K18=2,IF(ISNA(VLOOKUP(Spreadsheet!C16,industryEFTableKeys, 2,FALSE)), "", VLOOKUP(Spreadsheet!C16,industryEFTableKeys, 2,FALSE)),"")</f>
        <v>manufacturingLiquidEFs</v>
      </c>
      <c r="Q18" s="3">
        <f t="shared" ca="1" si="6"/>
        <v>1.0836E-7</v>
      </c>
      <c r="R18" s="3">
        <f xml:space="preserve"> IF(ISNA(VLOOKUP(Spreadsheet!I16,unitStates,4, FALSE)), "", (VLOOKUP(Spreadsheet!I16,unitStates,4, FALSE)))</f>
        <v>1</v>
      </c>
      <c r="S18" s="3">
        <f t="shared" ca="1" si="0"/>
        <v>7.8689583551879994E-3</v>
      </c>
      <c r="T18" s="3">
        <f t="shared" ca="1" si="7"/>
        <v>1</v>
      </c>
      <c r="U18" s="3">
        <f t="shared" ca="1" si="8"/>
        <v>1</v>
      </c>
      <c r="V18" s="4">
        <f t="shared" ca="1" si="9"/>
        <v>7.8689583551879994E-3</v>
      </c>
      <c r="W18" s="3" t="str">
        <f>IF(C18="My fuels", "", IF(K18=3, IF(ISNA(VLOOKUP(Spreadsheet!C16,industryEFTableKeys, 3,FALSE)), "", VLOOKUP(Spreadsheet!C16,industryEFTableKeys, 3,FALSE)), ""))</f>
        <v/>
      </c>
      <c r="X18" s="3" t="str">
        <f t="shared" ca="1" si="1"/>
        <v/>
      </c>
      <c r="Y18" s="3" t="str">
        <f ca="1">+IF(X18="", "", IF(ISNA(VLOOKUP(Spreadsheet!I16,unitStates,5, FALSE)), "", (VLOOKUP(Spreadsheet!I16,unitStates,5, FALSE))))</f>
        <v/>
      </c>
      <c r="Z18" s="3" t="str">
        <f t="shared" ca="1" si="10"/>
        <v/>
      </c>
      <c r="AA18" s="4" t="str">
        <f t="shared" ca="1" si="11"/>
        <v/>
      </c>
      <c r="AB18" s="2" t="str">
        <f t="shared" si="2"/>
        <v/>
      </c>
      <c r="AC18" s="3" t="str">
        <f t="shared" si="12"/>
        <v/>
      </c>
      <c r="AD18" s="3">
        <f t="shared" si="3"/>
        <v>1</v>
      </c>
      <c r="AE18" s="4" t="str">
        <f t="shared" si="13"/>
        <v/>
      </c>
      <c r="AF18" s="21">
        <f t="shared" ca="1" si="14"/>
        <v>7.8689583551879994E-3</v>
      </c>
    </row>
    <row r="19" spans="2:32" x14ac:dyDescent="0.2">
      <c r="B19" s="21"/>
      <c r="C19" s="3" t="str">
        <f>IF(Spreadsheet!D17=0, "", Spreadsheet!D17)</f>
        <v>Liquid fossil</v>
      </c>
      <c r="D19" s="3" t="str">
        <f>IF(Spreadsheet!E17=0, "", Spreadsheet!E17)</f>
        <v>Gas/Diesel oil</v>
      </c>
      <c r="E19" s="3">
        <f>IF(Spreadsheet!L17="", 1, IF(Spreadsheet!L17="Not applicable", 1, IF(Spreadsheet!L17="Lower", 1, VLOOKUP(Spreadsheet!E17, HVConversionValues,2,FALSE))))</f>
        <v>1</v>
      </c>
      <c r="F19" s="3">
        <f>IF(Spreadsheet!H17=0, "", Spreadsheet!H17)</f>
        <v>58653.710999999996</v>
      </c>
      <c r="G19" s="3" t="str">
        <f>IF(Spreadsheet!I17=0, "", Spreadsheet!I17)</f>
        <v>litres (l)</v>
      </c>
      <c r="H19" s="4" t="str">
        <f>IF(Spreadsheet!C17=0, "", Spreadsheet!C17)</f>
        <v>Manufacturing</v>
      </c>
      <c r="I19" s="3">
        <f ca="1">IF(ghostSpreadsheet_CH4!H19="","",VLOOKUP(D19, INDIRECT(H19), 2, FALSE))</f>
        <v>3</v>
      </c>
      <c r="J19" s="3">
        <f>IF(ISNA(VLOOKUP(Spreadsheet!E17, fuelInfo, 4, FALSE)),"", (E19*VLOOKUP(Spreadsheet!E17, fuelInfo, 4, FALSE)))</f>
        <v>43</v>
      </c>
      <c r="K19" s="3">
        <f>IF(ISNA(VLOOKUP(Spreadsheet!I17,unitStates,3,FALSE)), "", (VLOOKUP(Spreadsheet!I17,unitStates,3,FALSE)))</f>
        <v>2</v>
      </c>
      <c r="L19" s="2" t="str">
        <f>IF(C19="My fuels", "", IF(K19=0, VLOOKUP(Spreadsheet!I17, energyEFs,3,FALSE),""))</f>
        <v/>
      </c>
      <c r="M19" s="4" t="str">
        <f t="shared" si="4"/>
        <v/>
      </c>
      <c r="N19" s="2" t="str">
        <f>IF(C19="My fuels", "", IF(K19=1, VLOOKUP(Spreadsheet!I17, solidEFs,3,FALSE),""))</f>
        <v/>
      </c>
      <c r="O19" s="4" t="str">
        <f t="shared" si="5"/>
        <v/>
      </c>
      <c r="P19" s="2" t="str">
        <f>IF(K19=2,IF(ISNA(VLOOKUP(Spreadsheet!C17,industryEFTableKeys, 2,FALSE)), "", VLOOKUP(Spreadsheet!C17,industryEFTableKeys, 2,FALSE)),"")</f>
        <v>manufacturingLiquidEFs</v>
      </c>
      <c r="Q19" s="3">
        <f t="shared" ca="1" si="6"/>
        <v>1.0836E-7</v>
      </c>
      <c r="R19" s="3">
        <f xml:space="preserve"> IF(ISNA(VLOOKUP(Spreadsheet!I17,unitStates,4, FALSE)), "", (VLOOKUP(Spreadsheet!I17,unitStates,4, FALSE)))</f>
        <v>1</v>
      </c>
      <c r="S19" s="3">
        <f t="shared" ca="1" si="0"/>
        <v>6.3557161239599994E-3</v>
      </c>
      <c r="T19" s="3">
        <f t="shared" ca="1" si="7"/>
        <v>1</v>
      </c>
      <c r="U19" s="3">
        <f t="shared" ca="1" si="8"/>
        <v>1</v>
      </c>
      <c r="V19" s="4">
        <f t="shared" ca="1" si="9"/>
        <v>6.3557161239599994E-3</v>
      </c>
      <c r="W19" s="3" t="str">
        <f>IF(C19="My fuels", "", IF(K19=3, IF(ISNA(VLOOKUP(Spreadsheet!C17,industryEFTableKeys, 3,FALSE)), "", VLOOKUP(Spreadsheet!C17,industryEFTableKeys, 3,FALSE)), ""))</f>
        <v/>
      </c>
      <c r="X19" s="3" t="str">
        <f t="shared" ca="1" si="1"/>
        <v/>
      </c>
      <c r="Y19" s="3" t="str">
        <f ca="1">+IF(X19="", "", IF(ISNA(VLOOKUP(Spreadsheet!I17,unitStates,5, FALSE)), "", (VLOOKUP(Spreadsheet!I17,unitStates,5, FALSE))))</f>
        <v/>
      </c>
      <c r="Z19" s="3" t="str">
        <f t="shared" ca="1" si="10"/>
        <v/>
      </c>
      <c r="AA19" s="4" t="str">
        <f t="shared" ca="1" si="11"/>
        <v/>
      </c>
      <c r="AB19" s="2" t="str">
        <f t="shared" si="2"/>
        <v/>
      </c>
      <c r="AC19" s="3" t="str">
        <f t="shared" si="12"/>
        <v/>
      </c>
      <c r="AD19" s="3">
        <f t="shared" si="3"/>
        <v>1</v>
      </c>
      <c r="AE19" s="4" t="str">
        <f t="shared" si="13"/>
        <v/>
      </c>
      <c r="AF19" s="21">
        <f t="shared" ca="1" si="14"/>
        <v>6.3557161239599994E-3</v>
      </c>
    </row>
    <row r="20" spans="2:32" x14ac:dyDescent="0.2">
      <c r="B20" s="21"/>
      <c r="C20" s="3" t="str">
        <f>IF(Spreadsheet!D18=0, "", Spreadsheet!D18)</f>
        <v>Liquid fossil</v>
      </c>
      <c r="D20" s="3" t="str">
        <f>IF(Spreadsheet!E18=0, "", Spreadsheet!E18)</f>
        <v>Gas/Diesel oil</v>
      </c>
      <c r="E20" s="3">
        <f>IF(Spreadsheet!L18="", 1, IF(Spreadsheet!L18="Not applicable", 1, IF(Spreadsheet!L18="Lower", 1, VLOOKUP(Spreadsheet!E18, HVConversionValues,2,FALSE))))</f>
        <v>1</v>
      </c>
      <c r="F20" s="3">
        <f>IF(Spreadsheet!H18=0, "", Spreadsheet!H18)</f>
        <v>57897.122000000003</v>
      </c>
      <c r="G20" s="3" t="str">
        <f>IF(Spreadsheet!I18=0, "", Spreadsheet!I18)</f>
        <v>litres (l)</v>
      </c>
      <c r="H20" s="4" t="str">
        <f>IF(Spreadsheet!C18=0, "", Spreadsheet!C18)</f>
        <v>Manufacturing</v>
      </c>
      <c r="I20" s="3">
        <f ca="1">IF(ghostSpreadsheet_CH4!H20="","",VLOOKUP(D20, INDIRECT(H20), 2, FALSE))</f>
        <v>3</v>
      </c>
      <c r="J20" s="3">
        <f>IF(ISNA(VLOOKUP(Spreadsheet!E18, fuelInfo, 4, FALSE)),"", (E20*VLOOKUP(Spreadsheet!E18, fuelInfo, 4, FALSE)))</f>
        <v>43</v>
      </c>
      <c r="K20" s="3">
        <f>IF(ISNA(VLOOKUP(Spreadsheet!I18,unitStates,3,FALSE)), "", (VLOOKUP(Spreadsheet!I18,unitStates,3,FALSE)))</f>
        <v>2</v>
      </c>
      <c r="L20" s="2" t="str">
        <f>IF(C20="My fuels", "", IF(K20=0, VLOOKUP(Spreadsheet!I18, energyEFs,3,FALSE),""))</f>
        <v/>
      </c>
      <c r="M20" s="4" t="str">
        <f t="shared" si="4"/>
        <v/>
      </c>
      <c r="N20" s="2" t="str">
        <f>IF(C20="My fuels", "", IF(K20=1, VLOOKUP(Spreadsheet!I18, solidEFs,3,FALSE),""))</f>
        <v/>
      </c>
      <c r="O20" s="4" t="str">
        <f t="shared" si="5"/>
        <v/>
      </c>
      <c r="P20" s="2" t="str">
        <f>IF(K20=2,IF(ISNA(VLOOKUP(Spreadsheet!C18,industryEFTableKeys, 2,FALSE)), "", VLOOKUP(Spreadsheet!C18,industryEFTableKeys, 2,FALSE)),"")</f>
        <v>manufacturingLiquidEFs</v>
      </c>
      <c r="Q20" s="3">
        <f t="shared" ca="1" si="6"/>
        <v>1.0836E-7</v>
      </c>
      <c r="R20" s="3">
        <f xml:space="preserve"> IF(ISNA(VLOOKUP(Spreadsheet!I18,unitStates,4, FALSE)), "", (VLOOKUP(Spreadsheet!I18,unitStates,4, FALSE)))</f>
        <v>1</v>
      </c>
      <c r="S20" s="3">
        <f t="shared" ca="1" si="0"/>
        <v>6.2737321399200007E-3</v>
      </c>
      <c r="T20" s="3">
        <f t="shared" ca="1" si="7"/>
        <v>1</v>
      </c>
      <c r="U20" s="3">
        <f t="shared" ca="1" si="8"/>
        <v>1</v>
      </c>
      <c r="V20" s="4">
        <f t="shared" ca="1" si="9"/>
        <v>6.2737321399200007E-3</v>
      </c>
      <c r="W20" s="3" t="str">
        <f>IF(C20="My fuels", "", IF(K20=3, IF(ISNA(VLOOKUP(Spreadsheet!C18,industryEFTableKeys, 3,FALSE)), "", VLOOKUP(Spreadsheet!C18,industryEFTableKeys, 3,FALSE)), ""))</f>
        <v/>
      </c>
      <c r="X20" s="3" t="str">
        <f t="shared" ca="1" si="1"/>
        <v/>
      </c>
      <c r="Y20" s="3" t="str">
        <f ca="1">+IF(X20="", "", IF(ISNA(VLOOKUP(Spreadsheet!I18,unitStates,5, FALSE)), "", (VLOOKUP(Spreadsheet!I18,unitStates,5, FALSE))))</f>
        <v/>
      </c>
      <c r="Z20" s="3" t="str">
        <f t="shared" ca="1" si="10"/>
        <v/>
      </c>
      <c r="AA20" s="4" t="str">
        <f t="shared" ca="1" si="11"/>
        <v/>
      </c>
      <c r="AB20" s="2" t="str">
        <f t="shared" si="2"/>
        <v/>
      </c>
      <c r="AC20" s="3" t="str">
        <f t="shared" si="12"/>
        <v/>
      </c>
      <c r="AD20" s="3">
        <f t="shared" si="3"/>
        <v>1</v>
      </c>
      <c r="AE20" s="4" t="str">
        <f t="shared" si="13"/>
        <v/>
      </c>
      <c r="AF20" s="21">
        <f t="shared" ca="1" si="14"/>
        <v>6.2737321399200007E-3</v>
      </c>
    </row>
    <row r="21" spans="2:32" x14ac:dyDescent="0.2">
      <c r="B21" s="21"/>
      <c r="C21" s="3" t="str">
        <f>IF(Spreadsheet!D19=0, "", Spreadsheet!D19)</f>
        <v>Liquid fossil</v>
      </c>
      <c r="D21" s="3" t="str">
        <f>IF(Spreadsheet!E19=0, "", Spreadsheet!E19)</f>
        <v>Gas/Diesel oil</v>
      </c>
      <c r="E21" s="3">
        <f>IF(Spreadsheet!L19="", 1, IF(Spreadsheet!L19="Not applicable", 1, IF(Spreadsheet!L19="Lower", 1, VLOOKUP(Spreadsheet!E19, HVConversionValues,2,FALSE))))</f>
        <v>1</v>
      </c>
      <c r="F21" s="3">
        <f>IF(Spreadsheet!H19=0, "", Spreadsheet!H19)</f>
        <v>31147.49</v>
      </c>
      <c r="G21" s="3" t="str">
        <f>IF(Spreadsheet!I19=0, "", Spreadsheet!I19)</f>
        <v>litres (l)</v>
      </c>
      <c r="H21" s="4" t="str">
        <f>IF(Spreadsheet!C19=0, "", Spreadsheet!C19)</f>
        <v>Manufacturing</v>
      </c>
      <c r="I21" s="3">
        <f ca="1">IF(ghostSpreadsheet_CH4!H21="","",VLOOKUP(D21, INDIRECT(H21), 2, FALSE))</f>
        <v>3</v>
      </c>
      <c r="J21" s="3">
        <f>IF(ISNA(VLOOKUP(Spreadsheet!E19, fuelInfo, 4, FALSE)),"", (E21*VLOOKUP(Spreadsheet!E19, fuelInfo, 4, FALSE)))</f>
        <v>43</v>
      </c>
      <c r="K21" s="3">
        <f>IF(ISNA(VLOOKUP(Spreadsheet!I19,unitStates,3,FALSE)), "", (VLOOKUP(Spreadsheet!I19,unitStates,3,FALSE)))</f>
        <v>2</v>
      </c>
      <c r="L21" s="2" t="str">
        <f>IF(C21="My fuels", "", IF(K21=0, VLOOKUP(Spreadsheet!I19, energyEFs,3,FALSE),""))</f>
        <v/>
      </c>
      <c r="M21" s="4" t="str">
        <f t="shared" si="4"/>
        <v/>
      </c>
      <c r="N21" s="2" t="str">
        <f>IF(C21="My fuels", "", IF(K21=1, VLOOKUP(Spreadsheet!I19, solidEFs,3,FALSE),""))</f>
        <v/>
      </c>
      <c r="O21" s="4" t="str">
        <f t="shared" si="5"/>
        <v/>
      </c>
      <c r="P21" s="2" t="str">
        <f>IF(K21=2,IF(ISNA(VLOOKUP(Spreadsheet!C19,industryEFTableKeys, 2,FALSE)), "", VLOOKUP(Spreadsheet!C19,industryEFTableKeys, 2,FALSE)),"")</f>
        <v>manufacturingLiquidEFs</v>
      </c>
      <c r="Q21" s="3">
        <f t="shared" ca="1" si="6"/>
        <v>1.0836E-7</v>
      </c>
      <c r="R21" s="3">
        <f xml:space="preserve"> IF(ISNA(VLOOKUP(Spreadsheet!I19,unitStates,4, FALSE)), "", (VLOOKUP(Spreadsheet!I19,unitStates,4, FALSE)))</f>
        <v>1</v>
      </c>
      <c r="S21" s="3">
        <f t="shared" ca="1" si="0"/>
        <v>3.3751420164000001E-3</v>
      </c>
      <c r="T21" s="3">
        <f t="shared" ca="1" si="7"/>
        <v>1</v>
      </c>
      <c r="U21" s="3">
        <f t="shared" ca="1" si="8"/>
        <v>1</v>
      </c>
      <c r="V21" s="4">
        <f t="shared" ca="1" si="9"/>
        <v>3.3751420164000001E-3</v>
      </c>
      <c r="W21" s="3" t="str">
        <f>IF(C21="My fuels", "", IF(K21=3, IF(ISNA(VLOOKUP(Spreadsheet!C19,industryEFTableKeys, 3,FALSE)), "", VLOOKUP(Spreadsheet!C19,industryEFTableKeys, 3,FALSE)), ""))</f>
        <v/>
      </c>
      <c r="X21" s="3" t="str">
        <f t="shared" ca="1" si="1"/>
        <v/>
      </c>
      <c r="Y21" s="3" t="str">
        <f ca="1">+IF(X21="", "", IF(ISNA(VLOOKUP(Spreadsheet!I19,unitStates,5, FALSE)), "", (VLOOKUP(Spreadsheet!I19,unitStates,5, FALSE))))</f>
        <v/>
      </c>
      <c r="Z21" s="3" t="str">
        <f t="shared" ca="1" si="10"/>
        <v/>
      </c>
      <c r="AA21" s="4" t="str">
        <f t="shared" ca="1" si="11"/>
        <v/>
      </c>
      <c r="AB21" s="2" t="str">
        <f t="shared" si="2"/>
        <v/>
      </c>
      <c r="AC21" s="3" t="str">
        <f t="shared" si="12"/>
        <v/>
      </c>
      <c r="AD21" s="3">
        <f t="shared" si="3"/>
        <v>1</v>
      </c>
      <c r="AE21" s="4" t="str">
        <f t="shared" si="13"/>
        <v/>
      </c>
      <c r="AF21" s="21">
        <f t="shared" ca="1" si="14"/>
        <v>3.3751420164000001E-3</v>
      </c>
    </row>
    <row r="22" spans="2:32" x14ac:dyDescent="0.2">
      <c r="B22" s="21"/>
      <c r="C22" s="3" t="str">
        <f>IF(Spreadsheet!D20=0, "", Spreadsheet!D20)</f>
        <v>Liquid fossil</v>
      </c>
      <c r="D22" s="3" t="str">
        <f>IF(Spreadsheet!E20=0, "", Spreadsheet!E20)</f>
        <v>Gas/Diesel oil</v>
      </c>
      <c r="E22" s="3">
        <f>IF(Spreadsheet!L20="", 1, IF(Spreadsheet!L20="Not applicable", 1, IF(Spreadsheet!L20="Lower", 1, VLOOKUP(Spreadsheet!E20, HVConversionValues,2,FALSE))))</f>
        <v>1</v>
      </c>
      <c r="F22" s="3">
        <f>IF(Spreadsheet!H20=0, "", Spreadsheet!H20)</f>
        <v>21778.9</v>
      </c>
      <c r="G22" s="3" t="str">
        <f>IF(Spreadsheet!I20=0, "", Spreadsheet!I20)</f>
        <v>litres (l)</v>
      </c>
      <c r="H22" s="4" t="str">
        <f>IF(Spreadsheet!C20=0, "", Spreadsheet!C20)</f>
        <v>Manufacturing</v>
      </c>
      <c r="I22" s="3">
        <f ca="1">IF(ghostSpreadsheet_CH4!H22="","",VLOOKUP(D22, INDIRECT(H22), 2, FALSE))</f>
        <v>3</v>
      </c>
      <c r="J22" s="3">
        <f>IF(ISNA(VLOOKUP(Spreadsheet!E20, fuelInfo, 4, FALSE)),"", (E22*VLOOKUP(Spreadsheet!E20, fuelInfo, 4, FALSE)))</f>
        <v>43</v>
      </c>
      <c r="K22" s="3">
        <f>IF(ISNA(VLOOKUP(Spreadsheet!I20,unitStates,3,FALSE)), "", (VLOOKUP(Spreadsheet!I20,unitStates,3,FALSE)))</f>
        <v>2</v>
      </c>
      <c r="L22" s="2" t="str">
        <f>IF(C22="My fuels", "", IF(K22=0, VLOOKUP(Spreadsheet!I20, energyEFs,3,FALSE),""))</f>
        <v/>
      </c>
      <c r="M22" s="4" t="str">
        <f t="shared" si="4"/>
        <v/>
      </c>
      <c r="N22" s="2" t="str">
        <f>IF(C22="My fuels", "", IF(K22=1, VLOOKUP(Spreadsheet!I20, solidEFs,3,FALSE),""))</f>
        <v/>
      </c>
      <c r="O22" s="4" t="str">
        <f t="shared" si="5"/>
        <v/>
      </c>
      <c r="P22" s="2" t="str">
        <f>IF(K22=2,IF(ISNA(VLOOKUP(Spreadsheet!C20,industryEFTableKeys, 2,FALSE)), "", VLOOKUP(Spreadsheet!C20,industryEFTableKeys, 2,FALSE)),"")</f>
        <v>manufacturingLiquidEFs</v>
      </c>
      <c r="Q22" s="3">
        <f t="shared" ca="1" si="6"/>
        <v>1.0836E-7</v>
      </c>
      <c r="R22" s="3">
        <f xml:space="preserve"> IF(ISNA(VLOOKUP(Spreadsheet!I20,unitStates,4, FALSE)), "", (VLOOKUP(Spreadsheet!I20,unitStates,4, FALSE)))</f>
        <v>1</v>
      </c>
      <c r="S22" s="3">
        <f t="shared" ca="1" si="0"/>
        <v>2.359961604E-3</v>
      </c>
      <c r="T22" s="3">
        <f t="shared" ca="1" si="7"/>
        <v>1</v>
      </c>
      <c r="U22" s="3">
        <f t="shared" ca="1" si="8"/>
        <v>1</v>
      </c>
      <c r="V22" s="4">
        <f t="shared" ca="1" si="9"/>
        <v>2.359961604E-3</v>
      </c>
      <c r="W22" s="3" t="str">
        <f>IF(C22="My fuels", "", IF(K22=3, IF(ISNA(VLOOKUP(Spreadsheet!C20,industryEFTableKeys, 3,FALSE)), "", VLOOKUP(Spreadsheet!C20,industryEFTableKeys, 3,FALSE)), ""))</f>
        <v/>
      </c>
      <c r="X22" s="3" t="str">
        <f t="shared" ca="1" si="1"/>
        <v/>
      </c>
      <c r="Y22" s="3" t="str">
        <f ca="1">+IF(X22="", "", IF(ISNA(VLOOKUP(Spreadsheet!I20,unitStates,5, FALSE)), "", (VLOOKUP(Spreadsheet!I20,unitStates,5, FALSE))))</f>
        <v/>
      </c>
      <c r="Z22" s="3" t="str">
        <f t="shared" ca="1" si="10"/>
        <v/>
      </c>
      <c r="AA22" s="4" t="str">
        <f t="shared" ca="1" si="11"/>
        <v/>
      </c>
      <c r="AB22" s="2" t="str">
        <f t="shared" si="2"/>
        <v/>
      </c>
      <c r="AC22" s="3" t="str">
        <f t="shared" si="12"/>
        <v/>
      </c>
      <c r="AD22" s="3">
        <f t="shared" si="3"/>
        <v>1</v>
      </c>
      <c r="AE22" s="4" t="str">
        <f t="shared" si="13"/>
        <v/>
      </c>
      <c r="AF22" s="21">
        <f t="shared" ca="1" si="14"/>
        <v>2.359961604E-3</v>
      </c>
    </row>
    <row r="23" spans="2:32" x14ac:dyDescent="0.2">
      <c r="B23" s="21"/>
      <c r="C23" s="3" t="str">
        <f>IF(Spreadsheet!D21=0, "", Spreadsheet!D21)</f>
        <v>Liquid fossil</v>
      </c>
      <c r="D23" s="3" t="str">
        <f>IF(Spreadsheet!E21=0, "", Spreadsheet!E21)</f>
        <v>Gas/Diesel oil</v>
      </c>
      <c r="E23" s="3">
        <f>IF(Spreadsheet!L21="", 1, IF(Spreadsheet!L21="Not applicable", 1, IF(Spreadsheet!L21="Lower", 1, VLOOKUP(Spreadsheet!E21, HVConversionValues,2,FALSE))))</f>
        <v>1</v>
      </c>
      <c r="F23" s="3">
        <f>IF(Spreadsheet!H21=0, "", Spreadsheet!H21)</f>
        <v>12819.56</v>
      </c>
      <c r="G23" s="3" t="str">
        <f>IF(Spreadsheet!I21=0, "", Spreadsheet!I21)</f>
        <v>litres (l)</v>
      </c>
      <c r="H23" s="4" t="str">
        <f>IF(Spreadsheet!C21=0, "", Spreadsheet!C21)</f>
        <v>Manufacturing</v>
      </c>
      <c r="I23" s="3">
        <f ca="1">IF(ghostSpreadsheet_CH4!H23="","",VLOOKUP(D23, INDIRECT(H23), 2, FALSE))</f>
        <v>3</v>
      </c>
      <c r="J23" s="3">
        <f>IF(ISNA(VLOOKUP(Spreadsheet!E21, fuelInfo, 4, FALSE)),"", (E23*VLOOKUP(Spreadsheet!E21, fuelInfo, 4, FALSE)))</f>
        <v>43</v>
      </c>
      <c r="K23" s="3">
        <f>IF(ISNA(VLOOKUP(Spreadsheet!I21,unitStates,3,FALSE)), "", (VLOOKUP(Spreadsheet!I21,unitStates,3,FALSE)))</f>
        <v>2</v>
      </c>
      <c r="L23" s="2" t="str">
        <f>IF(C23="My fuels", "", IF(K23=0, VLOOKUP(Spreadsheet!I21, energyEFs,3,FALSE),""))</f>
        <v/>
      </c>
      <c r="M23" s="4" t="str">
        <f t="shared" si="4"/>
        <v/>
      </c>
      <c r="N23" s="2" t="str">
        <f>IF(C23="My fuels", "", IF(K23=1, VLOOKUP(Spreadsheet!I21, solidEFs,3,FALSE),""))</f>
        <v/>
      </c>
      <c r="O23" s="4" t="str">
        <f t="shared" si="5"/>
        <v/>
      </c>
      <c r="P23" s="2" t="str">
        <f>IF(K23=2,IF(ISNA(VLOOKUP(Spreadsheet!C21,industryEFTableKeys, 2,FALSE)), "", VLOOKUP(Spreadsheet!C21,industryEFTableKeys, 2,FALSE)),"")</f>
        <v>manufacturingLiquidEFs</v>
      </c>
      <c r="Q23" s="3">
        <f t="shared" ca="1" si="6"/>
        <v>1.0836E-7</v>
      </c>
      <c r="R23" s="3">
        <f xml:space="preserve"> IF(ISNA(VLOOKUP(Spreadsheet!I21,unitStates,4, FALSE)), "", (VLOOKUP(Spreadsheet!I21,unitStates,4, FALSE)))</f>
        <v>1</v>
      </c>
      <c r="S23" s="3">
        <f t="shared" ca="1" si="0"/>
        <v>1.3891275215999999E-3</v>
      </c>
      <c r="T23" s="3">
        <f t="shared" ca="1" si="7"/>
        <v>1</v>
      </c>
      <c r="U23" s="3">
        <f t="shared" ca="1" si="8"/>
        <v>1</v>
      </c>
      <c r="V23" s="4">
        <f t="shared" ca="1" si="9"/>
        <v>1.3891275215999999E-3</v>
      </c>
      <c r="W23" s="3" t="str">
        <f>IF(C23="My fuels", "", IF(K23=3, IF(ISNA(VLOOKUP(Spreadsheet!C21,industryEFTableKeys, 3,FALSE)), "", VLOOKUP(Spreadsheet!C21,industryEFTableKeys, 3,FALSE)), ""))</f>
        <v/>
      </c>
      <c r="X23" s="3" t="str">
        <f t="shared" ca="1" si="1"/>
        <v/>
      </c>
      <c r="Y23" s="3" t="str">
        <f ca="1">+IF(X23="", "", IF(ISNA(VLOOKUP(Spreadsheet!I21,unitStates,5, FALSE)), "", (VLOOKUP(Spreadsheet!I21,unitStates,5, FALSE))))</f>
        <v/>
      </c>
      <c r="Z23" s="3" t="str">
        <f t="shared" ca="1" si="10"/>
        <v/>
      </c>
      <c r="AA23" s="4" t="str">
        <f t="shared" ca="1" si="11"/>
        <v/>
      </c>
      <c r="AB23" s="2" t="str">
        <f t="shared" si="2"/>
        <v/>
      </c>
      <c r="AC23" s="3" t="str">
        <f t="shared" si="12"/>
        <v/>
      </c>
      <c r="AD23" s="3">
        <f t="shared" si="3"/>
        <v>1</v>
      </c>
      <c r="AE23" s="4" t="str">
        <f t="shared" si="13"/>
        <v/>
      </c>
      <c r="AF23" s="21">
        <f t="shared" ca="1" si="14"/>
        <v>1.3891275215999999E-3</v>
      </c>
    </row>
    <row r="24" spans="2:32" x14ac:dyDescent="0.2">
      <c r="B24" s="21"/>
      <c r="C24" s="3" t="str">
        <f>IF(Spreadsheet!D22=0, "", Spreadsheet!D22)</f>
        <v/>
      </c>
      <c r="D24" s="3" t="str">
        <f>IF(Spreadsheet!E22=0, "", Spreadsheet!E22)</f>
        <v/>
      </c>
      <c r="E24" s="3">
        <f>IF(Spreadsheet!L22="", 1, IF(Spreadsheet!L22="Not applicable", 1, IF(Spreadsheet!L22="Lower", 1, VLOOKUP(Spreadsheet!E22, HVConversionValues,2,FALSE))))</f>
        <v>1</v>
      </c>
      <c r="F24" s="3" t="str">
        <f>IF(Spreadsheet!H22=0, "", Spreadsheet!H22)</f>
        <v/>
      </c>
      <c r="G24" s="3" t="str">
        <f>IF(Spreadsheet!I22=0, "", Spreadsheet!I22)</f>
        <v/>
      </c>
      <c r="H24" s="4" t="str">
        <f>IF(Spreadsheet!C22=0, "", Spreadsheet!C22)</f>
        <v/>
      </c>
      <c r="I24" s="3" t="str">
        <f ca="1">IF(ghostSpreadsheet_CH4!H24="","",VLOOKUP(D24, INDIRECT(H24), 2, FALSE))</f>
        <v/>
      </c>
      <c r="J24" s="3" t="str">
        <f>IF(ISNA(VLOOKUP(Spreadsheet!E22, fuelInfo, 4, FALSE)),"", (E24*VLOOKUP(Spreadsheet!E22, fuelInfo, 4, FALSE)))</f>
        <v/>
      </c>
      <c r="K24" s="3" t="str">
        <f>IF(ISNA(VLOOKUP(Spreadsheet!I22,unitStates,3,FALSE)), "", (VLOOKUP(Spreadsheet!I22,unitStates,3,FALSE)))</f>
        <v/>
      </c>
      <c r="L24" s="2" t="str">
        <f>IF(C24="My fuels", "", IF(K24=0, VLOOKUP(Spreadsheet!I22, energyEFs,3,FALSE),""))</f>
        <v/>
      </c>
      <c r="M24" s="4" t="str">
        <f t="shared" si="4"/>
        <v/>
      </c>
      <c r="N24" s="2" t="str">
        <f>IF(C24="My fuels", "", IF(K24=1, VLOOKUP(Spreadsheet!I22, solidEFs,3,FALSE),""))</f>
        <v/>
      </c>
      <c r="O24" s="4" t="str">
        <f t="shared" si="5"/>
        <v/>
      </c>
      <c r="P24" s="2" t="str">
        <f>IF(K24=2,IF(ISNA(VLOOKUP(Spreadsheet!C22,industryEFTableKeys, 2,FALSE)), "", VLOOKUP(Spreadsheet!C22,industryEFTableKeys, 2,FALSE)),"")</f>
        <v/>
      </c>
      <c r="Q24" s="3" t="str">
        <f t="shared" ca="1" si="6"/>
        <v/>
      </c>
      <c r="R24" s="3" t="str">
        <f xml:space="preserve"> IF(ISNA(VLOOKUP(Spreadsheet!I22,unitStates,4, FALSE)), "", (VLOOKUP(Spreadsheet!I22,unitStates,4, FALSE)))</f>
        <v/>
      </c>
      <c r="S24" s="3" t="str">
        <f t="shared" si="0"/>
        <v/>
      </c>
      <c r="T24" s="3" t="str">
        <f t="shared" ca="1" si="7"/>
        <v/>
      </c>
      <c r="U24" s="3" t="str">
        <f t="shared" ca="1" si="8"/>
        <v/>
      </c>
      <c r="V24" s="4" t="str">
        <f t="shared" ca="1" si="9"/>
        <v/>
      </c>
      <c r="W24" s="3" t="str">
        <f>IF(C24="My fuels", "", IF(K24=3, IF(ISNA(VLOOKUP(Spreadsheet!C22,industryEFTableKeys, 3,FALSE)), "", VLOOKUP(Spreadsheet!C22,industryEFTableKeys, 3,FALSE)), ""))</f>
        <v/>
      </c>
      <c r="X24" s="3" t="str">
        <f t="shared" ca="1" si="1"/>
        <v/>
      </c>
      <c r="Y24" s="3" t="str">
        <f ca="1">+IF(X24="", "", IF(ISNA(VLOOKUP(Spreadsheet!I22,unitStates,5, FALSE)), "", (VLOOKUP(Spreadsheet!I22,unitStates,5, FALSE))))</f>
        <v/>
      </c>
      <c r="Z24" s="3" t="str">
        <f t="shared" ca="1" si="10"/>
        <v/>
      </c>
      <c r="AA24" s="4" t="str">
        <f t="shared" ca="1" si="11"/>
        <v/>
      </c>
      <c r="AB24" s="2" t="str">
        <f t="shared" si="2"/>
        <v/>
      </c>
      <c r="AC24" s="3" t="str">
        <f t="shared" si="12"/>
        <v/>
      </c>
      <c r="AD24" s="3" t="str">
        <f t="shared" si="3"/>
        <v/>
      </c>
      <c r="AE24" s="4" t="str">
        <f t="shared" si="13"/>
        <v/>
      </c>
      <c r="AF24" s="21">
        <f t="shared" ca="1" si="14"/>
        <v>0</v>
      </c>
    </row>
    <row r="25" spans="2:32" x14ac:dyDescent="0.2">
      <c r="B25" s="21"/>
      <c r="C25" s="3" t="str">
        <f>IF(Spreadsheet!D23=0, "", Spreadsheet!D23)</f>
        <v/>
      </c>
      <c r="D25" s="3" t="str">
        <f>IF(Spreadsheet!E23=0, "", Spreadsheet!E23)</f>
        <v/>
      </c>
      <c r="E25" s="3">
        <f>IF(Spreadsheet!L23="", 1, IF(Spreadsheet!L23="Not applicable", 1, IF(Spreadsheet!L23="Lower", 1, VLOOKUP(Spreadsheet!E23, HVConversionValues,2,FALSE))))</f>
        <v>1</v>
      </c>
      <c r="F25" s="3" t="str">
        <f>IF(Spreadsheet!H23=0, "", Spreadsheet!H23)</f>
        <v/>
      </c>
      <c r="G25" s="3" t="str">
        <f>IF(Spreadsheet!I23=0, "", Spreadsheet!I23)</f>
        <v/>
      </c>
      <c r="H25" s="4" t="str">
        <f>IF(Spreadsheet!C23=0, "", Spreadsheet!C23)</f>
        <v/>
      </c>
      <c r="I25" s="3" t="str">
        <f ca="1">IF(ghostSpreadsheet_CH4!H25="","",VLOOKUP(D25, INDIRECT(H25), 2, FALSE))</f>
        <v/>
      </c>
      <c r="J25" s="3" t="str">
        <f>IF(ISNA(VLOOKUP(Spreadsheet!E23, fuelInfo, 4, FALSE)),"", (E25*VLOOKUP(Spreadsheet!E23, fuelInfo, 4, FALSE)))</f>
        <v/>
      </c>
      <c r="K25" s="3" t="str">
        <f>IF(ISNA(VLOOKUP(Spreadsheet!I23,unitStates,3,FALSE)), "", (VLOOKUP(Spreadsheet!I23,unitStates,3,FALSE)))</f>
        <v/>
      </c>
      <c r="L25" s="2" t="str">
        <f>IF(C25="My fuels", "", IF(K25=0, VLOOKUP(Spreadsheet!I23, energyEFs,3,FALSE),""))</f>
        <v/>
      </c>
      <c r="M25" s="4" t="str">
        <f t="shared" si="4"/>
        <v/>
      </c>
      <c r="N25" s="2" t="str">
        <f>IF(C25="My fuels", "", IF(K25=1, VLOOKUP(Spreadsheet!I23, solidEFs,3,FALSE),""))</f>
        <v/>
      </c>
      <c r="O25" s="4" t="str">
        <f t="shared" si="5"/>
        <v/>
      </c>
      <c r="P25" s="2" t="str">
        <f>IF(K25=2,IF(ISNA(VLOOKUP(Spreadsheet!C23,industryEFTableKeys, 2,FALSE)), "", VLOOKUP(Spreadsheet!C23,industryEFTableKeys, 2,FALSE)),"")</f>
        <v/>
      </c>
      <c r="Q25" s="3" t="str">
        <f t="shared" ca="1" si="6"/>
        <v/>
      </c>
      <c r="R25" s="3" t="str">
        <f xml:space="preserve"> IF(ISNA(VLOOKUP(Spreadsheet!I23,unitStates,4, FALSE)), "", (VLOOKUP(Spreadsheet!I23,unitStates,4, FALSE)))</f>
        <v/>
      </c>
      <c r="S25" s="3" t="str">
        <f t="shared" si="0"/>
        <v/>
      </c>
      <c r="T25" s="3" t="str">
        <f t="shared" ca="1" si="7"/>
        <v/>
      </c>
      <c r="U25" s="3" t="str">
        <f t="shared" ca="1" si="8"/>
        <v/>
      </c>
      <c r="V25" s="4" t="str">
        <f t="shared" ca="1" si="9"/>
        <v/>
      </c>
      <c r="W25" s="3" t="str">
        <f>IF(C25="My fuels", "", IF(K25=3, IF(ISNA(VLOOKUP(Spreadsheet!C23,industryEFTableKeys, 3,FALSE)), "", VLOOKUP(Spreadsheet!C23,industryEFTableKeys, 3,FALSE)), ""))</f>
        <v/>
      </c>
      <c r="X25" s="3" t="str">
        <f t="shared" ca="1" si="1"/>
        <v/>
      </c>
      <c r="Y25" s="3" t="str">
        <f ca="1">+IF(X25="", "", IF(ISNA(VLOOKUP(Spreadsheet!I23,unitStates,5, FALSE)), "", (VLOOKUP(Spreadsheet!I23,unitStates,5, FALSE))))</f>
        <v/>
      </c>
      <c r="Z25" s="3" t="str">
        <f t="shared" ca="1" si="10"/>
        <v/>
      </c>
      <c r="AA25" s="4" t="str">
        <f t="shared" ca="1" si="11"/>
        <v/>
      </c>
      <c r="AB25" s="2" t="str">
        <f t="shared" si="2"/>
        <v/>
      </c>
      <c r="AC25" s="3" t="str">
        <f t="shared" si="12"/>
        <v/>
      </c>
      <c r="AD25" s="3" t="str">
        <f t="shared" si="3"/>
        <v/>
      </c>
      <c r="AE25" s="4" t="str">
        <f t="shared" si="13"/>
        <v/>
      </c>
      <c r="AF25" s="21">
        <f t="shared" ca="1" si="14"/>
        <v>0</v>
      </c>
    </row>
    <row r="26" spans="2:32" x14ac:dyDescent="0.2">
      <c r="B26" s="21"/>
      <c r="C26" s="3" t="str">
        <f>IF(Spreadsheet!D24=0, "", Spreadsheet!D24)</f>
        <v/>
      </c>
      <c r="D26" s="3" t="str">
        <f>IF(Spreadsheet!E24=0, "", Spreadsheet!E24)</f>
        <v/>
      </c>
      <c r="E26" s="3">
        <f>IF(Spreadsheet!L24="", 1, IF(Spreadsheet!L24="Not applicable", 1, IF(Spreadsheet!L24="Lower", 1, VLOOKUP(Spreadsheet!E24, HVConversionValues,2,FALSE))))</f>
        <v>1</v>
      </c>
      <c r="F26" s="3" t="str">
        <f>IF(Spreadsheet!H24=0, "", Spreadsheet!H24)</f>
        <v/>
      </c>
      <c r="G26" s="3" t="str">
        <f>IF(Spreadsheet!I24=0, "", Spreadsheet!I24)</f>
        <v/>
      </c>
      <c r="H26" s="4" t="str">
        <f>IF(Spreadsheet!C24=0, "", Spreadsheet!C24)</f>
        <v/>
      </c>
      <c r="I26" s="3" t="str">
        <f ca="1">IF(ghostSpreadsheet_CH4!H26="","",VLOOKUP(D26, INDIRECT(H26), 2, FALSE))</f>
        <v/>
      </c>
      <c r="J26" s="3" t="str">
        <f>IF(ISNA(VLOOKUP(Spreadsheet!E24, fuelInfo, 4, FALSE)),"", (E26*VLOOKUP(Spreadsheet!E24, fuelInfo, 4, FALSE)))</f>
        <v/>
      </c>
      <c r="K26" s="3" t="str">
        <f>IF(ISNA(VLOOKUP(Spreadsheet!I24,unitStates,3,FALSE)), "", (VLOOKUP(Spreadsheet!I24,unitStates,3,FALSE)))</f>
        <v/>
      </c>
      <c r="L26" s="2" t="str">
        <f>IF(C26="My fuels", "", IF(K26=0, VLOOKUP(Spreadsheet!I24, energyEFs,3,FALSE),""))</f>
        <v/>
      </c>
      <c r="M26" s="4" t="str">
        <f t="shared" si="4"/>
        <v/>
      </c>
      <c r="N26" s="2" t="str">
        <f>IF(C26="My fuels", "", IF(K26=1, VLOOKUP(Spreadsheet!I24, solidEFs,3,FALSE),""))</f>
        <v/>
      </c>
      <c r="O26" s="4" t="str">
        <f t="shared" si="5"/>
        <v/>
      </c>
      <c r="P26" s="2" t="str">
        <f>IF(K26=2,IF(ISNA(VLOOKUP(Spreadsheet!C24,industryEFTableKeys, 2,FALSE)), "", VLOOKUP(Spreadsheet!C24,industryEFTableKeys, 2,FALSE)),"")</f>
        <v/>
      </c>
      <c r="Q26" s="3" t="str">
        <f t="shared" ca="1" si="6"/>
        <v/>
      </c>
      <c r="R26" s="3" t="str">
        <f xml:space="preserve"> IF(ISNA(VLOOKUP(Spreadsheet!I24,unitStates,4, FALSE)), "", (VLOOKUP(Spreadsheet!I24,unitStates,4, FALSE)))</f>
        <v/>
      </c>
      <c r="S26" s="3" t="str">
        <f t="shared" si="0"/>
        <v/>
      </c>
      <c r="T26" s="3" t="str">
        <f t="shared" ca="1" si="7"/>
        <v/>
      </c>
      <c r="U26" s="3" t="str">
        <f t="shared" ca="1" si="8"/>
        <v/>
      </c>
      <c r="V26" s="4" t="str">
        <f t="shared" ca="1" si="9"/>
        <v/>
      </c>
      <c r="W26" s="3" t="str">
        <f>IF(C26="My fuels", "", IF(K26=3, IF(ISNA(VLOOKUP(Spreadsheet!C24,industryEFTableKeys, 3,FALSE)), "", VLOOKUP(Spreadsheet!C24,industryEFTableKeys, 3,FALSE)), ""))</f>
        <v/>
      </c>
      <c r="X26" s="3" t="str">
        <f t="shared" ca="1" si="1"/>
        <v/>
      </c>
      <c r="Y26" s="3" t="str">
        <f ca="1">+IF(X26="", "", IF(ISNA(VLOOKUP(Spreadsheet!I24,unitStates,5, FALSE)), "", (VLOOKUP(Spreadsheet!I24,unitStates,5, FALSE))))</f>
        <v/>
      </c>
      <c r="Z26" s="3" t="str">
        <f t="shared" ca="1" si="10"/>
        <v/>
      </c>
      <c r="AA26" s="4" t="str">
        <f t="shared" ca="1" si="11"/>
        <v/>
      </c>
      <c r="AB26" s="2" t="str">
        <f t="shared" si="2"/>
        <v/>
      </c>
      <c r="AC26" s="3" t="str">
        <f t="shared" si="12"/>
        <v/>
      </c>
      <c r="AD26" s="3" t="str">
        <f t="shared" si="3"/>
        <v/>
      </c>
      <c r="AE26" s="4" t="str">
        <f t="shared" si="13"/>
        <v/>
      </c>
      <c r="AF26" s="21">
        <f t="shared" ca="1" si="14"/>
        <v>0</v>
      </c>
    </row>
    <row r="27" spans="2:32" x14ac:dyDescent="0.2">
      <c r="B27" s="21"/>
      <c r="C27" s="3" t="str">
        <f>IF(Spreadsheet!D25=0, "", Spreadsheet!D25)</f>
        <v/>
      </c>
      <c r="D27" s="3" t="str">
        <f>IF(Spreadsheet!E25=0, "", Spreadsheet!E25)</f>
        <v/>
      </c>
      <c r="E27" s="3">
        <f>IF(Spreadsheet!L25="", 1, IF(Spreadsheet!L25="Not applicable", 1, IF(Spreadsheet!L25="Lower", 1, VLOOKUP(Spreadsheet!E25, HVConversionValues,2,FALSE))))</f>
        <v>1</v>
      </c>
      <c r="F27" s="3" t="str">
        <f>IF(Spreadsheet!H25=0, "", Spreadsheet!H25)</f>
        <v/>
      </c>
      <c r="G27" s="3" t="str">
        <f>IF(Spreadsheet!I25=0, "", Spreadsheet!I25)</f>
        <v/>
      </c>
      <c r="H27" s="4" t="str">
        <f>IF(Spreadsheet!C25=0, "", Spreadsheet!C25)</f>
        <v/>
      </c>
      <c r="I27" s="3" t="str">
        <f ca="1">IF(ghostSpreadsheet_CH4!H27="","",VLOOKUP(D27, INDIRECT(H27), 2, FALSE))</f>
        <v/>
      </c>
      <c r="J27" s="3" t="str">
        <f>IF(ISNA(VLOOKUP(Spreadsheet!E25, fuelInfo, 4, FALSE)),"", (E27*VLOOKUP(Spreadsheet!E25, fuelInfo, 4, FALSE)))</f>
        <v/>
      </c>
      <c r="K27" s="3" t="str">
        <f>IF(ISNA(VLOOKUP(Spreadsheet!I25,unitStates,3,FALSE)), "", (VLOOKUP(Spreadsheet!I25,unitStates,3,FALSE)))</f>
        <v/>
      </c>
      <c r="L27" s="2" t="str">
        <f>IF(C27="My fuels", "", IF(K27=0, VLOOKUP(Spreadsheet!I25, energyEFs,3,FALSE),""))</f>
        <v/>
      </c>
      <c r="M27" s="4" t="str">
        <f t="shared" si="4"/>
        <v/>
      </c>
      <c r="N27" s="2" t="str">
        <f>IF(C27="My fuels", "", IF(K27=1, VLOOKUP(Spreadsheet!I25, solidEFs,3,FALSE),""))</f>
        <v/>
      </c>
      <c r="O27" s="4" t="str">
        <f t="shared" si="5"/>
        <v/>
      </c>
      <c r="P27" s="2" t="str">
        <f>IF(K27=2,IF(ISNA(VLOOKUP(Spreadsheet!C25,industryEFTableKeys, 2,FALSE)), "", VLOOKUP(Spreadsheet!C25,industryEFTableKeys, 2,FALSE)),"")</f>
        <v/>
      </c>
      <c r="Q27" s="3" t="str">
        <f t="shared" ca="1" si="6"/>
        <v/>
      </c>
      <c r="R27" s="3" t="str">
        <f xml:space="preserve"> IF(ISNA(VLOOKUP(Spreadsheet!I25,unitStates,4, FALSE)), "", (VLOOKUP(Spreadsheet!I25,unitStates,4, FALSE)))</f>
        <v/>
      </c>
      <c r="S27" s="3" t="str">
        <f t="shared" si="0"/>
        <v/>
      </c>
      <c r="T27" s="3" t="str">
        <f t="shared" ca="1" si="7"/>
        <v/>
      </c>
      <c r="U27" s="3" t="str">
        <f t="shared" ca="1" si="8"/>
        <v/>
      </c>
      <c r="V27" s="4" t="str">
        <f t="shared" ca="1" si="9"/>
        <v/>
      </c>
      <c r="W27" s="3" t="str">
        <f>IF(C27="My fuels", "", IF(K27=3, IF(ISNA(VLOOKUP(Spreadsheet!C25,industryEFTableKeys, 3,FALSE)), "", VLOOKUP(Spreadsheet!C25,industryEFTableKeys, 3,FALSE)), ""))</f>
        <v/>
      </c>
      <c r="X27" s="3" t="str">
        <f t="shared" ca="1" si="1"/>
        <v/>
      </c>
      <c r="Y27" s="3" t="str">
        <f ca="1">+IF(X27="", "", IF(ISNA(VLOOKUP(Spreadsheet!I25,unitStates,5, FALSE)), "", (VLOOKUP(Spreadsheet!I25,unitStates,5, FALSE))))</f>
        <v/>
      </c>
      <c r="Z27" s="3" t="str">
        <f t="shared" ca="1" si="10"/>
        <v/>
      </c>
      <c r="AA27" s="4" t="str">
        <f t="shared" ca="1" si="11"/>
        <v/>
      </c>
      <c r="AB27" s="2" t="str">
        <f t="shared" si="2"/>
        <v/>
      </c>
      <c r="AC27" s="3" t="str">
        <f t="shared" si="12"/>
        <v/>
      </c>
      <c r="AD27" s="3" t="str">
        <f t="shared" si="3"/>
        <v/>
      </c>
      <c r="AE27" s="4" t="str">
        <f t="shared" si="13"/>
        <v/>
      </c>
      <c r="AF27" s="21">
        <f t="shared" ca="1" si="14"/>
        <v>0</v>
      </c>
    </row>
    <row r="28" spans="2:32" x14ac:dyDescent="0.2">
      <c r="B28" s="21"/>
      <c r="C28" s="3" t="str">
        <f>IF(Spreadsheet!D26=0, "", Spreadsheet!D26)</f>
        <v/>
      </c>
      <c r="D28" s="3" t="str">
        <f>IF(Spreadsheet!E26=0, "", Spreadsheet!E26)</f>
        <v/>
      </c>
      <c r="E28" s="3">
        <f>IF(Spreadsheet!L26="", 1, IF(Spreadsheet!L26="Not applicable", 1, IF(Spreadsheet!L26="Lower", 1, VLOOKUP(Spreadsheet!E26, HVConversionValues,2,FALSE))))</f>
        <v>1</v>
      </c>
      <c r="F28" s="3" t="str">
        <f>IF(Spreadsheet!H26=0, "", Spreadsheet!H26)</f>
        <v/>
      </c>
      <c r="G28" s="3" t="str">
        <f>IF(Spreadsheet!I26=0, "", Spreadsheet!I26)</f>
        <v/>
      </c>
      <c r="H28" s="4" t="str">
        <f>IF(Spreadsheet!C26=0, "", Spreadsheet!C26)</f>
        <v/>
      </c>
      <c r="I28" s="3" t="str">
        <f ca="1">IF(ghostSpreadsheet_CH4!H28="","",VLOOKUP(D28, INDIRECT(H28), 2, FALSE))</f>
        <v/>
      </c>
      <c r="J28" s="3" t="str">
        <f>IF(ISNA(VLOOKUP(Spreadsheet!E26, fuelInfo, 4, FALSE)),"", (E28*VLOOKUP(Spreadsheet!E26, fuelInfo, 4, FALSE)))</f>
        <v/>
      </c>
      <c r="K28" s="3" t="str">
        <f>IF(ISNA(VLOOKUP(Spreadsheet!I26,unitStates,3,FALSE)), "", (VLOOKUP(Spreadsheet!I26,unitStates,3,FALSE)))</f>
        <v/>
      </c>
      <c r="L28" s="2" t="str">
        <f>IF(C28="My fuels", "", IF(K28=0, VLOOKUP(Spreadsheet!I26, energyEFs,3,FALSE),""))</f>
        <v/>
      </c>
      <c r="M28" s="4" t="str">
        <f t="shared" si="4"/>
        <v/>
      </c>
      <c r="N28" s="2" t="str">
        <f>IF(C28="My fuels", "", IF(K28=1, VLOOKUP(Spreadsheet!I26, solidEFs,3,FALSE),""))</f>
        <v/>
      </c>
      <c r="O28" s="4" t="str">
        <f t="shared" si="5"/>
        <v/>
      </c>
      <c r="P28" s="2" t="str">
        <f>IF(K28=2,IF(ISNA(VLOOKUP(Spreadsheet!C26,industryEFTableKeys, 2,FALSE)), "", VLOOKUP(Spreadsheet!C26,industryEFTableKeys, 2,FALSE)),"")</f>
        <v/>
      </c>
      <c r="Q28" s="3" t="str">
        <f t="shared" ca="1" si="6"/>
        <v/>
      </c>
      <c r="R28" s="3" t="str">
        <f xml:space="preserve"> IF(ISNA(VLOOKUP(Spreadsheet!I26,unitStates,4, FALSE)), "", (VLOOKUP(Spreadsheet!I26,unitStates,4, FALSE)))</f>
        <v/>
      </c>
      <c r="S28" s="3" t="str">
        <f t="shared" si="0"/>
        <v/>
      </c>
      <c r="T28" s="3" t="str">
        <f t="shared" ca="1" si="7"/>
        <v/>
      </c>
      <c r="U28" s="3" t="str">
        <f t="shared" ca="1" si="8"/>
        <v/>
      </c>
      <c r="V28" s="4" t="str">
        <f t="shared" ca="1" si="9"/>
        <v/>
      </c>
      <c r="W28" s="3" t="str">
        <f>IF(C28="My fuels", "", IF(K28=3, IF(ISNA(VLOOKUP(Spreadsheet!C26,industryEFTableKeys, 3,FALSE)), "", VLOOKUP(Spreadsheet!C26,industryEFTableKeys, 3,FALSE)), ""))</f>
        <v/>
      </c>
      <c r="X28" s="3" t="str">
        <f t="shared" ca="1" si="1"/>
        <v/>
      </c>
      <c r="Y28" s="3" t="str">
        <f ca="1">+IF(X28="", "", IF(ISNA(VLOOKUP(Spreadsheet!I26,unitStates,5, FALSE)), "", (VLOOKUP(Spreadsheet!I26,unitStates,5, FALSE))))</f>
        <v/>
      </c>
      <c r="Z28" s="3" t="str">
        <f t="shared" ca="1" si="10"/>
        <v/>
      </c>
      <c r="AA28" s="4" t="str">
        <f t="shared" ca="1" si="11"/>
        <v/>
      </c>
      <c r="AB28" s="2" t="str">
        <f t="shared" si="2"/>
        <v/>
      </c>
      <c r="AC28" s="3" t="str">
        <f t="shared" si="12"/>
        <v/>
      </c>
      <c r="AD28" s="3" t="str">
        <f t="shared" si="3"/>
        <v/>
      </c>
      <c r="AE28" s="4" t="str">
        <f t="shared" si="13"/>
        <v/>
      </c>
      <c r="AF28" s="21">
        <f t="shared" ca="1" si="14"/>
        <v>0</v>
      </c>
    </row>
    <row r="29" spans="2:32" x14ac:dyDescent="0.2">
      <c r="B29" s="21"/>
      <c r="C29" s="3" t="str">
        <f>IF(Spreadsheet!D27=0, "", Spreadsheet!D27)</f>
        <v/>
      </c>
      <c r="D29" s="3" t="str">
        <f>IF(Spreadsheet!E27=0, "", Spreadsheet!E27)</f>
        <v/>
      </c>
      <c r="E29" s="3">
        <f>IF(Spreadsheet!L27="", 1, IF(Spreadsheet!L27="Not applicable", 1, IF(Spreadsheet!L27="Lower", 1, VLOOKUP(Spreadsheet!E27, HVConversionValues,2,FALSE))))</f>
        <v>1</v>
      </c>
      <c r="F29" s="3" t="str">
        <f>IF(Spreadsheet!H27=0, "", Spreadsheet!H27)</f>
        <v/>
      </c>
      <c r="G29" s="3" t="str">
        <f>IF(Spreadsheet!I27=0, "", Spreadsheet!I27)</f>
        <v/>
      </c>
      <c r="H29" s="4" t="str">
        <f>IF(Spreadsheet!C27=0, "", Spreadsheet!C27)</f>
        <v/>
      </c>
      <c r="I29" s="3" t="str">
        <f ca="1">IF(ghostSpreadsheet_CH4!H29="","",VLOOKUP(D29, INDIRECT(H29), 2, FALSE))</f>
        <v/>
      </c>
      <c r="J29" s="3" t="str">
        <f>IF(ISNA(VLOOKUP(Spreadsheet!E27, fuelInfo, 4, FALSE)),"", (E29*VLOOKUP(Spreadsheet!E27, fuelInfo, 4, FALSE)))</f>
        <v/>
      </c>
      <c r="K29" s="3" t="str">
        <f>IF(ISNA(VLOOKUP(Spreadsheet!I27,unitStates,3,FALSE)), "", (VLOOKUP(Spreadsheet!I27,unitStates,3,FALSE)))</f>
        <v/>
      </c>
      <c r="L29" s="2" t="str">
        <f>IF(C29="My fuels", "", IF(K29=0, VLOOKUP(Spreadsheet!I27, energyEFs,3,FALSE),""))</f>
        <v/>
      </c>
      <c r="M29" s="4" t="str">
        <f t="shared" si="4"/>
        <v/>
      </c>
      <c r="N29" s="2" t="str">
        <f>IF(C29="My fuels", "", IF(K29=1, VLOOKUP(Spreadsheet!I27, solidEFs,3,FALSE),""))</f>
        <v/>
      </c>
      <c r="O29" s="4" t="str">
        <f t="shared" si="5"/>
        <v/>
      </c>
      <c r="P29" s="2" t="str">
        <f>IF(K29=2,IF(ISNA(VLOOKUP(Spreadsheet!C27,industryEFTableKeys, 2,FALSE)), "", VLOOKUP(Spreadsheet!C27,industryEFTableKeys, 2,FALSE)),"")</f>
        <v/>
      </c>
      <c r="Q29" s="3" t="str">
        <f t="shared" ca="1" si="6"/>
        <v/>
      </c>
      <c r="R29" s="3" t="str">
        <f xml:space="preserve"> IF(ISNA(VLOOKUP(Spreadsheet!I27,unitStates,4, FALSE)), "", (VLOOKUP(Spreadsheet!I27,unitStates,4, FALSE)))</f>
        <v/>
      </c>
      <c r="S29" s="3" t="str">
        <f t="shared" si="0"/>
        <v/>
      </c>
      <c r="T29" s="3" t="str">
        <f t="shared" ca="1" si="7"/>
        <v/>
      </c>
      <c r="U29" s="3" t="str">
        <f t="shared" ca="1" si="8"/>
        <v/>
      </c>
      <c r="V29" s="4" t="str">
        <f t="shared" ca="1" si="9"/>
        <v/>
      </c>
      <c r="W29" s="3" t="str">
        <f>IF(C29="My fuels", "", IF(K29=3, IF(ISNA(VLOOKUP(Spreadsheet!C27,industryEFTableKeys, 3,FALSE)), "", VLOOKUP(Spreadsheet!C27,industryEFTableKeys, 3,FALSE)), ""))</f>
        <v/>
      </c>
      <c r="X29" s="3" t="str">
        <f t="shared" ca="1" si="1"/>
        <v/>
      </c>
      <c r="Y29" s="3" t="str">
        <f ca="1">+IF(X29="", "", IF(ISNA(VLOOKUP(Spreadsheet!I27,unitStates,5, FALSE)), "", (VLOOKUP(Spreadsheet!I27,unitStates,5, FALSE))))</f>
        <v/>
      </c>
      <c r="Z29" s="3" t="str">
        <f t="shared" ca="1" si="10"/>
        <v/>
      </c>
      <c r="AA29" s="4" t="str">
        <f t="shared" ca="1" si="11"/>
        <v/>
      </c>
      <c r="AB29" s="2" t="str">
        <f t="shared" si="2"/>
        <v/>
      </c>
      <c r="AC29" s="3" t="str">
        <f t="shared" si="12"/>
        <v/>
      </c>
      <c r="AD29" s="3" t="str">
        <f t="shared" si="3"/>
        <v/>
      </c>
      <c r="AE29" s="4" t="str">
        <f t="shared" si="13"/>
        <v/>
      </c>
      <c r="AF29" s="21">
        <f t="shared" ca="1" si="14"/>
        <v>0</v>
      </c>
    </row>
    <row r="30" spans="2:32" x14ac:dyDescent="0.2">
      <c r="B30" s="21"/>
      <c r="C30" s="3" t="str">
        <f>IF(Spreadsheet!D28=0, "", Spreadsheet!D28)</f>
        <v/>
      </c>
      <c r="D30" s="3" t="str">
        <f>IF(Spreadsheet!E28=0, "", Spreadsheet!E28)</f>
        <v/>
      </c>
      <c r="E30" s="3">
        <f>IF(Spreadsheet!L28="", 1, IF(Spreadsheet!L28="Not applicable", 1, IF(Spreadsheet!L28="Lower", 1, VLOOKUP(Spreadsheet!E28, HVConversionValues,2,FALSE))))</f>
        <v>1</v>
      </c>
      <c r="F30" s="3" t="str">
        <f>IF(Spreadsheet!H28=0, "", Spreadsheet!H28)</f>
        <v/>
      </c>
      <c r="G30" s="3" t="str">
        <f>IF(Spreadsheet!I28=0, "", Spreadsheet!I28)</f>
        <v/>
      </c>
      <c r="H30" s="4" t="str">
        <f>IF(Spreadsheet!C28=0, "", Spreadsheet!C28)</f>
        <v/>
      </c>
      <c r="I30" s="3" t="str">
        <f ca="1">IF(ghostSpreadsheet_CH4!H30="","",VLOOKUP(D30, INDIRECT(H30), 2, FALSE))</f>
        <v/>
      </c>
      <c r="J30" s="3" t="str">
        <f>IF(ISNA(VLOOKUP(Spreadsheet!E28, fuelInfo, 4, FALSE)),"", (E30*VLOOKUP(Spreadsheet!E28, fuelInfo, 4, FALSE)))</f>
        <v/>
      </c>
      <c r="K30" s="3" t="str">
        <f>IF(ISNA(VLOOKUP(Spreadsheet!I28,unitStates,3,FALSE)), "", (VLOOKUP(Spreadsheet!I28,unitStates,3,FALSE)))</f>
        <v/>
      </c>
      <c r="L30" s="2" t="str">
        <f>IF(C30="My fuels", "", IF(K30=0, VLOOKUP(Spreadsheet!I28, energyEFs,3,FALSE),""))</f>
        <v/>
      </c>
      <c r="M30" s="4" t="str">
        <f t="shared" si="4"/>
        <v/>
      </c>
      <c r="N30" s="2" t="str">
        <f>IF(C30="My fuels", "", IF(K30=1, VLOOKUP(Spreadsheet!I28, solidEFs,3,FALSE),""))</f>
        <v/>
      </c>
      <c r="O30" s="4" t="str">
        <f t="shared" si="5"/>
        <v/>
      </c>
      <c r="P30" s="2" t="str">
        <f>IF(K30=2,IF(ISNA(VLOOKUP(Spreadsheet!C28,industryEFTableKeys, 2,FALSE)), "", VLOOKUP(Spreadsheet!C28,industryEFTableKeys, 2,FALSE)),"")</f>
        <v/>
      </c>
      <c r="Q30" s="3" t="str">
        <f t="shared" ca="1" si="6"/>
        <v/>
      </c>
      <c r="R30" s="3" t="str">
        <f xml:space="preserve"> IF(ISNA(VLOOKUP(Spreadsheet!I28,unitStates,4, FALSE)), "", (VLOOKUP(Spreadsheet!I28,unitStates,4, FALSE)))</f>
        <v/>
      </c>
      <c r="S30" s="3" t="str">
        <f t="shared" si="0"/>
        <v/>
      </c>
      <c r="T30" s="3" t="str">
        <f t="shared" ca="1" si="7"/>
        <v/>
      </c>
      <c r="U30" s="3" t="str">
        <f t="shared" ca="1" si="8"/>
        <v/>
      </c>
      <c r="V30" s="4" t="str">
        <f t="shared" ca="1" si="9"/>
        <v/>
      </c>
      <c r="W30" s="3" t="str">
        <f>IF(C30="My fuels", "", IF(K30=3, IF(ISNA(VLOOKUP(Spreadsheet!C28,industryEFTableKeys, 3,FALSE)), "", VLOOKUP(Spreadsheet!C28,industryEFTableKeys, 3,FALSE)), ""))</f>
        <v/>
      </c>
      <c r="X30" s="3" t="str">
        <f t="shared" ca="1" si="1"/>
        <v/>
      </c>
      <c r="Y30" s="3" t="str">
        <f ca="1">+IF(X30="", "", IF(ISNA(VLOOKUP(Spreadsheet!I28,unitStates,5, FALSE)), "", (VLOOKUP(Spreadsheet!I28,unitStates,5, FALSE))))</f>
        <v/>
      </c>
      <c r="Z30" s="3" t="str">
        <f t="shared" ca="1" si="10"/>
        <v/>
      </c>
      <c r="AA30" s="4" t="str">
        <f t="shared" ca="1" si="11"/>
        <v/>
      </c>
      <c r="AB30" s="2" t="str">
        <f t="shared" si="2"/>
        <v/>
      </c>
      <c r="AC30" s="3" t="str">
        <f t="shared" si="12"/>
        <v/>
      </c>
      <c r="AD30" s="3" t="str">
        <f t="shared" si="3"/>
        <v/>
      </c>
      <c r="AE30" s="4" t="str">
        <f t="shared" si="13"/>
        <v/>
      </c>
      <c r="AF30" s="21">
        <f t="shared" ca="1" si="14"/>
        <v>0</v>
      </c>
    </row>
    <row r="31" spans="2:32" x14ac:dyDescent="0.2">
      <c r="B31" s="21"/>
      <c r="C31" s="3" t="str">
        <f>IF(Spreadsheet!D29=0, "", Spreadsheet!D29)</f>
        <v/>
      </c>
      <c r="D31" s="3" t="str">
        <f>IF(Spreadsheet!E29=0, "", Spreadsheet!E29)</f>
        <v/>
      </c>
      <c r="E31" s="3">
        <f>IF(Spreadsheet!L29="", 1, IF(Spreadsheet!L29="Not applicable", 1, IF(Spreadsheet!L29="Lower", 1, VLOOKUP(Spreadsheet!E29, HVConversionValues,2,FALSE))))</f>
        <v>1</v>
      </c>
      <c r="F31" s="3" t="str">
        <f>IF(Spreadsheet!H29=0, "", Spreadsheet!H29)</f>
        <v/>
      </c>
      <c r="G31" s="3" t="str">
        <f>IF(Spreadsheet!I29=0, "", Spreadsheet!I29)</f>
        <v/>
      </c>
      <c r="H31" s="4" t="str">
        <f>IF(Spreadsheet!C29=0, "", Spreadsheet!C29)</f>
        <v/>
      </c>
      <c r="I31" s="3" t="str">
        <f ca="1">IF(ghostSpreadsheet_CH4!H31="","",VLOOKUP(D31, INDIRECT(H31), 2, FALSE))</f>
        <v/>
      </c>
      <c r="J31" s="3" t="str">
        <f>IF(ISNA(VLOOKUP(Spreadsheet!E29, fuelInfo, 4, FALSE)),"", (E31*VLOOKUP(Spreadsheet!E29, fuelInfo, 4, FALSE)))</f>
        <v/>
      </c>
      <c r="K31" s="3" t="str">
        <f>IF(ISNA(VLOOKUP(Spreadsheet!I29,unitStates,3,FALSE)), "", (VLOOKUP(Spreadsheet!I29,unitStates,3,FALSE)))</f>
        <v/>
      </c>
      <c r="L31" s="2" t="str">
        <f>IF(C31="My fuels", "", IF(K31=0, VLOOKUP(Spreadsheet!I29, energyEFs,3,FALSE),""))</f>
        <v/>
      </c>
      <c r="M31" s="4" t="str">
        <f t="shared" si="4"/>
        <v/>
      </c>
      <c r="N31" s="2" t="str">
        <f>IF(C31="My fuels", "", IF(K31=1, VLOOKUP(Spreadsheet!I29, solidEFs,3,FALSE),""))</f>
        <v/>
      </c>
      <c r="O31" s="4" t="str">
        <f t="shared" si="5"/>
        <v/>
      </c>
      <c r="P31" s="2" t="str">
        <f>IF(K31=2,IF(ISNA(VLOOKUP(Spreadsheet!C29,industryEFTableKeys, 2,FALSE)), "", VLOOKUP(Spreadsheet!C29,industryEFTableKeys, 2,FALSE)),"")</f>
        <v/>
      </c>
      <c r="Q31" s="3" t="str">
        <f t="shared" ca="1" si="6"/>
        <v/>
      </c>
      <c r="R31" s="3" t="str">
        <f xml:space="preserve"> IF(ISNA(VLOOKUP(Spreadsheet!I29,unitStates,4, FALSE)), "", (VLOOKUP(Spreadsheet!I29,unitStates,4, FALSE)))</f>
        <v/>
      </c>
      <c r="S31" s="3" t="str">
        <f t="shared" si="0"/>
        <v/>
      </c>
      <c r="T31" s="3" t="str">
        <f t="shared" ca="1" si="7"/>
        <v/>
      </c>
      <c r="U31" s="3" t="str">
        <f t="shared" ca="1" si="8"/>
        <v/>
      </c>
      <c r="V31" s="4" t="str">
        <f t="shared" ca="1" si="9"/>
        <v/>
      </c>
      <c r="W31" s="3" t="str">
        <f>IF(C31="My fuels", "", IF(K31=3, IF(ISNA(VLOOKUP(Spreadsheet!C29,industryEFTableKeys, 3,FALSE)), "", VLOOKUP(Spreadsheet!C29,industryEFTableKeys, 3,FALSE)), ""))</f>
        <v/>
      </c>
      <c r="X31" s="3" t="str">
        <f t="shared" ca="1" si="1"/>
        <v/>
      </c>
      <c r="Y31" s="3" t="str">
        <f ca="1">+IF(X31="", "", IF(ISNA(VLOOKUP(Spreadsheet!I29,unitStates,5, FALSE)), "", (VLOOKUP(Spreadsheet!I29,unitStates,5, FALSE))))</f>
        <v/>
      </c>
      <c r="Z31" s="3" t="str">
        <f t="shared" ca="1" si="10"/>
        <v/>
      </c>
      <c r="AA31" s="4" t="str">
        <f t="shared" ca="1" si="11"/>
        <v/>
      </c>
      <c r="AB31" s="2" t="str">
        <f t="shared" si="2"/>
        <v/>
      </c>
      <c r="AC31" s="3" t="str">
        <f t="shared" si="12"/>
        <v/>
      </c>
      <c r="AD31" s="3" t="str">
        <f t="shared" si="3"/>
        <v/>
      </c>
      <c r="AE31" s="4" t="str">
        <f t="shared" si="13"/>
        <v/>
      </c>
      <c r="AF31" s="21">
        <f t="shared" ca="1" si="14"/>
        <v>0</v>
      </c>
    </row>
    <row r="32" spans="2:32" x14ac:dyDescent="0.2">
      <c r="B32" s="21"/>
      <c r="C32" s="3" t="str">
        <f>IF(Spreadsheet!D30=0, "", Spreadsheet!D30)</f>
        <v/>
      </c>
      <c r="D32" s="3" t="str">
        <f>IF(Spreadsheet!E30=0, "", Spreadsheet!E30)</f>
        <v/>
      </c>
      <c r="E32" s="3">
        <f>IF(Spreadsheet!L30="", 1, IF(Spreadsheet!L30="Not applicable", 1, IF(Spreadsheet!L30="Lower", 1, VLOOKUP(Spreadsheet!E30, HVConversionValues,2,FALSE))))</f>
        <v>1</v>
      </c>
      <c r="F32" s="3" t="str">
        <f>IF(Spreadsheet!H30=0, "", Spreadsheet!H30)</f>
        <v/>
      </c>
      <c r="G32" s="3" t="str">
        <f>IF(Spreadsheet!I30=0, "", Spreadsheet!I30)</f>
        <v/>
      </c>
      <c r="H32" s="4" t="str">
        <f>IF(Spreadsheet!C30=0, "", Spreadsheet!C30)</f>
        <v/>
      </c>
      <c r="I32" s="3" t="str">
        <f ca="1">IF(ghostSpreadsheet_CH4!H32="","",VLOOKUP(D32, INDIRECT(H32), 2, FALSE))</f>
        <v/>
      </c>
      <c r="J32" s="3" t="str">
        <f>IF(ISNA(VLOOKUP(Spreadsheet!E30, fuelInfo, 4, FALSE)),"", (E32*VLOOKUP(Spreadsheet!E30, fuelInfo, 4, FALSE)))</f>
        <v/>
      </c>
      <c r="K32" s="3" t="str">
        <f>IF(ISNA(VLOOKUP(Spreadsheet!I30,unitStates,3,FALSE)), "", (VLOOKUP(Spreadsheet!I30,unitStates,3,FALSE)))</f>
        <v/>
      </c>
      <c r="L32" s="2" t="str">
        <f>IF(C32="My fuels", "", IF(K32=0, VLOOKUP(Spreadsheet!I30, energyEFs,3,FALSE),""))</f>
        <v/>
      </c>
      <c r="M32" s="4" t="str">
        <f t="shared" si="4"/>
        <v/>
      </c>
      <c r="N32" s="2" t="str">
        <f>IF(C32="My fuels", "", IF(K32=1, VLOOKUP(Spreadsheet!I30, solidEFs,3,FALSE),""))</f>
        <v/>
      </c>
      <c r="O32" s="4" t="str">
        <f t="shared" si="5"/>
        <v/>
      </c>
      <c r="P32" s="2" t="str">
        <f>IF(K32=2,IF(ISNA(VLOOKUP(Spreadsheet!C30,industryEFTableKeys, 2,FALSE)), "", VLOOKUP(Spreadsheet!C30,industryEFTableKeys, 2,FALSE)),"")</f>
        <v/>
      </c>
      <c r="Q32" s="3" t="str">
        <f t="shared" ca="1" si="6"/>
        <v/>
      </c>
      <c r="R32" s="3" t="str">
        <f xml:space="preserve"> IF(ISNA(VLOOKUP(Spreadsheet!I30,unitStates,4, FALSE)), "", (VLOOKUP(Spreadsheet!I30,unitStates,4, FALSE)))</f>
        <v/>
      </c>
      <c r="S32" s="3" t="str">
        <f t="shared" si="0"/>
        <v/>
      </c>
      <c r="T32" s="3" t="str">
        <f t="shared" ca="1" si="7"/>
        <v/>
      </c>
      <c r="U32" s="3" t="str">
        <f t="shared" ca="1" si="8"/>
        <v/>
      </c>
      <c r="V32" s="4" t="str">
        <f t="shared" ca="1" si="9"/>
        <v/>
      </c>
      <c r="W32" s="3" t="str">
        <f>IF(C32="My fuels", "", IF(K32=3, IF(ISNA(VLOOKUP(Spreadsheet!C30,industryEFTableKeys, 3,FALSE)), "", VLOOKUP(Spreadsheet!C30,industryEFTableKeys, 3,FALSE)), ""))</f>
        <v/>
      </c>
      <c r="X32" s="3" t="str">
        <f t="shared" ca="1" si="1"/>
        <v/>
      </c>
      <c r="Y32" s="3" t="str">
        <f ca="1">+IF(X32="", "", IF(ISNA(VLOOKUP(Spreadsheet!I30,unitStates,5, FALSE)), "", (VLOOKUP(Spreadsheet!I30,unitStates,5, FALSE))))</f>
        <v/>
      </c>
      <c r="Z32" s="3" t="str">
        <f t="shared" ca="1" si="10"/>
        <v/>
      </c>
      <c r="AA32" s="4" t="str">
        <f t="shared" ca="1" si="11"/>
        <v/>
      </c>
      <c r="AB32" s="2" t="str">
        <f t="shared" si="2"/>
        <v/>
      </c>
      <c r="AC32" s="3" t="str">
        <f t="shared" si="12"/>
        <v/>
      </c>
      <c r="AD32" s="3" t="str">
        <f t="shared" si="3"/>
        <v/>
      </c>
      <c r="AE32" s="4" t="str">
        <f t="shared" si="13"/>
        <v/>
      </c>
      <c r="AF32" s="21">
        <f t="shared" ca="1" si="14"/>
        <v>0</v>
      </c>
    </row>
    <row r="33" spans="2:33" ht="13.5" thickBot="1" x14ac:dyDescent="0.25">
      <c r="B33" s="124"/>
      <c r="C33" s="121" t="str">
        <f>IF(Spreadsheet!D31=0, "", Spreadsheet!D31)</f>
        <v/>
      </c>
      <c r="D33" s="123" t="str">
        <f>IF(Spreadsheet!E31=0, "", Spreadsheet!E31)</f>
        <v/>
      </c>
      <c r="E33" s="3">
        <f>IF(Spreadsheet!L31="", 1, IF(Spreadsheet!L31="Not applicable", 1, IF(Spreadsheet!L31="Lower", 1, VLOOKUP(Spreadsheet!E31, HVConversionValues,2,FALSE))))</f>
        <v>1</v>
      </c>
      <c r="F33" s="123" t="str">
        <f>IF(Spreadsheet!H31=0, "", Spreadsheet!H31)</f>
        <v/>
      </c>
      <c r="G33" s="123" t="str">
        <f>IF(Spreadsheet!I31=0, "", Spreadsheet!I31)</f>
        <v/>
      </c>
      <c r="H33" s="122" t="str">
        <f>IF(Spreadsheet!C31=0, "", Spreadsheet!C31)</f>
        <v/>
      </c>
      <c r="I33" s="123" t="str">
        <f ca="1">IF(ghostSpreadsheet_CH4!H33="","",VLOOKUP(D33, INDIRECT(H33), 2, FALSE))</f>
        <v/>
      </c>
      <c r="J33" s="123" t="str">
        <f>IF(ISNA(VLOOKUP(Spreadsheet!E31, fuelInfo, 4, FALSE)),"", (E33*VLOOKUP(Spreadsheet!E31, fuelInfo, 4, FALSE)))</f>
        <v/>
      </c>
      <c r="K33" s="122" t="str">
        <f>IF(ISNA(VLOOKUP(Spreadsheet!I31,unitStates,3,FALSE)), "", (VLOOKUP(Spreadsheet!I31,unitStates,3,FALSE)))</f>
        <v/>
      </c>
      <c r="L33" s="121" t="str">
        <f>IF(C33="My fuels", "", IF(K33=0, VLOOKUP(Spreadsheet!I31, energyEFs,3,FALSE),""))</f>
        <v/>
      </c>
      <c r="M33" s="4" t="str">
        <f t="shared" si="4"/>
        <v/>
      </c>
      <c r="N33" s="121" t="str">
        <f>IF(C33="My fuels", "", IF(K33=1, VLOOKUP(Spreadsheet!I31, solidEFs,3,FALSE),""))</f>
        <v/>
      </c>
      <c r="O33" s="122" t="str">
        <f t="shared" si="5"/>
        <v/>
      </c>
      <c r="P33" s="121" t="str">
        <f>IF(K33=2,IF(ISNA(VLOOKUP(Spreadsheet!C31,industryEFTableKeys, 2,FALSE)), "", VLOOKUP(Spreadsheet!C31,industryEFTableKeys, 2,FALSE)),"")</f>
        <v/>
      </c>
      <c r="Q33" s="123" t="str">
        <f t="shared" ca="1" si="6"/>
        <v/>
      </c>
      <c r="R33" s="123" t="str">
        <f xml:space="preserve"> IF(ISNA(VLOOKUP(Spreadsheet!I31,unitStates,4, FALSE)), "", (VLOOKUP(Spreadsheet!I31,unitStates,4, FALSE)))</f>
        <v/>
      </c>
      <c r="S33" s="123" t="str">
        <f t="shared" si="0"/>
        <v/>
      </c>
      <c r="T33" s="123" t="str">
        <f t="shared" ca="1" si="7"/>
        <v/>
      </c>
      <c r="U33" s="123" t="str">
        <f t="shared" ca="1" si="8"/>
        <v/>
      </c>
      <c r="V33" s="4" t="str">
        <f t="shared" ca="1" si="9"/>
        <v/>
      </c>
      <c r="W33" s="121" t="str">
        <f>IF(C33="My fuels", "", IF(K33=3, IF(ISNA(VLOOKUP(Spreadsheet!C31,industryEFTableKeys, 3,FALSE)), "", VLOOKUP(Spreadsheet!C31,industryEFTableKeys, 3,FALSE)), ""))</f>
        <v/>
      </c>
      <c r="X33" s="123" t="str">
        <f t="shared" ca="1" si="1"/>
        <v/>
      </c>
      <c r="Y33" s="123" t="str">
        <f ca="1">+IF(X33="", "", IF(ISNA(VLOOKUP(Spreadsheet!I31,unitStates,5, FALSE)), "", (VLOOKUP(Spreadsheet!I31,unitStates,5, FALSE))))</f>
        <v/>
      </c>
      <c r="Z33" s="123" t="str">
        <f t="shared" ca="1" si="10"/>
        <v/>
      </c>
      <c r="AA33" s="122" t="str">
        <f t="shared" ca="1" si="11"/>
        <v/>
      </c>
      <c r="AB33" s="121" t="str">
        <f t="shared" si="2"/>
        <v/>
      </c>
      <c r="AC33" s="123" t="str">
        <f t="shared" si="12"/>
        <v/>
      </c>
      <c r="AD33" s="123" t="str">
        <f t="shared" si="3"/>
        <v/>
      </c>
      <c r="AE33" s="122" t="str">
        <f t="shared" si="13"/>
        <v/>
      </c>
      <c r="AF33" s="124">
        <f t="shared" ca="1" si="14"/>
        <v>0</v>
      </c>
    </row>
    <row r="34" spans="2:33" ht="14.25" thickTop="1" thickBot="1" x14ac:dyDescent="0.25">
      <c r="B34" s="5"/>
      <c r="C34" s="118" t="s">
        <v>284</v>
      </c>
      <c r="D34" s="118"/>
      <c r="E34" s="118"/>
      <c r="F34" s="118"/>
      <c r="G34" s="118"/>
      <c r="H34" s="118"/>
      <c r="I34" s="118"/>
      <c r="J34" s="118"/>
      <c r="K34" s="125"/>
      <c r="L34" s="118"/>
      <c r="M34" s="79">
        <f>SUM(M10:M33)</f>
        <v>0</v>
      </c>
      <c r="N34" s="119"/>
      <c r="O34" s="79">
        <f>SUM(O10:O33)</f>
        <v>0</v>
      </c>
      <c r="P34" s="119"/>
      <c r="Q34" s="6"/>
      <c r="R34" s="6"/>
      <c r="S34" s="6"/>
      <c r="T34" s="6"/>
      <c r="U34" s="6"/>
      <c r="V34" s="79">
        <f ca="1">SUM(V10:V33)</f>
        <v>6.0062477143032006E-2</v>
      </c>
      <c r="W34" s="6"/>
      <c r="X34" s="6"/>
      <c r="Y34" s="6"/>
      <c r="Z34" s="6"/>
      <c r="AA34" s="79">
        <f ca="1">SUM(AA10:AA33)</f>
        <v>0</v>
      </c>
      <c r="AB34" s="26"/>
      <c r="AC34" s="30"/>
      <c r="AD34" s="30"/>
      <c r="AE34" s="79">
        <f>SUM(AE10:AE33)</f>
        <v>0</v>
      </c>
      <c r="AF34" s="120">
        <f ca="1">SUM(AF10:AF33)</f>
        <v>6.0062477143032006E-2</v>
      </c>
      <c r="AG34" s="103"/>
    </row>
    <row r="35" spans="2:33" ht="13.5" thickBot="1" x14ac:dyDescent="0.25">
      <c r="B35" s="25"/>
      <c r="C35" s="39" t="s">
        <v>285</v>
      </c>
      <c r="D35" s="39"/>
      <c r="E35" s="39"/>
      <c r="F35" s="39"/>
      <c r="G35" s="32">
        <f ca="1">M34+O34+V34+AA34+AE34</f>
        <v>6.0062477143032006E-2</v>
      </c>
      <c r="H35" s="39"/>
      <c r="I35" s="39"/>
      <c r="J35" s="39"/>
      <c r="K35" s="24"/>
    </row>
    <row r="36" spans="2:33" ht="13.5" thickBot="1" x14ac:dyDescent="0.25">
      <c r="B36" s="5"/>
      <c r="C36" s="39" t="s">
        <v>452</v>
      </c>
      <c r="D36" s="6"/>
      <c r="E36" s="6"/>
      <c r="F36" s="6"/>
      <c r="G36" s="217">
        <f ca="1">G35*VLOOKUP(Settings!$D$11,GWPTable,3,FALSE)</f>
        <v>1.6817493600048961</v>
      </c>
      <c r="H36" s="6"/>
      <c r="I36" s="6"/>
      <c r="J36" s="6"/>
      <c r="K36" s="7"/>
    </row>
  </sheetData>
  <mergeCells count="9">
    <mergeCell ref="AB8:AE8"/>
    <mergeCell ref="W8:AA8"/>
    <mergeCell ref="I8:K8"/>
    <mergeCell ref="B4:O4"/>
    <mergeCell ref="D2:H2"/>
    <mergeCell ref="B8:H8"/>
    <mergeCell ref="P8:V8"/>
    <mergeCell ref="L8:M8"/>
    <mergeCell ref="N8:O8"/>
  </mergeCells>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E283"/>
  <sheetViews>
    <sheetView workbookViewId="0">
      <selection activeCell="K7" sqref="K7:K60"/>
    </sheetView>
  </sheetViews>
  <sheetFormatPr defaultRowHeight="12.75" x14ac:dyDescent="0.2"/>
  <cols>
    <col min="2" max="2" width="23.5703125" customWidth="1"/>
    <col min="3" max="3" width="24" customWidth="1"/>
    <col min="4" max="4" width="21.7109375" customWidth="1"/>
    <col min="5" max="5" width="12.5703125" bestFit="1" customWidth="1"/>
    <col min="6" max="6" width="23.42578125" customWidth="1"/>
    <col min="7" max="7" width="27.140625" customWidth="1"/>
    <col min="8" max="8" width="18.5703125" customWidth="1"/>
    <col min="9" max="9" width="10.85546875" bestFit="1" customWidth="1"/>
    <col min="10" max="10" width="18.42578125" customWidth="1"/>
    <col min="11" max="11" width="10.42578125" bestFit="1" customWidth="1"/>
    <col min="12" max="12" width="16.42578125" customWidth="1"/>
    <col min="13" max="13" width="10.140625" bestFit="1" customWidth="1"/>
    <col min="14" max="14" width="16.5703125" customWidth="1"/>
    <col min="15" max="15" width="9.85546875" bestFit="1" customWidth="1"/>
    <col min="16" max="16" width="14.85546875" customWidth="1"/>
    <col min="18" max="18" width="15.85546875" customWidth="1"/>
  </cols>
  <sheetData>
    <row r="2" spans="1:31" ht="18" x14ac:dyDescent="0.25">
      <c r="B2" s="87" t="s">
        <v>281</v>
      </c>
    </row>
    <row r="4" spans="1:31" ht="13.5" thickBot="1" x14ac:dyDescent="0.25">
      <c r="A4" s="74" t="s">
        <v>282</v>
      </c>
      <c r="B4" s="3"/>
      <c r="C4" s="3"/>
      <c r="D4" s="3"/>
      <c r="E4" s="3"/>
      <c r="F4" s="3"/>
      <c r="G4" s="3"/>
      <c r="H4" s="3"/>
      <c r="I4" s="3"/>
      <c r="J4" s="3"/>
      <c r="K4" s="3"/>
      <c r="L4" s="3"/>
      <c r="M4" s="3"/>
      <c r="N4" s="3"/>
      <c r="O4" s="3"/>
      <c r="P4" s="3"/>
      <c r="Q4" s="3"/>
      <c r="R4" s="3"/>
      <c r="S4" s="3"/>
      <c r="T4" s="3"/>
      <c r="U4" s="3"/>
      <c r="V4" s="3"/>
      <c r="W4" s="3"/>
      <c r="X4" s="3"/>
      <c r="Y4" s="3"/>
      <c r="Z4" s="3"/>
      <c r="AA4" s="3"/>
      <c r="AB4" s="3"/>
    </row>
    <row r="5" spans="1:31" ht="13.5" thickBot="1" x14ac:dyDescent="0.25">
      <c r="A5" s="4"/>
      <c r="B5" s="58"/>
      <c r="C5" s="542" t="s">
        <v>151</v>
      </c>
      <c r="D5" s="542"/>
      <c r="E5" s="542"/>
      <c r="F5" s="542"/>
      <c r="G5" s="542"/>
      <c r="H5" s="542"/>
      <c r="I5" s="542"/>
      <c r="J5" s="542"/>
      <c r="K5" s="542"/>
      <c r="L5" s="542"/>
      <c r="M5" s="542"/>
      <c r="N5" s="542"/>
      <c r="O5" s="542"/>
      <c r="P5" s="542"/>
      <c r="Q5" s="542"/>
      <c r="R5" s="542"/>
      <c r="S5" s="543"/>
      <c r="T5" s="3"/>
      <c r="U5" s="3"/>
      <c r="V5" s="3"/>
      <c r="W5" s="3"/>
      <c r="X5" s="3"/>
      <c r="Y5" s="3"/>
      <c r="Z5" s="3"/>
      <c r="AA5" s="3"/>
      <c r="AB5" s="3"/>
    </row>
    <row r="6" spans="1:31" ht="13.5" thickBot="1" x14ac:dyDescent="0.25">
      <c r="A6" s="4"/>
      <c r="B6" s="544" t="s">
        <v>43</v>
      </c>
      <c r="C6" s="545"/>
      <c r="D6" s="539" t="s">
        <v>136</v>
      </c>
      <c r="E6" s="507"/>
      <c r="F6" s="540" t="s">
        <v>145</v>
      </c>
      <c r="G6" s="545"/>
      <c r="H6" s="539" t="s">
        <v>137</v>
      </c>
      <c r="I6" s="507"/>
      <c r="J6" s="540" t="s">
        <v>138</v>
      </c>
      <c r="K6" s="545"/>
      <c r="L6" s="539" t="s">
        <v>139</v>
      </c>
      <c r="M6" s="507"/>
      <c r="N6" s="540" t="s">
        <v>140</v>
      </c>
      <c r="O6" s="545"/>
      <c r="P6" s="539" t="s">
        <v>141</v>
      </c>
      <c r="Q6" s="507"/>
      <c r="R6" s="540" t="s">
        <v>142</v>
      </c>
      <c r="S6" s="541"/>
      <c r="T6" s="3"/>
      <c r="U6" s="3"/>
      <c r="V6" s="3"/>
      <c r="W6" s="3"/>
      <c r="X6" s="3"/>
      <c r="Y6" s="3"/>
      <c r="Z6" s="3"/>
      <c r="AA6" s="3"/>
      <c r="AB6" s="3"/>
    </row>
    <row r="7" spans="1:31" x14ac:dyDescent="0.2">
      <c r="A7" s="3"/>
      <c r="B7" s="57" t="s">
        <v>482</v>
      </c>
      <c r="C7" s="28">
        <v>3</v>
      </c>
      <c r="D7" s="57" t="s">
        <v>482</v>
      </c>
      <c r="E7" s="36">
        <v>3</v>
      </c>
      <c r="F7" s="28" t="s">
        <v>482</v>
      </c>
      <c r="G7" s="28">
        <v>3</v>
      </c>
      <c r="H7" s="57" t="s">
        <v>482</v>
      </c>
      <c r="I7" s="36">
        <v>10</v>
      </c>
      <c r="J7" s="28" t="s">
        <v>482</v>
      </c>
      <c r="K7" s="28">
        <v>10</v>
      </c>
      <c r="L7" s="11" t="s">
        <v>482</v>
      </c>
      <c r="M7" s="36">
        <v>10</v>
      </c>
      <c r="N7" s="11" t="s">
        <v>482</v>
      </c>
      <c r="O7" s="28">
        <v>10</v>
      </c>
      <c r="P7" s="11" t="s">
        <v>482</v>
      </c>
      <c r="Q7" s="36">
        <v>10</v>
      </c>
      <c r="R7" s="11" t="s">
        <v>482</v>
      </c>
      <c r="S7" s="36">
        <v>10</v>
      </c>
      <c r="T7" s="3"/>
      <c r="U7" s="3"/>
      <c r="V7" s="3"/>
      <c r="W7" s="3"/>
      <c r="X7" s="3"/>
      <c r="Y7" s="3"/>
      <c r="Z7" s="3"/>
      <c r="AA7" s="3"/>
      <c r="AB7" s="3"/>
    </row>
    <row r="8" spans="1:31" x14ac:dyDescent="0.2">
      <c r="A8" s="3"/>
      <c r="B8" s="2" t="s">
        <v>22</v>
      </c>
      <c r="C8" s="3">
        <v>3</v>
      </c>
      <c r="D8" s="2" t="s">
        <v>22</v>
      </c>
      <c r="E8" s="4">
        <v>3</v>
      </c>
      <c r="F8" s="3" t="s">
        <v>22</v>
      </c>
      <c r="G8" s="3">
        <v>3</v>
      </c>
      <c r="H8" s="2" t="s">
        <v>22</v>
      </c>
      <c r="I8" s="4">
        <v>10</v>
      </c>
      <c r="J8" s="3" t="s">
        <v>22</v>
      </c>
      <c r="K8" s="3">
        <v>10</v>
      </c>
      <c r="L8" s="11" t="s">
        <v>22</v>
      </c>
      <c r="M8" s="4">
        <v>10</v>
      </c>
      <c r="N8" s="11" t="s">
        <v>22</v>
      </c>
      <c r="O8" s="3">
        <v>10</v>
      </c>
      <c r="P8" s="11" t="s">
        <v>22</v>
      </c>
      <c r="Q8" s="4">
        <v>10</v>
      </c>
      <c r="R8" s="11" t="s">
        <v>22</v>
      </c>
      <c r="S8" s="4">
        <v>10</v>
      </c>
      <c r="T8" s="3"/>
      <c r="U8" s="3"/>
      <c r="V8" s="3"/>
      <c r="W8" s="3"/>
      <c r="X8" s="3"/>
      <c r="Y8" s="3"/>
      <c r="Z8" s="3"/>
      <c r="AA8" s="3"/>
      <c r="AB8" s="3"/>
    </row>
    <row r="9" spans="1:31" x14ac:dyDescent="0.2">
      <c r="A9" s="3"/>
      <c r="B9" s="2" t="s">
        <v>495</v>
      </c>
      <c r="C9" s="3">
        <v>3</v>
      </c>
      <c r="D9" s="2" t="s">
        <v>495</v>
      </c>
      <c r="E9" s="4">
        <v>3</v>
      </c>
      <c r="F9" s="3" t="s">
        <v>495</v>
      </c>
      <c r="G9" s="3">
        <v>3</v>
      </c>
      <c r="H9" s="2" t="s">
        <v>495</v>
      </c>
      <c r="I9" s="4">
        <v>10</v>
      </c>
      <c r="J9" s="3" t="s">
        <v>495</v>
      </c>
      <c r="K9" s="3">
        <v>10</v>
      </c>
      <c r="L9" s="11" t="s">
        <v>495</v>
      </c>
      <c r="M9" s="4">
        <v>10</v>
      </c>
      <c r="N9" s="11" t="s">
        <v>495</v>
      </c>
      <c r="O9" s="3">
        <v>10</v>
      </c>
      <c r="P9" s="11" t="s">
        <v>495</v>
      </c>
      <c r="Q9" s="4">
        <v>10</v>
      </c>
      <c r="R9" s="11" t="s">
        <v>495</v>
      </c>
      <c r="S9" s="4">
        <v>10</v>
      </c>
      <c r="T9" s="3"/>
      <c r="U9" s="3"/>
      <c r="V9" s="3"/>
      <c r="W9" s="3"/>
      <c r="X9" s="3"/>
      <c r="Y9" s="3"/>
      <c r="Z9" s="3"/>
      <c r="AA9" s="3"/>
      <c r="AB9" s="3"/>
    </row>
    <row r="10" spans="1:31" x14ac:dyDescent="0.2">
      <c r="A10" s="3"/>
      <c r="B10" s="2" t="s">
        <v>483</v>
      </c>
      <c r="C10" s="3">
        <v>3</v>
      </c>
      <c r="D10" s="2" t="s">
        <v>483</v>
      </c>
      <c r="E10" s="4">
        <v>3</v>
      </c>
      <c r="F10" s="3" t="s">
        <v>483</v>
      </c>
      <c r="G10" s="3">
        <v>3</v>
      </c>
      <c r="H10" s="2" t="s">
        <v>483</v>
      </c>
      <c r="I10" s="4">
        <v>10</v>
      </c>
      <c r="J10" s="3" t="s">
        <v>483</v>
      </c>
      <c r="K10" s="3">
        <v>10</v>
      </c>
      <c r="L10" s="11" t="s">
        <v>483</v>
      </c>
      <c r="M10" s="4">
        <v>10</v>
      </c>
      <c r="N10" s="11" t="s">
        <v>483</v>
      </c>
      <c r="O10" s="3">
        <v>10</v>
      </c>
      <c r="P10" s="11" t="s">
        <v>483</v>
      </c>
      <c r="Q10" s="4">
        <v>10</v>
      </c>
      <c r="R10" s="11" t="s">
        <v>483</v>
      </c>
      <c r="S10" s="4">
        <v>10</v>
      </c>
      <c r="T10" s="3"/>
      <c r="U10" s="3"/>
      <c r="V10" s="3"/>
      <c r="W10" s="3"/>
      <c r="X10" s="3"/>
      <c r="Y10" s="3"/>
      <c r="Z10" s="3"/>
      <c r="AA10" s="3"/>
      <c r="AB10" s="3"/>
    </row>
    <row r="11" spans="1:31" x14ac:dyDescent="0.2">
      <c r="A11" s="3"/>
      <c r="B11" s="2" t="s">
        <v>484</v>
      </c>
      <c r="C11" s="3">
        <v>3</v>
      </c>
      <c r="D11" s="2" t="s">
        <v>484</v>
      </c>
      <c r="E11" s="4">
        <v>3</v>
      </c>
      <c r="F11" s="3" t="s">
        <v>484</v>
      </c>
      <c r="G11" s="3">
        <v>3</v>
      </c>
      <c r="H11" s="2" t="s">
        <v>484</v>
      </c>
      <c r="I11" s="4">
        <v>10</v>
      </c>
      <c r="J11" s="3" t="s">
        <v>484</v>
      </c>
      <c r="K11" s="3">
        <v>10</v>
      </c>
      <c r="L11" s="11" t="s">
        <v>484</v>
      </c>
      <c r="M11" s="4">
        <v>10</v>
      </c>
      <c r="N11" s="11" t="s">
        <v>484</v>
      </c>
      <c r="O11" s="3">
        <v>10</v>
      </c>
      <c r="P11" s="11" t="s">
        <v>484</v>
      </c>
      <c r="Q11" s="4">
        <v>10</v>
      </c>
      <c r="R11" s="11" t="s">
        <v>484</v>
      </c>
      <c r="S11" s="4">
        <v>10</v>
      </c>
      <c r="T11" s="3"/>
      <c r="U11" s="3"/>
      <c r="V11" s="3"/>
      <c r="W11" s="3"/>
      <c r="X11" s="3"/>
      <c r="Y11" s="3"/>
      <c r="Z11" s="3"/>
      <c r="AA11" s="3"/>
      <c r="AB11" s="3"/>
    </row>
    <row r="12" spans="1:31" x14ac:dyDescent="0.2">
      <c r="A12" s="3"/>
      <c r="B12" s="2" t="s">
        <v>515</v>
      </c>
      <c r="C12" s="3">
        <v>3</v>
      </c>
      <c r="D12" s="2" t="s">
        <v>515</v>
      </c>
      <c r="E12" s="4">
        <v>3</v>
      </c>
      <c r="F12" s="3" t="s">
        <v>515</v>
      </c>
      <c r="G12" s="3">
        <v>3</v>
      </c>
      <c r="H12" s="2" t="s">
        <v>515</v>
      </c>
      <c r="I12" s="4">
        <v>10</v>
      </c>
      <c r="J12" s="3" t="s">
        <v>515</v>
      </c>
      <c r="K12" s="3">
        <v>10</v>
      </c>
      <c r="L12" s="11" t="s">
        <v>515</v>
      </c>
      <c r="M12" s="4">
        <v>10</v>
      </c>
      <c r="N12" s="11" t="s">
        <v>515</v>
      </c>
      <c r="O12" s="3">
        <v>10</v>
      </c>
      <c r="P12" s="11" t="s">
        <v>515</v>
      </c>
      <c r="Q12" s="4">
        <v>10</v>
      </c>
      <c r="R12" s="11" t="s">
        <v>515</v>
      </c>
      <c r="S12" s="4">
        <v>10</v>
      </c>
      <c r="T12" s="3"/>
      <c r="U12" s="3"/>
      <c r="V12" s="3"/>
      <c r="W12" s="3"/>
      <c r="X12" s="3"/>
      <c r="Y12" s="3"/>
      <c r="Z12" s="3"/>
      <c r="AA12" s="3"/>
      <c r="AB12" s="3"/>
    </row>
    <row r="13" spans="1:31" x14ac:dyDescent="0.2">
      <c r="A13" s="3"/>
      <c r="B13" s="2" t="s">
        <v>485</v>
      </c>
      <c r="C13" s="3">
        <v>3</v>
      </c>
      <c r="D13" s="2" t="s">
        <v>485</v>
      </c>
      <c r="E13" s="4">
        <v>3</v>
      </c>
      <c r="F13" s="3" t="s">
        <v>485</v>
      </c>
      <c r="G13" s="3">
        <v>3</v>
      </c>
      <c r="H13" s="2" t="s">
        <v>485</v>
      </c>
      <c r="I13" s="4">
        <v>10</v>
      </c>
      <c r="J13" s="3" t="s">
        <v>485</v>
      </c>
      <c r="K13" s="3">
        <v>10</v>
      </c>
      <c r="L13" s="11" t="s">
        <v>485</v>
      </c>
      <c r="M13" s="4">
        <v>10</v>
      </c>
      <c r="N13" s="11" t="s">
        <v>485</v>
      </c>
      <c r="O13" s="3">
        <v>10</v>
      </c>
      <c r="P13" s="11" t="s">
        <v>485</v>
      </c>
      <c r="Q13" s="4">
        <v>10</v>
      </c>
      <c r="R13" s="11" t="s">
        <v>485</v>
      </c>
      <c r="S13" s="4">
        <v>10</v>
      </c>
      <c r="T13" s="3"/>
      <c r="U13" s="3"/>
      <c r="V13" s="3"/>
      <c r="W13" s="3"/>
      <c r="X13" s="3"/>
      <c r="Y13" s="3"/>
      <c r="Z13" s="3"/>
      <c r="AA13" s="3"/>
      <c r="AB13" s="3"/>
      <c r="AE13" s="3"/>
    </row>
    <row r="14" spans="1:31" x14ac:dyDescent="0.2">
      <c r="A14" s="3"/>
      <c r="B14" s="2" t="s">
        <v>486</v>
      </c>
      <c r="C14" s="3">
        <v>3</v>
      </c>
      <c r="D14" s="2" t="s">
        <v>486</v>
      </c>
      <c r="E14" s="4">
        <v>3</v>
      </c>
      <c r="F14" s="3" t="s">
        <v>486</v>
      </c>
      <c r="G14" s="3">
        <v>3</v>
      </c>
      <c r="H14" s="2" t="s">
        <v>486</v>
      </c>
      <c r="I14" s="4">
        <v>10</v>
      </c>
      <c r="J14" s="3" t="s">
        <v>486</v>
      </c>
      <c r="K14" s="3">
        <v>10</v>
      </c>
      <c r="L14" s="11" t="s">
        <v>486</v>
      </c>
      <c r="M14" s="4">
        <v>10</v>
      </c>
      <c r="N14" s="11" t="s">
        <v>486</v>
      </c>
      <c r="O14" s="3">
        <v>10</v>
      </c>
      <c r="P14" s="11" t="s">
        <v>486</v>
      </c>
      <c r="Q14" s="4">
        <v>10</v>
      </c>
      <c r="R14" s="11" t="s">
        <v>486</v>
      </c>
      <c r="S14" s="4">
        <v>10</v>
      </c>
      <c r="T14" s="3"/>
      <c r="U14" s="3"/>
      <c r="V14" s="3"/>
      <c r="W14" s="3"/>
      <c r="X14" s="3"/>
      <c r="Y14" s="3"/>
      <c r="Z14" s="3"/>
      <c r="AA14" s="3"/>
      <c r="AB14" s="3"/>
    </row>
    <row r="15" spans="1:31" x14ac:dyDescent="0.2">
      <c r="A15" s="3"/>
      <c r="B15" s="2" t="s">
        <v>468</v>
      </c>
      <c r="C15" s="3">
        <v>3</v>
      </c>
      <c r="D15" s="2" t="s">
        <v>468</v>
      </c>
      <c r="E15" s="4">
        <v>3</v>
      </c>
      <c r="F15" s="3" t="s">
        <v>468</v>
      </c>
      <c r="G15" s="3">
        <v>3</v>
      </c>
      <c r="H15" s="2" t="s">
        <v>468</v>
      </c>
      <c r="I15" s="4">
        <v>10</v>
      </c>
      <c r="J15" s="3" t="s">
        <v>468</v>
      </c>
      <c r="K15" s="3">
        <v>10</v>
      </c>
      <c r="L15" s="11" t="s">
        <v>468</v>
      </c>
      <c r="M15" s="4">
        <v>10</v>
      </c>
      <c r="N15" s="11" t="s">
        <v>468</v>
      </c>
      <c r="O15" s="3">
        <v>10</v>
      </c>
      <c r="P15" s="11" t="s">
        <v>468</v>
      </c>
      <c r="Q15" s="4">
        <v>10</v>
      </c>
      <c r="R15" s="11" t="s">
        <v>468</v>
      </c>
      <c r="S15" s="4">
        <v>10</v>
      </c>
      <c r="T15" s="3"/>
      <c r="U15" s="3"/>
      <c r="V15" s="3"/>
      <c r="W15" s="3"/>
      <c r="X15" s="3"/>
      <c r="Y15" s="3"/>
      <c r="Z15" s="3"/>
      <c r="AA15" s="3"/>
      <c r="AB15" s="3"/>
    </row>
    <row r="16" spans="1:31" x14ac:dyDescent="0.2">
      <c r="A16" s="3"/>
      <c r="B16" s="2" t="s">
        <v>469</v>
      </c>
      <c r="C16" s="3">
        <v>3</v>
      </c>
      <c r="D16" s="2" t="s">
        <v>469</v>
      </c>
      <c r="E16" s="4">
        <v>3</v>
      </c>
      <c r="F16" s="3" t="s">
        <v>469</v>
      </c>
      <c r="G16" s="3">
        <v>3</v>
      </c>
      <c r="H16" s="2" t="s">
        <v>469</v>
      </c>
      <c r="I16" s="4">
        <v>10</v>
      </c>
      <c r="J16" s="3" t="s">
        <v>469</v>
      </c>
      <c r="K16" s="3">
        <v>10</v>
      </c>
      <c r="L16" s="11" t="s">
        <v>469</v>
      </c>
      <c r="M16" s="4">
        <v>10</v>
      </c>
      <c r="N16" s="11" t="s">
        <v>469</v>
      </c>
      <c r="O16" s="3">
        <v>10</v>
      </c>
      <c r="P16" s="11" t="s">
        <v>469</v>
      </c>
      <c r="Q16" s="4">
        <v>10</v>
      </c>
      <c r="R16" s="11" t="s">
        <v>469</v>
      </c>
      <c r="S16" s="4">
        <v>10</v>
      </c>
      <c r="T16" s="3"/>
      <c r="U16" s="3"/>
      <c r="V16" s="3"/>
      <c r="W16" s="3"/>
      <c r="X16" s="3"/>
      <c r="Y16" s="3"/>
      <c r="Z16" s="3"/>
      <c r="AA16" s="3"/>
      <c r="AB16" s="3"/>
    </row>
    <row r="17" spans="1:28" x14ac:dyDescent="0.2">
      <c r="A17" s="3"/>
      <c r="B17" s="2" t="s">
        <v>470</v>
      </c>
      <c r="C17" s="3">
        <v>3</v>
      </c>
      <c r="D17" s="2" t="s">
        <v>470</v>
      </c>
      <c r="E17" s="4">
        <v>3</v>
      </c>
      <c r="F17" s="3" t="s">
        <v>470</v>
      </c>
      <c r="G17" s="3">
        <v>3</v>
      </c>
      <c r="H17" s="2" t="s">
        <v>470</v>
      </c>
      <c r="I17" s="4">
        <v>10</v>
      </c>
      <c r="J17" s="3" t="s">
        <v>470</v>
      </c>
      <c r="K17" s="3">
        <v>10</v>
      </c>
      <c r="L17" s="11" t="s">
        <v>470</v>
      </c>
      <c r="M17" s="4">
        <v>10</v>
      </c>
      <c r="N17" s="11" t="s">
        <v>470</v>
      </c>
      <c r="O17" s="3">
        <v>10</v>
      </c>
      <c r="P17" s="11" t="s">
        <v>470</v>
      </c>
      <c r="Q17" s="4">
        <v>10</v>
      </c>
      <c r="R17" s="11" t="s">
        <v>470</v>
      </c>
      <c r="S17" s="4">
        <v>10</v>
      </c>
      <c r="T17" s="3"/>
      <c r="U17" s="3"/>
      <c r="V17" s="3"/>
      <c r="W17" s="3"/>
      <c r="X17" s="3"/>
      <c r="Y17" s="3"/>
      <c r="Z17" s="3"/>
      <c r="AA17" s="3"/>
      <c r="AB17" s="3"/>
    </row>
    <row r="18" spans="1:28" x14ac:dyDescent="0.2">
      <c r="A18" s="3"/>
      <c r="B18" s="2" t="s">
        <v>471</v>
      </c>
      <c r="C18" s="3">
        <v>1</v>
      </c>
      <c r="D18" s="2" t="s">
        <v>471</v>
      </c>
      <c r="E18" s="4">
        <v>1</v>
      </c>
      <c r="F18" s="3" t="s">
        <v>471</v>
      </c>
      <c r="G18" s="3">
        <v>1</v>
      </c>
      <c r="H18" s="2" t="s">
        <v>471</v>
      </c>
      <c r="I18" s="4">
        <v>5</v>
      </c>
      <c r="J18" s="3" t="s">
        <v>471</v>
      </c>
      <c r="K18" s="3">
        <v>5</v>
      </c>
      <c r="L18" s="11" t="s">
        <v>471</v>
      </c>
      <c r="M18" s="4">
        <v>5</v>
      </c>
      <c r="N18" s="11" t="s">
        <v>471</v>
      </c>
      <c r="O18" s="3">
        <v>5</v>
      </c>
      <c r="P18" s="11" t="s">
        <v>471</v>
      </c>
      <c r="Q18" s="4">
        <v>5</v>
      </c>
      <c r="R18" s="11" t="s">
        <v>471</v>
      </c>
      <c r="S18" s="4">
        <v>5</v>
      </c>
      <c r="T18" s="3"/>
      <c r="U18" s="3"/>
      <c r="V18" s="3"/>
      <c r="W18" s="3"/>
      <c r="X18" s="3"/>
      <c r="Y18" s="3"/>
      <c r="Z18" s="3"/>
      <c r="AA18" s="3"/>
      <c r="AB18" s="3"/>
    </row>
    <row r="19" spans="1:28" x14ac:dyDescent="0.2">
      <c r="A19" s="3"/>
      <c r="B19" s="2" t="s">
        <v>23</v>
      </c>
      <c r="C19" s="3">
        <v>1</v>
      </c>
      <c r="D19" s="2" t="s">
        <v>23</v>
      </c>
      <c r="E19" s="4">
        <v>1</v>
      </c>
      <c r="F19" s="3" t="s">
        <v>23</v>
      </c>
      <c r="G19" s="3">
        <v>1</v>
      </c>
      <c r="H19" s="2" t="s">
        <v>23</v>
      </c>
      <c r="I19" s="4">
        <v>5</v>
      </c>
      <c r="J19" s="3" t="s">
        <v>23</v>
      </c>
      <c r="K19" s="3">
        <v>5</v>
      </c>
      <c r="L19" s="11" t="s">
        <v>23</v>
      </c>
      <c r="M19" s="4">
        <v>5</v>
      </c>
      <c r="N19" s="11" t="s">
        <v>23</v>
      </c>
      <c r="O19" s="3">
        <v>5</v>
      </c>
      <c r="P19" s="11" t="s">
        <v>23</v>
      </c>
      <c r="Q19" s="4">
        <v>5</v>
      </c>
      <c r="R19" s="11" t="s">
        <v>23</v>
      </c>
      <c r="S19" s="4">
        <v>5</v>
      </c>
      <c r="T19" s="3"/>
      <c r="U19" s="3"/>
      <c r="V19" s="3"/>
      <c r="W19" s="3"/>
      <c r="X19" s="3"/>
      <c r="Y19" s="3"/>
      <c r="Z19" s="3"/>
      <c r="AA19" s="3"/>
      <c r="AB19" s="3"/>
    </row>
    <row r="20" spans="1:28" x14ac:dyDescent="0.2">
      <c r="A20" s="3"/>
      <c r="B20" s="2" t="s">
        <v>24</v>
      </c>
      <c r="C20" s="3">
        <v>3</v>
      </c>
      <c r="D20" s="2" t="s">
        <v>24</v>
      </c>
      <c r="E20" s="4">
        <v>3</v>
      </c>
      <c r="F20" s="3" t="s">
        <v>24</v>
      </c>
      <c r="G20" s="3">
        <v>3</v>
      </c>
      <c r="H20" s="2" t="s">
        <v>24</v>
      </c>
      <c r="I20" s="4">
        <v>10</v>
      </c>
      <c r="J20" s="3" t="s">
        <v>24</v>
      </c>
      <c r="K20" s="3">
        <v>10</v>
      </c>
      <c r="L20" s="11" t="s">
        <v>24</v>
      </c>
      <c r="M20" s="4">
        <v>10</v>
      </c>
      <c r="N20" s="11" t="s">
        <v>24</v>
      </c>
      <c r="O20" s="3">
        <v>10</v>
      </c>
      <c r="P20" s="11" t="s">
        <v>24</v>
      </c>
      <c r="Q20" s="4">
        <v>10</v>
      </c>
      <c r="R20" s="11" t="s">
        <v>24</v>
      </c>
      <c r="S20" s="4">
        <v>10</v>
      </c>
      <c r="T20" s="3"/>
      <c r="U20" s="3"/>
      <c r="V20" s="3"/>
      <c r="W20" s="3"/>
      <c r="X20" s="3"/>
      <c r="Y20" s="3"/>
      <c r="Z20" s="3"/>
      <c r="AA20" s="3"/>
      <c r="AB20" s="3"/>
    </row>
    <row r="21" spans="1:28" x14ac:dyDescent="0.2">
      <c r="A21" s="3"/>
      <c r="B21" s="2" t="s">
        <v>25</v>
      </c>
      <c r="C21" s="3">
        <v>3</v>
      </c>
      <c r="D21" s="2" t="s">
        <v>25</v>
      </c>
      <c r="E21" s="4">
        <v>3</v>
      </c>
      <c r="F21" s="3" t="s">
        <v>25</v>
      </c>
      <c r="G21" s="3">
        <v>3</v>
      </c>
      <c r="H21" s="2" t="s">
        <v>25</v>
      </c>
      <c r="I21" s="4">
        <v>10</v>
      </c>
      <c r="J21" s="3" t="s">
        <v>25</v>
      </c>
      <c r="K21" s="3">
        <v>10</v>
      </c>
      <c r="L21" s="11" t="s">
        <v>25</v>
      </c>
      <c r="M21" s="4">
        <v>10</v>
      </c>
      <c r="N21" s="11" t="s">
        <v>25</v>
      </c>
      <c r="O21" s="3">
        <v>10</v>
      </c>
      <c r="P21" s="11" t="s">
        <v>25</v>
      </c>
      <c r="Q21" s="4">
        <v>10</v>
      </c>
      <c r="R21" s="11" t="s">
        <v>25</v>
      </c>
      <c r="S21" s="4">
        <v>10</v>
      </c>
      <c r="T21" s="3"/>
      <c r="U21" s="3"/>
      <c r="V21" s="3"/>
      <c r="W21" s="3"/>
      <c r="X21" s="3"/>
      <c r="Y21" s="3"/>
      <c r="Z21" s="3"/>
      <c r="AA21" s="3"/>
      <c r="AB21" s="3"/>
    </row>
    <row r="22" spans="1:28" x14ac:dyDescent="0.2">
      <c r="A22" s="3"/>
      <c r="B22" s="2" t="s">
        <v>26</v>
      </c>
      <c r="C22" s="3">
        <v>3</v>
      </c>
      <c r="D22" s="2" t="s">
        <v>26</v>
      </c>
      <c r="E22" s="4">
        <v>3</v>
      </c>
      <c r="F22" s="3" t="s">
        <v>26</v>
      </c>
      <c r="G22" s="3">
        <v>3</v>
      </c>
      <c r="H22" s="2" t="s">
        <v>26</v>
      </c>
      <c r="I22" s="4">
        <v>10</v>
      </c>
      <c r="J22" s="3" t="s">
        <v>26</v>
      </c>
      <c r="K22" s="3">
        <v>10</v>
      </c>
      <c r="L22" s="11" t="s">
        <v>26</v>
      </c>
      <c r="M22" s="4">
        <v>10</v>
      </c>
      <c r="N22" s="11" t="s">
        <v>26</v>
      </c>
      <c r="O22" s="3">
        <v>10</v>
      </c>
      <c r="P22" s="11" t="s">
        <v>26</v>
      </c>
      <c r="Q22" s="4">
        <v>10</v>
      </c>
      <c r="R22" s="11" t="s">
        <v>26</v>
      </c>
      <c r="S22" s="4">
        <v>10</v>
      </c>
      <c r="T22" s="3"/>
      <c r="U22" s="3"/>
      <c r="V22" s="3"/>
      <c r="W22" s="3"/>
      <c r="X22" s="3"/>
      <c r="Y22" s="3"/>
      <c r="Z22" s="3"/>
      <c r="AA22" s="3"/>
      <c r="AB22" s="3"/>
    </row>
    <row r="23" spans="1:28" x14ac:dyDescent="0.2">
      <c r="A23" s="3"/>
      <c r="B23" s="2" t="s">
        <v>496</v>
      </c>
      <c r="C23" s="3">
        <v>3</v>
      </c>
      <c r="D23" s="2" t="s">
        <v>496</v>
      </c>
      <c r="E23" s="4">
        <v>3</v>
      </c>
      <c r="F23" s="3" t="s">
        <v>496</v>
      </c>
      <c r="G23" s="3">
        <v>3</v>
      </c>
      <c r="H23" s="2" t="s">
        <v>496</v>
      </c>
      <c r="I23" s="4">
        <v>10</v>
      </c>
      <c r="J23" s="3" t="s">
        <v>496</v>
      </c>
      <c r="K23" s="3">
        <v>10</v>
      </c>
      <c r="L23" s="11" t="s">
        <v>496</v>
      </c>
      <c r="M23" s="4">
        <v>10</v>
      </c>
      <c r="N23" s="11" t="s">
        <v>496</v>
      </c>
      <c r="O23" s="3">
        <v>10</v>
      </c>
      <c r="P23" s="11" t="s">
        <v>496</v>
      </c>
      <c r="Q23" s="4">
        <v>10</v>
      </c>
      <c r="R23" s="11" t="s">
        <v>496</v>
      </c>
      <c r="S23" s="4">
        <v>10</v>
      </c>
      <c r="T23" s="3"/>
      <c r="U23" s="3"/>
      <c r="V23" s="3"/>
      <c r="W23" s="3"/>
      <c r="X23" s="3"/>
      <c r="Y23" s="3"/>
      <c r="Z23" s="3"/>
      <c r="AA23" s="3"/>
      <c r="AB23" s="3"/>
    </row>
    <row r="24" spans="1:28" x14ac:dyDescent="0.2">
      <c r="A24" s="3"/>
      <c r="B24" s="2" t="s">
        <v>497</v>
      </c>
      <c r="C24" s="3">
        <v>3</v>
      </c>
      <c r="D24" s="2" t="s">
        <v>497</v>
      </c>
      <c r="E24" s="4">
        <v>3</v>
      </c>
      <c r="F24" s="3" t="s">
        <v>497</v>
      </c>
      <c r="G24" s="3">
        <v>3</v>
      </c>
      <c r="H24" s="2" t="s">
        <v>497</v>
      </c>
      <c r="I24" s="4">
        <v>10</v>
      </c>
      <c r="J24" s="3" t="s">
        <v>497</v>
      </c>
      <c r="K24" s="3">
        <v>10</v>
      </c>
      <c r="L24" s="11" t="s">
        <v>497</v>
      </c>
      <c r="M24" s="4">
        <v>10</v>
      </c>
      <c r="N24" s="11" t="s">
        <v>497</v>
      </c>
      <c r="O24" s="3">
        <v>10</v>
      </c>
      <c r="P24" s="11" t="s">
        <v>497</v>
      </c>
      <c r="Q24" s="4">
        <v>10</v>
      </c>
      <c r="R24" s="11" t="s">
        <v>497</v>
      </c>
      <c r="S24" s="4">
        <v>10</v>
      </c>
      <c r="T24" s="3"/>
      <c r="U24" s="3"/>
      <c r="V24" s="3"/>
      <c r="W24" s="3"/>
      <c r="X24" s="3"/>
      <c r="Y24" s="3"/>
      <c r="Z24" s="3"/>
      <c r="AA24" s="3"/>
      <c r="AB24" s="3"/>
    </row>
    <row r="25" spans="1:28" x14ac:dyDescent="0.2">
      <c r="A25" s="3"/>
      <c r="B25" s="2" t="s">
        <v>498</v>
      </c>
      <c r="C25" s="3">
        <v>1</v>
      </c>
      <c r="D25" s="2" t="s">
        <v>498</v>
      </c>
      <c r="E25" s="4">
        <v>1</v>
      </c>
      <c r="F25" s="3" t="s">
        <v>498</v>
      </c>
      <c r="G25" s="3">
        <v>1</v>
      </c>
      <c r="H25" s="2" t="s">
        <v>498</v>
      </c>
      <c r="I25" s="4">
        <v>5</v>
      </c>
      <c r="J25" s="3" t="s">
        <v>498</v>
      </c>
      <c r="K25" s="3">
        <v>5</v>
      </c>
      <c r="L25" s="11" t="s">
        <v>498</v>
      </c>
      <c r="M25" s="4">
        <v>5</v>
      </c>
      <c r="N25" s="11" t="s">
        <v>498</v>
      </c>
      <c r="O25" s="3">
        <v>5</v>
      </c>
      <c r="P25" s="11" t="s">
        <v>498</v>
      </c>
      <c r="Q25" s="4">
        <v>5</v>
      </c>
      <c r="R25" s="11" t="s">
        <v>498</v>
      </c>
      <c r="S25" s="4">
        <v>5</v>
      </c>
      <c r="T25" s="3"/>
      <c r="U25" s="3"/>
      <c r="V25" s="3"/>
      <c r="W25" s="3"/>
      <c r="X25" s="3"/>
      <c r="Y25" s="3"/>
      <c r="Z25" s="3"/>
      <c r="AA25" s="3"/>
      <c r="AB25" s="3"/>
    </row>
    <row r="26" spans="1:28" x14ac:dyDescent="0.2">
      <c r="A26" s="3"/>
      <c r="B26" s="2" t="s">
        <v>499</v>
      </c>
      <c r="C26" s="3">
        <v>3</v>
      </c>
      <c r="D26" s="2" t="s">
        <v>499</v>
      </c>
      <c r="E26" s="4">
        <v>3</v>
      </c>
      <c r="F26" s="3" t="s">
        <v>499</v>
      </c>
      <c r="G26" s="3">
        <v>3</v>
      </c>
      <c r="H26" s="2" t="s">
        <v>499</v>
      </c>
      <c r="I26" s="4">
        <v>10</v>
      </c>
      <c r="J26" s="3" t="s">
        <v>499</v>
      </c>
      <c r="K26" s="3">
        <v>10</v>
      </c>
      <c r="L26" s="11" t="s">
        <v>499</v>
      </c>
      <c r="M26" s="4">
        <v>10</v>
      </c>
      <c r="N26" s="11" t="s">
        <v>499</v>
      </c>
      <c r="O26" s="3">
        <v>10</v>
      </c>
      <c r="P26" s="11" t="s">
        <v>499</v>
      </c>
      <c r="Q26" s="4">
        <v>10</v>
      </c>
      <c r="R26" s="11" t="s">
        <v>499</v>
      </c>
      <c r="S26" s="4">
        <v>10</v>
      </c>
      <c r="T26" s="3"/>
      <c r="U26" s="3"/>
      <c r="V26" s="3"/>
      <c r="W26" s="3"/>
      <c r="X26" s="3"/>
      <c r="Y26" s="3"/>
      <c r="Z26" s="3"/>
      <c r="AA26" s="3"/>
      <c r="AB26" s="3"/>
    </row>
    <row r="27" spans="1:28" x14ac:dyDescent="0.2">
      <c r="A27" s="3"/>
      <c r="B27" s="2" t="s">
        <v>500</v>
      </c>
      <c r="C27" s="3">
        <v>3</v>
      </c>
      <c r="D27" s="2" t="s">
        <v>500</v>
      </c>
      <c r="E27" s="4">
        <v>3</v>
      </c>
      <c r="F27" s="3" t="s">
        <v>500</v>
      </c>
      <c r="G27" s="3">
        <v>3</v>
      </c>
      <c r="H27" s="2" t="s">
        <v>500</v>
      </c>
      <c r="I27" s="4">
        <v>10</v>
      </c>
      <c r="J27" s="3" t="s">
        <v>500</v>
      </c>
      <c r="K27" s="3">
        <v>10</v>
      </c>
      <c r="L27" s="11" t="s">
        <v>500</v>
      </c>
      <c r="M27" s="4">
        <v>10</v>
      </c>
      <c r="N27" s="11" t="s">
        <v>500</v>
      </c>
      <c r="O27" s="3">
        <v>10</v>
      </c>
      <c r="P27" s="11" t="s">
        <v>500</v>
      </c>
      <c r="Q27" s="4">
        <v>10</v>
      </c>
      <c r="R27" s="11" t="s">
        <v>500</v>
      </c>
      <c r="S27" s="4">
        <v>10</v>
      </c>
      <c r="T27" s="3"/>
      <c r="U27" s="3"/>
      <c r="V27" s="3"/>
      <c r="W27" s="3"/>
      <c r="X27" s="3"/>
      <c r="Y27" s="3"/>
      <c r="Z27" s="3"/>
      <c r="AA27" s="3"/>
      <c r="AB27" s="3"/>
    </row>
    <row r="28" spans="1:28" x14ac:dyDescent="0.2">
      <c r="A28" s="3"/>
      <c r="B28" s="2" t="s">
        <v>501</v>
      </c>
      <c r="C28" s="3">
        <v>3</v>
      </c>
      <c r="D28" s="2" t="s">
        <v>501</v>
      </c>
      <c r="E28" s="4">
        <v>3</v>
      </c>
      <c r="F28" s="3" t="s">
        <v>501</v>
      </c>
      <c r="G28" s="3">
        <v>3</v>
      </c>
      <c r="H28" s="2" t="s">
        <v>501</v>
      </c>
      <c r="I28" s="4">
        <v>10</v>
      </c>
      <c r="J28" s="3" t="s">
        <v>501</v>
      </c>
      <c r="K28" s="3">
        <v>10</v>
      </c>
      <c r="L28" s="11" t="s">
        <v>501</v>
      </c>
      <c r="M28" s="4">
        <v>10</v>
      </c>
      <c r="N28" s="11" t="s">
        <v>501</v>
      </c>
      <c r="O28" s="3">
        <v>10</v>
      </c>
      <c r="P28" s="11" t="s">
        <v>501</v>
      </c>
      <c r="Q28" s="4">
        <v>10</v>
      </c>
      <c r="R28" s="11" t="s">
        <v>501</v>
      </c>
      <c r="S28" s="4">
        <v>10</v>
      </c>
      <c r="T28" s="3"/>
      <c r="U28" s="3"/>
      <c r="V28" s="3"/>
      <c r="W28" s="3"/>
      <c r="X28" s="3"/>
      <c r="Y28" s="3"/>
      <c r="Z28" s="3"/>
      <c r="AA28" s="3"/>
      <c r="AB28" s="3"/>
    </row>
    <row r="29" spans="1:28" x14ac:dyDescent="0.2">
      <c r="A29" s="3"/>
      <c r="B29" s="2" t="s">
        <v>27</v>
      </c>
      <c r="C29" s="3">
        <v>1</v>
      </c>
      <c r="D29" s="2" t="s">
        <v>27</v>
      </c>
      <c r="E29" s="4">
        <v>10</v>
      </c>
      <c r="F29" s="3" t="s">
        <v>27</v>
      </c>
      <c r="G29" s="3">
        <v>10</v>
      </c>
      <c r="H29" s="2" t="s">
        <v>27</v>
      </c>
      <c r="I29" s="4">
        <v>10</v>
      </c>
      <c r="J29" s="3" t="s">
        <v>27</v>
      </c>
      <c r="K29" s="3">
        <v>10</v>
      </c>
      <c r="L29" s="11" t="s">
        <v>27</v>
      </c>
      <c r="M29" s="4">
        <v>300</v>
      </c>
      <c r="N29" s="11" t="s">
        <v>27</v>
      </c>
      <c r="O29" s="3">
        <v>300</v>
      </c>
      <c r="P29" s="11" t="s">
        <v>27</v>
      </c>
      <c r="Q29" s="4">
        <v>300</v>
      </c>
      <c r="R29" s="11" t="s">
        <v>27</v>
      </c>
      <c r="S29" s="4">
        <v>300</v>
      </c>
      <c r="T29" s="3"/>
      <c r="U29" s="3"/>
      <c r="V29" s="3"/>
      <c r="W29" s="3"/>
      <c r="X29" s="3"/>
      <c r="Y29" s="3"/>
      <c r="Z29" s="3"/>
      <c r="AA29" s="3"/>
      <c r="AB29" s="3"/>
    </row>
    <row r="30" spans="1:28" x14ac:dyDescent="0.2">
      <c r="A30" s="3"/>
      <c r="B30" s="2" t="s">
        <v>472</v>
      </c>
      <c r="C30" s="3">
        <v>1</v>
      </c>
      <c r="D30" s="2" t="s">
        <v>472</v>
      </c>
      <c r="E30" s="4">
        <v>10</v>
      </c>
      <c r="F30" s="3" t="s">
        <v>472</v>
      </c>
      <c r="G30" s="3">
        <v>10</v>
      </c>
      <c r="H30" s="2" t="s">
        <v>472</v>
      </c>
      <c r="I30" s="4">
        <v>10</v>
      </c>
      <c r="J30" s="3" t="s">
        <v>472</v>
      </c>
      <c r="K30" s="3">
        <v>10</v>
      </c>
      <c r="L30" s="11" t="s">
        <v>472</v>
      </c>
      <c r="M30" s="4">
        <v>300</v>
      </c>
      <c r="N30" s="11" t="s">
        <v>472</v>
      </c>
      <c r="O30" s="3">
        <v>300</v>
      </c>
      <c r="P30" s="11" t="s">
        <v>472</v>
      </c>
      <c r="Q30" s="4">
        <v>300</v>
      </c>
      <c r="R30" s="11" t="s">
        <v>472</v>
      </c>
      <c r="S30" s="4">
        <v>300</v>
      </c>
      <c r="T30" s="3"/>
      <c r="U30" s="3"/>
      <c r="V30" s="3"/>
      <c r="W30" s="3"/>
      <c r="X30" s="3"/>
      <c r="Y30" s="3"/>
      <c r="Z30" s="3"/>
      <c r="AA30" s="3"/>
      <c r="AB30" s="3"/>
    </row>
    <row r="31" spans="1:28" x14ac:dyDescent="0.2">
      <c r="A31" s="3"/>
      <c r="B31" s="2" t="s">
        <v>473</v>
      </c>
      <c r="C31" s="3">
        <v>1</v>
      </c>
      <c r="D31" s="2" t="s">
        <v>473</v>
      </c>
      <c r="E31" s="4">
        <v>10</v>
      </c>
      <c r="F31" s="3" t="s">
        <v>473</v>
      </c>
      <c r="G31" s="3">
        <v>10</v>
      </c>
      <c r="H31" s="2" t="s">
        <v>473</v>
      </c>
      <c r="I31" s="4">
        <v>10</v>
      </c>
      <c r="J31" s="3" t="s">
        <v>473</v>
      </c>
      <c r="K31" s="3">
        <v>10</v>
      </c>
      <c r="L31" s="11" t="s">
        <v>473</v>
      </c>
      <c r="M31" s="4">
        <v>300</v>
      </c>
      <c r="N31" s="11" t="s">
        <v>473</v>
      </c>
      <c r="O31" s="3">
        <v>300</v>
      </c>
      <c r="P31" s="11" t="s">
        <v>473</v>
      </c>
      <c r="Q31" s="4">
        <v>300</v>
      </c>
      <c r="R31" s="11" t="s">
        <v>473</v>
      </c>
      <c r="S31" s="4">
        <v>300</v>
      </c>
      <c r="T31" s="3"/>
      <c r="U31" s="3"/>
      <c r="V31" s="3"/>
      <c r="W31" s="3"/>
      <c r="X31" s="3"/>
      <c r="Y31" s="3"/>
      <c r="Z31" s="3"/>
      <c r="AA31" s="3"/>
      <c r="AB31" s="3"/>
    </row>
    <row r="32" spans="1:28" x14ac:dyDescent="0.2">
      <c r="A32" s="3"/>
      <c r="B32" s="2" t="s">
        <v>474</v>
      </c>
      <c r="C32" s="3">
        <v>1</v>
      </c>
      <c r="D32" s="2" t="s">
        <v>474</v>
      </c>
      <c r="E32" s="4">
        <v>10</v>
      </c>
      <c r="F32" s="3" t="s">
        <v>474</v>
      </c>
      <c r="G32" s="3">
        <v>10</v>
      </c>
      <c r="H32" s="2" t="s">
        <v>474</v>
      </c>
      <c r="I32" s="4">
        <v>10</v>
      </c>
      <c r="J32" s="3" t="s">
        <v>474</v>
      </c>
      <c r="K32" s="3">
        <v>10</v>
      </c>
      <c r="L32" s="11" t="s">
        <v>474</v>
      </c>
      <c r="M32" s="4">
        <v>300</v>
      </c>
      <c r="N32" s="11" t="s">
        <v>474</v>
      </c>
      <c r="O32" s="3">
        <v>300</v>
      </c>
      <c r="P32" s="11" t="s">
        <v>474</v>
      </c>
      <c r="Q32" s="4">
        <v>300</v>
      </c>
      <c r="R32" s="11" t="s">
        <v>474</v>
      </c>
      <c r="S32" s="4">
        <v>300</v>
      </c>
      <c r="T32" s="3"/>
      <c r="U32" s="3"/>
      <c r="V32" s="3"/>
      <c r="W32" s="3"/>
      <c r="X32" s="3"/>
      <c r="Y32" s="3"/>
      <c r="Z32" s="3"/>
      <c r="AA32" s="3"/>
      <c r="AB32" s="3"/>
    </row>
    <row r="33" spans="1:28" x14ac:dyDescent="0.2">
      <c r="A33" s="3"/>
      <c r="B33" s="2" t="s">
        <v>28</v>
      </c>
      <c r="C33" s="3">
        <v>1</v>
      </c>
      <c r="D33" s="2" t="s">
        <v>28</v>
      </c>
      <c r="E33" s="4">
        <v>10</v>
      </c>
      <c r="F33" s="3" t="s">
        <v>28</v>
      </c>
      <c r="G33" s="3">
        <v>10</v>
      </c>
      <c r="H33" s="2" t="s">
        <v>28</v>
      </c>
      <c r="I33" s="4">
        <v>10</v>
      </c>
      <c r="J33" s="3" t="s">
        <v>28</v>
      </c>
      <c r="K33" s="3">
        <v>10</v>
      </c>
      <c r="L33" s="11" t="s">
        <v>28</v>
      </c>
      <c r="M33" s="4">
        <v>300</v>
      </c>
      <c r="N33" s="11" t="s">
        <v>28</v>
      </c>
      <c r="O33" s="3">
        <v>300</v>
      </c>
      <c r="P33" s="11" t="s">
        <v>28</v>
      </c>
      <c r="Q33" s="4">
        <v>300</v>
      </c>
      <c r="R33" s="11" t="s">
        <v>28</v>
      </c>
      <c r="S33" s="4">
        <v>300</v>
      </c>
      <c r="T33" s="3"/>
      <c r="U33" s="3"/>
      <c r="V33" s="3"/>
      <c r="W33" s="3"/>
      <c r="X33" s="3"/>
      <c r="Y33" s="3"/>
      <c r="Z33" s="3"/>
      <c r="AA33" s="3"/>
      <c r="AB33" s="3"/>
    </row>
    <row r="34" spans="1:28" x14ac:dyDescent="0.2">
      <c r="A34" s="3"/>
      <c r="B34" s="2" t="s">
        <v>29</v>
      </c>
      <c r="C34" s="3">
        <v>1</v>
      </c>
      <c r="D34" s="2" t="s">
        <v>29</v>
      </c>
      <c r="E34" s="4">
        <v>10</v>
      </c>
      <c r="F34" s="3" t="s">
        <v>29</v>
      </c>
      <c r="G34" s="3">
        <v>10</v>
      </c>
      <c r="H34" s="2" t="s">
        <v>29</v>
      </c>
      <c r="I34" s="4">
        <v>10</v>
      </c>
      <c r="J34" s="3" t="s">
        <v>29</v>
      </c>
      <c r="K34" s="3">
        <v>10</v>
      </c>
      <c r="L34" s="11" t="s">
        <v>29</v>
      </c>
      <c r="M34" s="4">
        <v>300</v>
      </c>
      <c r="N34" s="11" t="s">
        <v>29</v>
      </c>
      <c r="O34" s="3">
        <v>300</v>
      </c>
      <c r="P34" s="11" t="s">
        <v>29</v>
      </c>
      <c r="Q34" s="4">
        <v>300</v>
      </c>
      <c r="R34" s="11" t="s">
        <v>29</v>
      </c>
      <c r="S34" s="4">
        <v>300</v>
      </c>
      <c r="T34" s="3"/>
      <c r="U34" s="3"/>
      <c r="V34" s="3"/>
      <c r="W34" s="3"/>
      <c r="X34" s="3"/>
      <c r="Y34" s="3"/>
      <c r="Z34" s="3"/>
      <c r="AA34" s="3"/>
      <c r="AB34" s="3"/>
    </row>
    <row r="35" spans="1:28" x14ac:dyDescent="0.2">
      <c r="A35" s="3"/>
      <c r="B35" s="2" t="s">
        <v>475</v>
      </c>
      <c r="C35" s="3">
        <v>1</v>
      </c>
      <c r="D35" s="2" t="s">
        <v>475</v>
      </c>
      <c r="E35" s="4">
        <v>10</v>
      </c>
      <c r="F35" s="3" t="s">
        <v>475</v>
      </c>
      <c r="G35" s="3">
        <v>10</v>
      </c>
      <c r="H35" s="2" t="s">
        <v>475</v>
      </c>
      <c r="I35" s="4">
        <v>10</v>
      </c>
      <c r="J35" s="3" t="s">
        <v>475</v>
      </c>
      <c r="K35" s="3">
        <v>10</v>
      </c>
      <c r="L35" s="11" t="s">
        <v>475</v>
      </c>
      <c r="M35" s="4">
        <v>300</v>
      </c>
      <c r="N35" s="11" t="s">
        <v>475</v>
      </c>
      <c r="O35" s="3">
        <v>300</v>
      </c>
      <c r="P35" s="11" t="s">
        <v>475</v>
      </c>
      <c r="Q35" s="4">
        <v>300</v>
      </c>
      <c r="R35" s="11" t="s">
        <v>475</v>
      </c>
      <c r="S35" s="4">
        <v>300</v>
      </c>
      <c r="T35" s="3"/>
      <c r="U35" s="3"/>
      <c r="V35" s="3"/>
      <c r="W35" s="3"/>
      <c r="X35" s="3"/>
      <c r="Y35" s="3"/>
      <c r="Z35" s="3"/>
      <c r="AA35" s="3"/>
      <c r="AB35" s="3"/>
    </row>
    <row r="36" spans="1:28" x14ac:dyDescent="0.2">
      <c r="A36" s="3"/>
      <c r="B36" s="2" t="s">
        <v>476</v>
      </c>
      <c r="C36" s="3">
        <v>1</v>
      </c>
      <c r="D36" s="2" t="s">
        <v>476</v>
      </c>
      <c r="E36" s="4">
        <v>10</v>
      </c>
      <c r="F36" s="3" t="s">
        <v>476</v>
      </c>
      <c r="G36" s="3">
        <v>10</v>
      </c>
      <c r="H36" s="2" t="s">
        <v>476</v>
      </c>
      <c r="I36" s="4">
        <v>10</v>
      </c>
      <c r="J36" s="3" t="s">
        <v>476</v>
      </c>
      <c r="K36" s="3">
        <v>10</v>
      </c>
      <c r="L36" s="11" t="s">
        <v>476</v>
      </c>
      <c r="M36" s="4">
        <v>300</v>
      </c>
      <c r="N36" s="11" t="s">
        <v>476</v>
      </c>
      <c r="O36" s="3">
        <v>300</v>
      </c>
      <c r="P36" s="11" t="s">
        <v>476</v>
      </c>
      <c r="Q36" s="4">
        <v>300</v>
      </c>
      <c r="R36" s="11" t="s">
        <v>476</v>
      </c>
      <c r="S36" s="4">
        <v>300</v>
      </c>
      <c r="T36" s="3"/>
      <c r="U36" s="3"/>
      <c r="V36" s="3"/>
      <c r="W36" s="3"/>
      <c r="X36" s="3"/>
      <c r="Y36" s="3"/>
      <c r="Z36" s="3"/>
      <c r="AA36" s="3"/>
      <c r="AB36" s="3"/>
    </row>
    <row r="37" spans="1:28" x14ac:dyDescent="0.2">
      <c r="A37" s="3"/>
      <c r="B37" s="2" t="s">
        <v>465</v>
      </c>
      <c r="C37" s="3">
        <v>1</v>
      </c>
      <c r="D37" s="2" t="s">
        <v>465</v>
      </c>
      <c r="E37" s="4">
        <v>10</v>
      </c>
      <c r="F37" s="3" t="s">
        <v>465</v>
      </c>
      <c r="G37" s="3">
        <v>10</v>
      </c>
      <c r="H37" s="2" t="s">
        <v>465</v>
      </c>
      <c r="I37" s="4">
        <v>10</v>
      </c>
      <c r="J37" s="3" t="s">
        <v>465</v>
      </c>
      <c r="K37" s="3">
        <v>10</v>
      </c>
      <c r="L37" s="11" t="s">
        <v>465</v>
      </c>
      <c r="M37" s="4">
        <v>300</v>
      </c>
      <c r="N37" s="11" t="s">
        <v>465</v>
      </c>
      <c r="O37" s="3">
        <v>300</v>
      </c>
      <c r="P37" s="11" t="s">
        <v>465</v>
      </c>
      <c r="Q37" s="4">
        <v>300</v>
      </c>
      <c r="R37" s="11" t="s">
        <v>465</v>
      </c>
      <c r="S37" s="4">
        <v>300</v>
      </c>
      <c r="T37" s="3"/>
      <c r="U37" s="3"/>
      <c r="V37" s="3"/>
      <c r="W37" s="3"/>
      <c r="X37" s="3"/>
      <c r="Y37" s="3"/>
      <c r="Z37" s="3"/>
      <c r="AA37" s="3"/>
      <c r="AB37" s="3"/>
    </row>
    <row r="38" spans="1:28" x14ac:dyDescent="0.2">
      <c r="A38" s="3"/>
      <c r="B38" s="2" t="s">
        <v>477</v>
      </c>
      <c r="C38" s="3">
        <v>1</v>
      </c>
      <c r="D38" s="2" t="s">
        <v>477</v>
      </c>
      <c r="E38" s="4">
        <v>10</v>
      </c>
      <c r="F38" s="3" t="s">
        <v>477</v>
      </c>
      <c r="G38" s="3">
        <v>10</v>
      </c>
      <c r="H38" s="2" t="s">
        <v>477</v>
      </c>
      <c r="I38" s="4">
        <v>10</v>
      </c>
      <c r="J38" s="3" t="s">
        <v>477</v>
      </c>
      <c r="K38" s="3">
        <v>10</v>
      </c>
      <c r="L38" s="11" t="s">
        <v>477</v>
      </c>
      <c r="M38" s="4">
        <v>300</v>
      </c>
      <c r="N38" s="11" t="s">
        <v>477</v>
      </c>
      <c r="O38" s="3">
        <v>300</v>
      </c>
      <c r="P38" s="11" t="s">
        <v>477</v>
      </c>
      <c r="Q38" s="4">
        <v>300</v>
      </c>
      <c r="R38" s="11" t="s">
        <v>477</v>
      </c>
      <c r="S38" s="4">
        <v>300</v>
      </c>
      <c r="T38" s="3"/>
      <c r="U38" s="3"/>
      <c r="V38" s="3"/>
      <c r="W38" s="3"/>
      <c r="X38" s="3"/>
      <c r="Y38" s="3"/>
      <c r="Z38" s="3"/>
      <c r="AA38" s="3"/>
      <c r="AB38" s="3"/>
    </row>
    <row r="39" spans="1:28" x14ac:dyDescent="0.2">
      <c r="A39" s="3"/>
      <c r="B39" s="2" t="s">
        <v>502</v>
      </c>
      <c r="C39" s="3">
        <v>1</v>
      </c>
      <c r="D39" s="2" t="s">
        <v>502</v>
      </c>
      <c r="E39" s="4">
        <v>1</v>
      </c>
      <c r="F39" s="3" t="s">
        <v>502</v>
      </c>
      <c r="G39" s="3">
        <v>1</v>
      </c>
      <c r="H39" s="2" t="s">
        <v>502</v>
      </c>
      <c r="I39" s="4">
        <v>5</v>
      </c>
      <c r="J39" s="3" t="s">
        <v>502</v>
      </c>
      <c r="K39" s="3">
        <v>5</v>
      </c>
      <c r="L39" s="11" t="s">
        <v>502</v>
      </c>
      <c r="M39" s="4">
        <v>5</v>
      </c>
      <c r="N39" s="11" t="s">
        <v>502</v>
      </c>
      <c r="O39" s="3">
        <v>5</v>
      </c>
      <c r="P39" s="11" t="s">
        <v>502</v>
      </c>
      <c r="Q39" s="4">
        <v>5</v>
      </c>
      <c r="R39" s="11" t="s">
        <v>502</v>
      </c>
      <c r="S39" s="4">
        <v>5</v>
      </c>
      <c r="T39" s="3"/>
      <c r="U39" s="3"/>
      <c r="V39" s="3"/>
      <c r="W39" s="3"/>
      <c r="X39" s="3"/>
      <c r="Y39" s="3"/>
      <c r="Z39" s="3"/>
      <c r="AA39" s="3"/>
      <c r="AB39" s="3"/>
    </row>
    <row r="40" spans="1:28" x14ac:dyDescent="0.2">
      <c r="A40" s="3"/>
      <c r="B40" s="2" t="s">
        <v>503</v>
      </c>
      <c r="C40" s="3">
        <v>1</v>
      </c>
      <c r="D40" s="2" t="s">
        <v>503</v>
      </c>
      <c r="E40" s="4">
        <v>10</v>
      </c>
      <c r="F40" s="3" t="s">
        <v>503</v>
      </c>
      <c r="G40" s="3">
        <v>10</v>
      </c>
      <c r="H40" s="2" t="s">
        <v>503</v>
      </c>
      <c r="I40" s="4">
        <v>10</v>
      </c>
      <c r="J40" s="3" t="s">
        <v>503</v>
      </c>
      <c r="K40" s="3">
        <v>10</v>
      </c>
      <c r="L40" s="11" t="s">
        <v>503</v>
      </c>
      <c r="M40" s="4">
        <v>300</v>
      </c>
      <c r="N40" s="11" t="s">
        <v>503</v>
      </c>
      <c r="O40" s="3">
        <v>300</v>
      </c>
      <c r="P40" s="11" t="s">
        <v>503</v>
      </c>
      <c r="Q40" s="4">
        <v>300</v>
      </c>
      <c r="R40" s="11" t="s">
        <v>503</v>
      </c>
      <c r="S40" s="4">
        <v>300</v>
      </c>
      <c r="T40" s="3"/>
      <c r="U40" s="3"/>
      <c r="V40" s="3"/>
      <c r="W40" s="3"/>
      <c r="X40" s="3"/>
      <c r="Y40" s="3"/>
      <c r="Z40" s="3"/>
      <c r="AA40" s="3"/>
      <c r="AB40" s="3"/>
    </row>
    <row r="41" spans="1:28" x14ac:dyDescent="0.2">
      <c r="A41" s="3"/>
      <c r="B41" s="2" t="s">
        <v>504</v>
      </c>
      <c r="C41" s="3">
        <v>1</v>
      </c>
      <c r="D41" s="2" t="s">
        <v>504</v>
      </c>
      <c r="E41" s="4">
        <v>1</v>
      </c>
      <c r="F41" s="3" t="s">
        <v>504</v>
      </c>
      <c r="G41" s="3">
        <v>1</v>
      </c>
      <c r="H41" s="2" t="s">
        <v>504</v>
      </c>
      <c r="I41" s="4">
        <v>5</v>
      </c>
      <c r="J41" s="3" t="s">
        <v>504</v>
      </c>
      <c r="K41" s="3">
        <v>5</v>
      </c>
      <c r="L41" s="11" t="s">
        <v>504</v>
      </c>
      <c r="M41" s="4">
        <v>5</v>
      </c>
      <c r="N41" s="11" t="s">
        <v>504</v>
      </c>
      <c r="O41" s="3">
        <v>5</v>
      </c>
      <c r="P41" s="11" t="s">
        <v>504</v>
      </c>
      <c r="Q41" s="4">
        <v>5</v>
      </c>
      <c r="R41" s="11" t="s">
        <v>504</v>
      </c>
      <c r="S41" s="4">
        <v>5</v>
      </c>
      <c r="T41" s="3"/>
      <c r="U41" s="3"/>
      <c r="V41" s="3"/>
      <c r="W41" s="3"/>
      <c r="X41" s="3"/>
      <c r="Y41" s="3"/>
      <c r="Z41" s="3"/>
      <c r="AA41" s="3"/>
      <c r="AB41" s="3"/>
    </row>
    <row r="42" spans="1:28" x14ac:dyDescent="0.2">
      <c r="A42" s="3"/>
      <c r="B42" s="2" t="s">
        <v>505</v>
      </c>
      <c r="C42" s="3">
        <v>1</v>
      </c>
      <c r="D42" s="2" t="s">
        <v>505</v>
      </c>
      <c r="E42" s="4">
        <v>1</v>
      </c>
      <c r="F42" s="3" t="s">
        <v>505</v>
      </c>
      <c r="G42" s="3">
        <v>1</v>
      </c>
      <c r="H42" s="2" t="s">
        <v>505</v>
      </c>
      <c r="I42" s="4">
        <v>5</v>
      </c>
      <c r="J42" s="3" t="s">
        <v>505</v>
      </c>
      <c r="K42" s="3">
        <v>5</v>
      </c>
      <c r="L42" s="11" t="s">
        <v>505</v>
      </c>
      <c r="M42" s="4">
        <v>5</v>
      </c>
      <c r="N42" s="11" t="s">
        <v>505</v>
      </c>
      <c r="O42" s="3">
        <v>5</v>
      </c>
      <c r="P42" s="11" t="s">
        <v>505</v>
      </c>
      <c r="Q42" s="4">
        <v>5</v>
      </c>
      <c r="R42" s="11" t="s">
        <v>505</v>
      </c>
      <c r="S42" s="4">
        <v>5</v>
      </c>
      <c r="T42" s="3"/>
      <c r="U42" s="3"/>
      <c r="V42" s="3"/>
      <c r="W42" s="3"/>
      <c r="X42" s="3"/>
      <c r="Y42" s="3"/>
      <c r="Z42" s="3"/>
      <c r="AA42" s="3"/>
      <c r="AB42" s="3"/>
    </row>
    <row r="43" spans="1:28" x14ac:dyDescent="0.2">
      <c r="A43" s="3"/>
      <c r="B43" s="2" t="s">
        <v>506</v>
      </c>
      <c r="C43" s="3">
        <v>1</v>
      </c>
      <c r="D43" s="2" t="s">
        <v>506</v>
      </c>
      <c r="E43" s="4">
        <v>1</v>
      </c>
      <c r="F43" s="3" t="s">
        <v>506</v>
      </c>
      <c r="G43" s="3">
        <v>1</v>
      </c>
      <c r="H43" s="2" t="s">
        <v>506</v>
      </c>
      <c r="I43" s="4">
        <v>5</v>
      </c>
      <c r="J43" s="3" t="s">
        <v>506</v>
      </c>
      <c r="K43" s="3">
        <v>5</v>
      </c>
      <c r="L43" s="11" t="s">
        <v>506</v>
      </c>
      <c r="M43" s="4">
        <v>5</v>
      </c>
      <c r="N43" s="11" t="s">
        <v>506</v>
      </c>
      <c r="O43" s="3">
        <v>5</v>
      </c>
      <c r="P43" s="11" t="s">
        <v>506</v>
      </c>
      <c r="Q43" s="4">
        <v>5</v>
      </c>
      <c r="R43" s="11" t="s">
        <v>506</v>
      </c>
      <c r="S43" s="4">
        <v>5</v>
      </c>
      <c r="T43" s="3"/>
      <c r="U43" s="3"/>
      <c r="V43" s="3"/>
      <c r="W43" s="3"/>
      <c r="X43" s="3"/>
      <c r="Y43" s="3"/>
      <c r="Z43" s="3"/>
      <c r="AA43" s="3"/>
      <c r="AB43" s="3"/>
    </row>
    <row r="44" spans="1:28" x14ac:dyDescent="0.2">
      <c r="A44" s="3"/>
      <c r="B44" s="2" t="s">
        <v>507</v>
      </c>
      <c r="C44" s="3">
        <v>1</v>
      </c>
      <c r="D44" s="2" t="s">
        <v>507</v>
      </c>
      <c r="E44" s="4">
        <v>1</v>
      </c>
      <c r="F44" s="3" t="s">
        <v>507</v>
      </c>
      <c r="G44" s="3">
        <v>1</v>
      </c>
      <c r="H44" s="2" t="s">
        <v>507</v>
      </c>
      <c r="I44" s="4">
        <v>5</v>
      </c>
      <c r="J44" s="3" t="s">
        <v>507</v>
      </c>
      <c r="K44" s="3">
        <v>5</v>
      </c>
      <c r="L44" s="11" t="s">
        <v>507</v>
      </c>
      <c r="M44" s="4">
        <v>5</v>
      </c>
      <c r="N44" s="11" t="s">
        <v>507</v>
      </c>
      <c r="O44" s="3">
        <v>5</v>
      </c>
      <c r="P44" s="11" t="s">
        <v>507</v>
      </c>
      <c r="Q44" s="4">
        <v>5</v>
      </c>
      <c r="R44" s="11" t="s">
        <v>507</v>
      </c>
      <c r="S44" s="4">
        <v>5</v>
      </c>
      <c r="T44" s="3"/>
      <c r="U44" s="3"/>
      <c r="V44" s="3"/>
      <c r="W44" s="3"/>
      <c r="X44" s="3"/>
      <c r="Y44" s="3"/>
      <c r="Z44" s="3"/>
      <c r="AA44" s="3"/>
      <c r="AB44" s="3"/>
    </row>
    <row r="45" spans="1:28" x14ac:dyDescent="0.2">
      <c r="A45" s="3"/>
      <c r="B45" s="2" t="s">
        <v>478</v>
      </c>
      <c r="C45" s="3">
        <v>1</v>
      </c>
      <c r="D45" s="2" t="s">
        <v>478</v>
      </c>
      <c r="E45" s="4">
        <v>1</v>
      </c>
      <c r="F45" s="2" t="s">
        <v>478</v>
      </c>
      <c r="G45" s="3">
        <v>1</v>
      </c>
      <c r="H45" s="2" t="s">
        <v>478</v>
      </c>
      <c r="I45" s="4">
        <v>5</v>
      </c>
      <c r="J45" s="2" t="s">
        <v>478</v>
      </c>
      <c r="K45" s="3">
        <v>5</v>
      </c>
      <c r="L45" s="2" t="s">
        <v>478</v>
      </c>
      <c r="M45" s="4">
        <v>5</v>
      </c>
      <c r="N45" s="2" t="s">
        <v>478</v>
      </c>
      <c r="O45" s="3">
        <v>5</v>
      </c>
      <c r="P45" s="2" t="s">
        <v>478</v>
      </c>
      <c r="Q45" s="4">
        <v>5</v>
      </c>
      <c r="R45" s="2" t="s">
        <v>478</v>
      </c>
      <c r="S45" s="4">
        <v>5</v>
      </c>
      <c r="T45" s="3"/>
      <c r="U45" s="3"/>
      <c r="V45" s="3"/>
      <c r="W45" s="3"/>
      <c r="X45" s="3"/>
      <c r="Y45" s="3"/>
      <c r="Z45" s="3"/>
      <c r="AA45" s="3"/>
      <c r="AB45" s="3"/>
    </row>
    <row r="46" spans="1:28" x14ac:dyDescent="0.2">
      <c r="A46" s="3"/>
      <c r="B46" s="11" t="s">
        <v>517</v>
      </c>
      <c r="C46" s="3">
        <v>30</v>
      </c>
      <c r="D46" s="11" t="s">
        <v>517</v>
      </c>
      <c r="E46" s="4">
        <v>30</v>
      </c>
      <c r="F46" s="11" t="s">
        <v>517</v>
      </c>
      <c r="G46" s="3">
        <v>30</v>
      </c>
      <c r="H46" s="11" t="s">
        <v>517</v>
      </c>
      <c r="I46" s="4">
        <v>300</v>
      </c>
      <c r="J46" s="11" t="s">
        <v>517</v>
      </c>
      <c r="K46" s="3">
        <v>300</v>
      </c>
      <c r="L46" s="11" t="s">
        <v>517</v>
      </c>
      <c r="M46" s="4">
        <v>300</v>
      </c>
      <c r="N46" s="11" t="s">
        <v>517</v>
      </c>
      <c r="O46" s="3">
        <v>300</v>
      </c>
      <c r="P46" s="11" t="s">
        <v>517</v>
      </c>
      <c r="Q46" s="4">
        <v>300</v>
      </c>
      <c r="R46" s="11" t="s">
        <v>517</v>
      </c>
      <c r="S46" s="4">
        <v>300</v>
      </c>
      <c r="T46" s="3"/>
      <c r="U46" s="3"/>
      <c r="V46" s="3"/>
      <c r="W46" s="3"/>
      <c r="X46" s="3"/>
      <c r="Y46" s="3"/>
      <c r="Z46" s="3"/>
      <c r="AA46" s="3"/>
      <c r="AB46" s="3"/>
    </row>
    <row r="47" spans="1:28" x14ac:dyDescent="0.2">
      <c r="A47" s="3"/>
      <c r="B47" s="2" t="s">
        <v>508</v>
      </c>
      <c r="C47" s="3">
        <v>30</v>
      </c>
      <c r="D47" s="2" t="s">
        <v>508</v>
      </c>
      <c r="E47" s="4">
        <v>30</v>
      </c>
      <c r="F47" s="3" t="s">
        <v>508</v>
      </c>
      <c r="G47" s="3">
        <v>30</v>
      </c>
      <c r="H47" s="2" t="s">
        <v>508</v>
      </c>
      <c r="I47" s="4">
        <v>300</v>
      </c>
      <c r="J47" s="3" t="s">
        <v>508</v>
      </c>
      <c r="K47" s="3">
        <v>300</v>
      </c>
      <c r="L47" s="11" t="s">
        <v>508</v>
      </c>
      <c r="M47" s="4">
        <v>300</v>
      </c>
      <c r="N47" s="11" t="s">
        <v>508</v>
      </c>
      <c r="O47" s="3">
        <v>300</v>
      </c>
      <c r="P47" s="11" t="s">
        <v>508</v>
      </c>
      <c r="Q47" s="4">
        <v>300</v>
      </c>
      <c r="R47" s="11" t="s">
        <v>508</v>
      </c>
      <c r="S47" s="4">
        <v>300</v>
      </c>
      <c r="T47" s="3"/>
      <c r="U47" s="3"/>
      <c r="V47" s="3"/>
      <c r="W47" s="3"/>
      <c r="X47" s="3"/>
      <c r="Y47" s="3"/>
      <c r="Z47" s="3"/>
      <c r="AA47" s="3"/>
      <c r="AB47" s="3"/>
    </row>
    <row r="48" spans="1:28" x14ac:dyDescent="0.2">
      <c r="A48" s="3"/>
      <c r="B48" s="2" t="s">
        <v>509</v>
      </c>
      <c r="C48" s="3">
        <v>30</v>
      </c>
      <c r="D48" s="2" t="s">
        <v>509</v>
      </c>
      <c r="E48" s="4">
        <v>30</v>
      </c>
      <c r="F48" s="3" t="s">
        <v>509</v>
      </c>
      <c r="G48" s="3">
        <v>30</v>
      </c>
      <c r="H48" s="2" t="s">
        <v>509</v>
      </c>
      <c r="I48" s="4">
        <v>300</v>
      </c>
      <c r="J48" s="3" t="s">
        <v>509</v>
      </c>
      <c r="K48" s="3">
        <v>300</v>
      </c>
      <c r="L48" s="11" t="s">
        <v>509</v>
      </c>
      <c r="M48" s="4">
        <v>300</v>
      </c>
      <c r="N48" s="11" t="s">
        <v>509</v>
      </c>
      <c r="O48" s="3">
        <v>300</v>
      </c>
      <c r="P48" s="11" t="s">
        <v>509</v>
      </c>
      <c r="Q48" s="4">
        <v>300</v>
      </c>
      <c r="R48" s="11" t="s">
        <v>509</v>
      </c>
      <c r="S48" s="4">
        <v>300</v>
      </c>
      <c r="T48" s="3"/>
      <c r="U48" s="3"/>
      <c r="V48" s="3"/>
      <c r="W48" s="3"/>
      <c r="X48" s="3"/>
      <c r="Y48" s="3"/>
      <c r="Z48" s="3"/>
      <c r="AA48" s="3"/>
      <c r="AB48" s="3"/>
    </row>
    <row r="49" spans="1:28" s="50" customFormat="1" x14ac:dyDescent="0.2">
      <c r="A49" s="53"/>
      <c r="B49" s="52" t="s">
        <v>479</v>
      </c>
      <c r="C49" s="53">
        <v>30</v>
      </c>
      <c r="D49" s="52" t="s">
        <v>479</v>
      </c>
      <c r="E49" s="54">
        <v>30</v>
      </c>
      <c r="F49" s="53" t="s">
        <v>479</v>
      </c>
      <c r="G49" s="53">
        <v>30</v>
      </c>
      <c r="H49" s="52" t="s">
        <v>479</v>
      </c>
      <c r="I49" s="54">
        <v>300</v>
      </c>
      <c r="J49" s="53" t="s">
        <v>479</v>
      </c>
      <c r="K49" s="53">
        <v>300</v>
      </c>
      <c r="L49" s="11" t="s">
        <v>479</v>
      </c>
      <c r="M49" s="54">
        <v>300</v>
      </c>
      <c r="N49" s="11" t="s">
        <v>479</v>
      </c>
      <c r="O49" s="53">
        <v>300</v>
      </c>
      <c r="P49" s="11" t="s">
        <v>479</v>
      </c>
      <c r="Q49" s="54">
        <v>300</v>
      </c>
      <c r="R49" s="11" t="s">
        <v>479</v>
      </c>
      <c r="S49" s="54">
        <v>300</v>
      </c>
      <c r="T49" s="53"/>
      <c r="U49" s="53"/>
      <c r="V49" s="53"/>
      <c r="W49" s="53"/>
      <c r="X49" s="53"/>
      <c r="Y49" s="53"/>
      <c r="Z49" s="53"/>
      <c r="AA49" s="53"/>
      <c r="AB49" s="53"/>
    </row>
    <row r="50" spans="1:28" x14ac:dyDescent="0.2">
      <c r="A50" s="3"/>
      <c r="B50" s="2" t="s">
        <v>510</v>
      </c>
      <c r="C50" s="3">
        <v>3</v>
      </c>
      <c r="D50" s="2" t="s">
        <v>510</v>
      </c>
      <c r="E50" s="4">
        <v>3</v>
      </c>
      <c r="F50" s="3" t="s">
        <v>510</v>
      </c>
      <c r="G50" s="3">
        <v>3</v>
      </c>
      <c r="H50" s="2" t="s">
        <v>510</v>
      </c>
      <c r="I50" s="4">
        <v>3</v>
      </c>
      <c r="J50" s="3" t="s">
        <v>510</v>
      </c>
      <c r="K50" s="3">
        <v>3</v>
      </c>
      <c r="L50" s="11" t="s">
        <v>510</v>
      </c>
      <c r="M50" s="4">
        <v>3</v>
      </c>
      <c r="N50" s="11" t="s">
        <v>510</v>
      </c>
      <c r="O50" s="3">
        <v>3</v>
      </c>
      <c r="P50" s="11" t="s">
        <v>510</v>
      </c>
      <c r="Q50" s="4">
        <v>3</v>
      </c>
      <c r="R50" s="11" t="s">
        <v>510</v>
      </c>
      <c r="S50" s="4">
        <v>3</v>
      </c>
      <c r="T50" s="3"/>
      <c r="U50" s="3"/>
      <c r="V50" s="3"/>
      <c r="W50" s="3"/>
      <c r="X50" s="3"/>
      <c r="Y50" s="3"/>
      <c r="Z50" s="3"/>
      <c r="AA50" s="3"/>
      <c r="AB50" s="3"/>
    </row>
    <row r="51" spans="1:28" x14ac:dyDescent="0.2">
      <c r="A51" s="3"/>
      <c r="B51" s="2" t="s">
        <v>511</v>
      </c>
      <c r="C51" s="3">
        <v>30</v>
      </c>
      <c r="D51" s="2" t="s">
        <v>511</v>
      </c>
      <c r="E51" s="4">
        <v>20</v>
      </c>
      <c r="F51" s="3" t="s">
        <v>511</v>
      </c>
      <c r="G51" s="3">
        <v>20</v>
      </c>
      <c r="H51" s="2" t="s">
        <v>511</v>
      </c>
      <c r="I51" s="4">
        <v>300</v>
      </c>
      <c r="J51" s="3" t="s">
        <v>511</v>
      </c>
      <c r="K51" s="3">
        <v>300</v>
      </c>
      <c r="L51" s="11" t="s">
        <v>511</v>
      </c>
      <c r="M51" s="4">
        <v>300</v>
      </c>
      <c r="N51" s="11" t="s">
        <v>511</v>
      </c>
      <c r="O51" s="3">
        <v>300</v>
      </c>
      <c r="P51" s="11" t="s">
        <v>511</v>
      </c>
      <c r="Q51" s="4">
        <v>300</v>
      </c>
      <c r="R51" s="11" t="s">
        <v>511</v>
      </c>
      <c r="S51" s="4">
        <v>300</v>
      </c>
      <c r="T51" s="3"/>
      <c r="U51" s="3"/>
      <c r="V51" s="3"/>
      <c r="W51" s="3"/>
      <c r="X51" s="3"/>
      <c r="Y51" s="3"/>
      <c r="Z51" s="3"/>
      <c r="AA51" s="3"/>
      <c r="AB51" s="3"/>
    </row>
    <row r="52" spans="1:28" x14ac:dyDescent="0.2">
      <c r="A52" s="3"/>
      <c r="B52" s="2" t="s">
        <v>30</v>
      </c>
      <c r="C52" s="3">
        <v>200</v>
      </c>
      <c r="D52" s="2" t="s">
        <v>30</v>
      </c>
      <c r="E52" s="4">
        <v>200</v>
      </c>
      <c r="F52" s="3" t="s">
        <v>30</v>
      </c>
      <c r="G52" s="3">
        <v>200</v>
      </c>
      <c r="H52" s="2" t="s">
        <v>30</v>
      </c>
      <c r="I52" s="4">
        <v>200</v>
      </c>
      <c r="J52" s="3" t="s">
        <v>30</v>
      </c>
      <c r="K52" s="3">
        <v>200</v>
      </c>
      <c r="L52" s="11" t="s">
        <v>30</v>
      </c>
      <c r="M52" s="4">
        <v>200</v>
      </c>
      <c r="N52" s="11" t="s">
        <v>30</v>
      </c>
      <c r="O52" s="3">
        <v>200</v>
      </c>
      <c r="P52" s="11" t="s">
        <v>30</v>
      </c>
      <c r="Q52" s="4">
        <v>200</v>
      </c>
      <c r="R52" s="11" t="s">
        <v>30</v>
      </c>
      <c r="S52" s="4">
        <v>200</v>
      </c>
      <c r="T52" s="3"/>
      <c r="U52" s="3"/>
      <c r="V52" s="3"/>
      <c r="W52" s="3"/>
      <c r="X52" s="3"/>
      <c r="Y52" s="3"/>
      <c r="Z52" s="3"/>
      <c r="AA52" s="3"/>
      <c r="AB52" s="3"/>
    </row>
    <row r="53" spans="1:28" x14ac:dyDescent="0.2">
      <c r="A53" s="3"/>
      <c r="B53" s="2" t="s">
        <v>31</v>
      </c>
      <c r="C53" s="3">
        <v>3</v>
      </c>
      <c r="D53" s="2" t="s">
        <v>31</v>
      </c>
      <c r="E53" s="4">
        <v>3</v>
      </c>
      <c r="F53" s="3" t="s">
        <v>31</v>
      </c>
      <c r="G53" s="3">
        <v>3</v>
      </c>
      <c r="H53" s="2" t="s">
        <v>31</v>
      </c>
      <c r="I53" s="4">
        <v>10</v>
      </c>
      <c r="J53" s="3" t="s">
        <v>31</v>
      </c>
      <c r="K53" s="3">
        <v>10</v>
      </c>
      <c r="L53" s="11" t="s">
        <v>31</v>
      </c>
      <c r="M53" s="4">
        <v>10</v>
      </c>
      <c r="N53" s="11" t="s">
        <v>31</v>
      </c>
      <c r="O53" s="3">
        <v>10</v>
      </c>
      <c r="P53" s="11" t="s">
        <v>31</v>
      </c>
      <c r="Q53" s="4">
        <v>10</v>
      </c>
      <c r="R53" s="11" t="s">
        <v>31</v>
      </c>
      <c r="S53" s="4">
        <v>10</v>
      </c>
      <c r="T53" s="3"/>
      <c r="U53" s="3"/>
      <c r="V53" s="3"/>
      <c r="W53" s="3"/>
      <c r="X53" s="3"/>
      <c r="Y53" s="3"/>
      <c r="Z53" s="3"/>
      <c r="AA53" s="3"/>
      <c r="AB53" s="3"/>
    </row>
    <row r="54" spans="1:28" x14ac:dyDescent="0.2">
      <c r="A54" s="3"/>
      <c r="B54" s="2" t="s">
        <v>32</v>
      </c>
      <c r="C54" s="3">
        <v>3</v>
      </c>
      <c r="D54" s="2" t="s">
        <v>32</v>
      </c>
      <c r="E54" s="4">
        <v>3</v>
      </c>
      <c r="F54" s="3" t="s">
        <v>32</v>
      </c>
      <c r="G54" s="3">
        <v>3</v>
      </c>
      <c r="H54" s="2" t="s">
        <v>32</v>
      </c>
      <c r="I54" s="4">
        <v>10</v>
      </c>
      <c r="J54" s="3" t="s">
        <v>32</v>
      </c>
      <c r="K54" s="3">
        <v>10</v>
      </c>
      <c r="L54" s="11" t="s">
        <v>32</v>
      </c>
      <c r="M54" s="4">
        <v>10</v>
      </c>
      <c r="N54" s="11" t="s">
        <v>32</v>
      </c>
      <c r="O54" s="3">
        <v>10</v>
      </c>
      <c r="P54" s="11" t="s">
        <v>32</v>
      </c>
      <c r="Q54" s="4">
        <v>10</v>
      </c>
      <c r="R54" s="11" t="s">
        <v>32</v>
      </c>
      <c r="S54" s="4">
        <v>10</v>
      </c>
      <c r="T54" s="3"/>
      <c r="U54" s="3"/>
      <c r="V54" s="3"/>
      <c r="W54" s="3"/>
      <c r="X54" s="3"/>
      <c r="Y54" s="3"/>
      <c r="Z54" s="3"/>
      <c r="AA54" s="3"/>
      <c r="AB54" s="3"/>
    </row>
    <row r="55" spans="1:28" x14ac:dyDescent="0.2">
      <c r="A55" s="3"/>
      <c r="B55" s="2" t="s">
        <v>512</v>
      </c>
      <c r="C55" s="3">
        <v>3</v>
      </c>
      <c r="D55" s="2" t="s">
        <v>512</v>
      </c>
      <c r="E55" s="4">
        <v>3</v>
      </c>
      <c r="F55" s="3" t="s">
        <v>512</v>
      </c>
      <c r="G55" s="3">
        <v>3</v>
      </c>
      <c r="H55" s="2" t="s">
        <v>512</v>
      </c>
      <c r="I55" s="4">
        <v>10</v>
      </c>
      <c r="J55" s="3" t="s">
        <v>512</v>
      </c>
      <c r="K55" s="3">
        <v>10</v>
      </c>
      <c r="L55" s="11" t="s">
        <v>512</v>
      </c>
      <c r="M55" s="4">
        <v>10</v>
      </c>
      <c r="N55" s="11" t="s">
        <v>512</v>
      </c>
      <c r="O55" s="3">
        <v>10</v>
      </c>
      <c r="P55" s="11" t="s">
        <v>512</v>
      </c>
      <c r="Q55" s="4">
        <v>10</v>
      </c>
      <c r="R55" s="11" t="s">
        <v>512</v>
      </c>
      <c r="S55" s="4">
        <v>10</v>
      </c>
      <c r="T55" s="3"/>
      <c r="U55" s="3"/>
      <c r="V55" s="3"/>
      <c r="W55" s="3"/>
      <c r="X55" s="3"/>
      <c r="Y55" s="3"/>
      <c r="Z55" s="3"/>
      <c r="AA55" s="3"/>
      <c r="AB55" s="3"/>
    </row>
    <row r="56" spans="1:28" x14ac:dyDescent="0.2">
      <c r="A56" s="3"/>
      <c r="B56" s="2" t="s">
        <v>480</v>
      </c>
      <c r="C56" s="3">
        <v>1</v>
      </c>
      <c r="D56" s="2" t="s">
        <v>480</v>
      </c>
      <c r="E56" s="4">
        <v>1</v>
      </c>
      <c r="F56" s="3" t="s">
        <v>480</v>
      </c>
      <c r="G56" s="3">
        <v>1</v>
      </c>
      <c r="H56" s="2" t="s">
        <v>480</v>
      </c>
      <c r="I56" s="4">
        <v>5</v>
      </c>
      <c r="J56" s="3" t="s">
        <v>480</v>
      </c>
      <c r="K56" s="3">
        <v>5</v>
      </c>
      <c r="L56" s="11" t="s">
        <v>480</v>
      </c>
      <c r="M56" s="4">
        <v>5</v>
      </c>
      <c r="N56" s="11" t="s">
        <v>480</v>
      </c>
      <c r="O56" s="3">
        <v>5</v>
      </c>
      <c r="P56" s="11" t="s">
        <v>480</v>
      </c>
      <c r="Q56" s="4">
        <v>5</v>
      </c>
      <c r="R56" s="11" t="s">
        <v>480</v>
      </c>
      <c r="S56" s="4">
        <v>5</v>
      </c>
      <c r="T56" s="3"/>
      <c r="U56" s="3"/>
      <c r="V56" s="3"/>
      <c r="W56" s="3"/>
      <c r="X56" s="3"/>
      <c r="Y56" s="3"/>
      <c r="Z56" s="3"/>
      <c r="AA56" s="3"/>
      <c r="AB56" s="3"/>
    </row>
    <row r="57" spans="1:28" x14ac:dyDescent="0.2">
      <c r="A57" s="3"/>
      <c r="B57" s="2" t="s">
        <v>513</v>
      </c>
      <c r="C57" s="3">
        <v>1</v>
      </c>
      <c r="D57" s="2" t="s">
        <v>513</v>
      </c>
      <c r="E57" s="4">
        <v>1</v>
      </c>
      <c r="F57" s="3" t="s">
        <v>513</v>
      </c>
      <c r="G57" s="3">
        <v>1</v>
      </c>
      <c r="H57" s="2" t="s">
        <v>513</v>
      </c>
      <c r="I57" s="4">
        <v>5</v>
      </c>
      <c r="J57" s="3" t="s">
        <v>513</v>
      </c>
      <c r="K57" s="3">
        <v>5</v>
      </c>
      <c r="L57" s="11" t="s">
        <v>513</v>
      </c>
      <c r="M57" s="4">
        <v>5</v>
      </c>
      <c r="N57" s="11" t="s">
        <v>513</v>
      </c>
      <c r="O57" s="3">
        <v>5</v>
      </c>
      <c r="P57" s="11" t="s">
        <v>513</v>
      </c>
      <c r="Q57" s="4">
        <v>5</v>
      </c>
      <c r="R57" s="11" t="s">
        <v>513</v>
      </c>
      <c r="S57" s="4">
        <v>5</v>
      </c>
      <c r="T57" s="3"/>
      <c r="U57" s="3"/>
      <c r="V57" s="3"/>
      <c r="W57" s="3"/>
      <c r="X57" s="3"/>
      <c r="Y57" s="3"/>
      <c r="Z57" s="3"/>
      <c r="AA57" s="3"/>
      <c r="AB57" s="3"/>
    </row>
    <row r="58" spans="1:28" x14ac:dyDescent="0.2">
      <c r="A58" s="3"/>
      <c r="B58" s="2" t="s">
        <v>514</v>
      </c>
      <c r="C58" s="3">
        <v>1</v>
      </c>
      <c r="D58" s="2" t="s">
        <v>514</v>
      </c>
      <c r="E58" s="4">
        <v>1</v>
      </c>
      <c r="F58" s="3" t="s">
        <v>514</v>
      </c>
      <c r="G58" s="3">
        <v>1</v>
      </c>
      <c r="H58" s="2" t="s">
        <v>514</v>
      </c>
      <c r="I58" s="4">
        <v>5</v>
      </c>
      <c r="J58" s="3" t="s">
        <v>514</v>
      </c>
      <c r="K58" s="3">
        <v>5</v>
      </c>
      <c r="L58" s="11" t="s">
        <v>514</v>
      </c>
      <c r="M58" s="4">
        <v>5</v>
      </c>
      <c r="N58" s="11" t="s">
        <v>514</v>
      </c>
      <c r="O58" s="3">
        <v>5</v>
      </c>
      <c r="P58" s="11" t="s">
        <v>514</v>
      </c>
      <c r="Q58" s="4">
        <v>5</v>
      </c>
      <c r="R58" s="11" t="s">
        <v>514</v>
      </c>
      <c r="S58" s="4">
        <v>5</v>
      </c>
      <c r="T58" s="3"/>
      <c r="U58" s="3"/>
      <c r="V58" s="3"/>
      <c r="W58" s="3"/>
      <c r="X58" s="3"/>
      <c r="Y58" s="3"/>
      <c r="Z58" s="3"/>
      <c r="AA58" s="3"/>
      <c r="AB58" s="3"/>
    </row>
    <row r="59" spans="1:28" x14ac:dyDescent="0.2">
      <c r="A59" s="3"/>
      <c r="B59" s="11" t="s">
        <v>518</v>
      </c>
      <c r="C59" s="3">
        <v>30</v>
      </c>
      <c r="D59" s="11" t="s">
        <v>518</v>
      </c>
      <c r="E59" s="4">
        <v>30</v>
      </c>
      <c r="F59" s="11" t="s">
        <v>518</v>
      </c>
      <c r="G59" s="3">
        <v>30</v>
      </c>
      <c r="H59" s="11" t="s">
        <v>518</v>
      </c>
      <c r="I59" s="4">
        <v>300</v>
      </c>
      <c r="J59" s="11" t="s">
        <v>518</v>
      </c>
      <c r="K59" s="3">
        <v>300</v>
      </c>
      <c r="L59" s="11" t="s">
        <v>518</v>
      </c>
      <c r="M59" s="4">
        <v>300</v>
      </c>
      <c r="N59" s="11" t="s">
        <v>518</v>
      </c>
      <c r="O59" s="3">
        <v>300</v>
      </c>
      <c r="P59" s="11" t="s">
        <v>518</v>
      </c>
      <c r="Q59" s="4">
        <v>300</v>
      </c>
      <c r="R59" s="11" t="s">
        <v>518</v>
      </c>
      <c r="S59" s="4">
        <v>300</v>
      </c>
      <c r="T59" s="3"/>
      <c r="U59" s="3"/>
      <c r="V59" s="3"/>
      <c r="W59" s="3"/>
      <c r="X59" s="3"/>
      <c r="Y59" s="3"/>
      <c r="Z59" s="3"/>
      <c r="AA59" s="3"/>
      <c r="AB59" s="3"/>
    </row>
    <row r="60" spans="1:28" ht="13.5" thickBot="1" x14ac:dyDescent="0.25">
      <c r="A60" s="3"/>
      <c r="B60" s="5" t="s">
        <v>33</v>
      </c>
      <c r="C60" s="6">
        <v>1</v>
      </c>
      <c r="D60" s="5" t="s">
        <v>33</v>
      </c>
      <c r="E60" s="7">
        <v>2</v>
      </c>
      <c r="F60" s="6" t="s">
        <v>33</v>
      </c>
      <c r="G60" s="6">
        <v>2</v>
      </c>
      <c r="H60" s="5" t="s">
        <v>33</v>
      </c>
      <c r="I60" s="7">
        <v>10</v>
      </c>
      <c r="J60" s="6" t="s">
        <v>33</v>
      </c>
      <c r="K60" s="6">
        <v>10</v>
      </c>
      <c r="L60" s="30" t="s">
        <v>33</v>
      </c>
      <c r="M60" s="7">
        <v>300</v>
      </c>
      <c r="N60" s="30" t="s">
        <v>33</v>
      </c>
      <c r="O60" s="6">
        <v>300</v>
      </c>
      <c r="P60" s="30" t="s">
        <v>33</v>
      </c>
      <c r="Q60" s="7">
        <v>300</v>
      </c>
      <c r="R60" s="30" t="s">
        <v>33</v>
      </c>
      <c r="S60" s="7">
        <v>300</v>
      </c>
      <c r="T60" s="3"/>
      <c r="U60" s="3"/>
      <c r="V60" s="3"/>
      <c r="W60" s="3"/>
      <c r="X60" s="3"/>
      <c r="Y60" s="3"/>
      <c r="Z60" s="3"/>
      <c r="AA60" s="3"/>
      <c r="AB60" s="3"/>
    </row>
    <row r="61" spans="1:28" ht="13.5" thickBot="1" x14ac:dyDescent="0.25">
      <c r="A61" s="3"/>
      <c r="B61" s="25" t="s">
        <v>152</v>
      </c>
      <c r="C61" s="39"/>
      <c r="D61" s="25" t="s">
        <v>153</v>
      </c>
      <c r="E61" s="24"/>
      <c r="F61" s="39" t="s">
        <v>154</v>
      </c>
      <c r="G61" s="39"/>
      <c r="H61" s="25" t="s">
        <v>155</v>
      </c>
      <c r="I61" s="24"/>
      <c r="J61" s="39" t="s">
        <v>156</v>
      </c>
      <c r="K61" s="24"/>
      <c r="L61" s="39" t="s">
        <v>157</v>
      </c>
      <c r="M61" s="39"/>
      <c r="N61" s="25" t="s">
        <v>158</v>
      </c>
      <c r="O61" s="24"/>
      <c r="P61" s="39" t="s">
        <v>159</v>
      </c>
      <c r="Q61" s="24"/>
      <c r="R61" s="39" t="s">
        <v>160</v>
      </c>
      <c r="S61" s="24"/>
      <c r="T61" s="3"/>
      <c r="U61" s="3"/>
      <c r="V61" s="3"/>
      <c r="W61" s="3"/>
      <c r="X61" s="3"/>
      <c r="Y61" s="3"/>
      <c r="Z61" s="3"/>
      <c r="AA61" s="3"/>
      <c r="AB61" s="3"/>
    </row>
    <row r="63" spans="1:28" x14ac:dyDescent="0.2">
      <c r="B63" t="s">
        <v>149</v>
      </c>
    </row>
    <row r="64" spans="1:28" x14ac:dyDescent="0.2">
      <c r="C64" t="s">
        <v>150</v>
      </c>
    </row>
    <row r="67" spans="1:7" ht="12.75" customHeight="1" x14ac:dyDescent="0.2">
      <c r="A67" s="524" t="s">
        <v>283</v>
      </c>
      <c r="B67" s="525"/>
      <c r="C67" s="525"/>
      <c r="D67" s="525"/>
      <c r="E67" s="525"/>
      <c r="F67" s="525"/>
      <c r="G67" s="525"/>
    </row>
    <row r="69" spans="1:7" ht="15.75" thickBot="1" x14ac:dyDescent="0.25">
      <c r="A69" t="s">
        <v>177</v>
      </c>
      <c r="B69" s="3"/>
      <c r="C69" s="59"/>
      <c r="D69" s="3"/>
      <c r="E69" s="3"/>
    </row>
    <row r="70" spans="1:7" ht="39.75" customHeight="1" thickBot="1" x14ac:dyDescent="0.25">
      <c r="B70" s="58" t="s">
        <v>21</v>
      </c>
      <c r="C70" s="65" t="s">
        <v>151</v>
      </c>
      <c r="D70" s="63" t="s">
        <v>173</v>
      </c>
      <c r="E70" s="67" t="s">
        <v>174</v>
      </c>
      <c r="F70" s="67" t="s">
        <v>175</v>
      </c>
      <c r="G70" s="64" t="s">
        <v>176</v>
      </c>
    </row>
    <row r="71" spans="1:7" ht="15" x14ac:dyDescent="0.2">
      <c r="B71" s="2" t="s">
        <v>482</v>
      </c>
      <c r="C71" s="66">
        <f t="shared" ref="C71:C81" si="0">VLOOKUP(B71,Energy,2,FALSE)</f>
        <v>3</v>
      </c>
      <c r="D71" s="3">
        <f t="shared" ref="D71:D81" si="1">VLOOKUP(B71,fuelInfo,4,FALSE)</f>
        <v>42.3</v>
      </c>
      <c r="E71" s="21">
        <f>C71*D71</f>
        <v>126.89999999999999</v>
      </c>
      <c r="F71" s="21">
        <v>0.8</v>
      </c>
      <c r="G71" s="4">
        <f>(E71/1000000000)*F71</f>
        <v>1.0151999999999999E-7</v>
      </c>
    </row>
    <row r="72" spans="1:7" ht="15" x14ac:dyDescent="0.2">
      <c r="B72" s="2" t="s">
        <v>483</v>
      </c>
      <c r="C72" s="66">
        <f t="shared" si="0"/>
        <v>3</v>
      </c>
      <c r="D72" s="3">
        <f t="shared" si="1"/>
        <v>44.3</v>
      </c>
      <c r="E72" s="21">
        <f t="shared" ref="E72:E81" si="2">C72*D72</f>
        <v>132.89999999999998</v>
      </c>
      <c r="F72" s="21">
        <v>0.74</v>
      </c>
      <c r="G72" s="4">
        <f t="shared" ref="G72:G81" si="3">(E72/1000000000)*F72</f>
        <v>9.8345999999999986E-8</v>
      </c>
    </row>
    <row r="73" spans="1:7" ht="15" x14ac:dyDescent="0.2">
      <c r="B73" s="2" t="s">
        <v>484</v>
      </c>
      <c r="C73" s="66">
        <f t="shared" si="0"/>
        <v>3</v>
      </c>
      <c r="D73" s="3">
        <f t="shared" si="1"/>
        <v>44.3</v>
      </c>
      <c r="E73" s="21">
        <f t="shared" si="2"/>
        <v>132.89999999999998</v>
      </c>
      <c r="F73" s="21">
        <v>0.71</v>
      </c>
      <c r="G73" s="4">
        <f t="shared" si="3"/>
        <v>9.4358999999999978E-8</v>
      </c>
    </row>
    <row r="74" spans="1:7" ht="15" x14ac:dyDescent="0.2">
      <c r="B74" s="2" t="s">
        <v>485</v>
      </c>
      <c r="C74" s="66">
        <f t="shared" si="0"/>
        <v>3</v>
      </c>
      <c r="D74" s="3">
        <f t="shared" si="1"/>
        <v>44.1</v>
      </c>
      <c r="E74" s="21">
        <f t="shared" si="2"/>
        <v>132.30000000000001</v>
      </c>
      <c r="F74" s="21">
        <v>0.79</v>
      </c>
      <c r="G74" s="4">
        <f t="shared" si="3"/>
        <v>1.0451700000000001E-7</v>
      </c>
    </row>
    <row r="75" spans="1:7" ht="15" x14ac:dyDescent="0.2">
      <c r="B75" s="2" t="s">
        <v>486</v>
      </c>
      <c r="C75" s="66">
        <f t="shared" si="0"/>
        <v>3</v>
      </c>
      <c r="D75" s="3">
        <f t="shared" si="1"/>
        <v>43.8</v>
      </c>
      <c r="E75" s="21">
        <f t="shared" si="2"/>
        <v>131.39999999999998</v>
      </c>
      <c r="F75" s="21">
        <v>0.8</v>
      </c>
      <c r="G75" s="4">
        <f t="shared" si="3"/>
        <v>1.0511999999999998E-7</v>
      </c>
    </row>
    <row r="76" spans="1:7" ht="15" x14ac:dyDescent="0.2">
      <c r="B76" s="2" t="s">
        <v>468</v>
      </c>
      <c r="C76" s="66">
        <f t="shared" si="0"/>
        <v>3</v>
      </c>
      <c r="D76" s="3">
        <f t="shared" si="1"/>
        <v>38.1</v>
      </c>
      <c r="E76" s="21">
        <f t="shared" si="2"/>
        <v>114.30000000000001</v>
      </c>
      <c r="F76" s="21">
        <v>1</v>
      </c>
      <c r="G76" s="4">
        <f t="shared" si="3"/>
        <v>1.1430000000000001E-7</v>
      </c>
    </row>
    <row r="77" spans="1:7" ht="15" x14ac:dyDescent="0.2">
      <c r="B77" s="2" t="s">
        <v>469</v>
      </c>
      <c r="C77" s="66">
        <f t="shared" si="0"/>
        <v>3</v>
      </c>
      <c r="D77" s="3">
        <f t="shared" si="1"/>
        <v>43</v>
      </c>
      <c r="E77" s="21">
        <f t="shared" si="2"/>
        <v>129</v>
      </c>
      <c r="F77" s="21">
        <v>0.84</v>
      </c>
      <c r="G77" s="4">
        <f t="shared" si="3"/>
        <v>1.0836E-7</v>
      </c>
    </row>
    <row r="78" spans="1:7" ht="15" x14ac:dyDescent="0.2">
      <c r="B78" s="2" t="s">
        <v>470</v>
      </c>
      <c r="C78" s="66">
        <f t="shared" si="0"/>
        <v>3</v>
      </c>
      <c r="D78" s="3">
        <f t="shared" si="1"/>
        <v>40.4</v>
      </c>
      <c r="E78" s="21">
        <f t="shared" si="2"/>
        <v>121.19999999999999</v>
      </c>
      <c r="F78" s="21">
        <v>0.94</v>
      </c>
      <c r="G78" s="4">
        <f t="shared" si="3"/>
        <v>1.13928E-7</v>
      </c>
    </row>
    <row r="79" spans="1:7" ht="15" x14ac:dyDescent="0.2">
      <c r="B79" s="2" t="s">
        <v>471</v>
      </c>
      <c r="C79" s="66">
        <f t="shared" si="0"/>
        <v>1</v>
      </c>
      <c r="D79" s="3">
        <f t="shared" si="1"/>
        <v>47.3</v>
      </c>
      <c r="E79" s="21">
        <f t="shared" si="2"/>
        <v>47.3</v>
      </c>
      <c r="F79" s="21">
        <v>0.54</v>
      </c>
      <c r="G79" s="4">
        <f t="shared" si="3"/>
        <v>2.5542000000000001E-8</v>
      </c>
    </row>
    <row r="80" spans="1:7" ht="15" x14ac:dyDescent="0.2">
      <c r="B80" s="2" t="s">
        <v>24</v>
      </c>
      <c r="C80" s="66">
        <f t="shared" si="0"/>
        <v>3</v>
      </c>
      <c r="D80" s="3">
        <f t="shared" si="1"/>
        <v>44.5</v>
      </c>
      <c r="E80" s="21">
        <f t="shared" si="2"/>
        <v>133.5</v>
      </c>
      <c r="F80" s="21">
        <v>0.77</v>
      </c>
      <c r="G80" s="4">
        <f t="shared" si="3"/>
        <v>1.02795E-7</v>
      </c>
    </row>
    <row r="81" spans="1:7" ht="15.75" thickBot="1" x14ac:dyDescent="0.25">
      <c r="B81" s="5" t="s">
        <v>26</v>
      </c>
      <c r="C81" s="66">
        <f t="shared" si="0"/>
        <v>3</v>
      </c>
      <c r="D81" s="3">
        <f t="shared" si="1"/>
        <v>40.200000000000003</v>
      </c>
      <c r="E81" s="21">
        <f t="shared" si="2"/>
        <v>120.60000000000001</v>
      </c>
      <c r="F81" s="22">
        <v>1</v>
      </c>
      <c r="G81" s="4">
        <f t="shared" si="3"/>
        <v>1.2060000000000001E-7</v>
      </c>
    </row>
    <row r="82" spans="1:7" ht="13.5" thickBot="1" x14ac:dyDescent="0.25">
      <c r="B82" s="25" t="s">
        <v>201</v>
      </c>
      <c r="C82" s="39"/>
      <c r="D82" s="39"/>
      <c r="E82" s="39"/>
      <c r="F82" s="39"/>
      <c r="G82" s="24"/>
    </row>
    <row r="85" spans="1:7" ht="15.75" thickBot="1" x14ac:dyDescent="0.25">
      <c r="A85" t="s">
        <v>178</v>
      </c>
      <c r="B85" s="3"/>
      <c r="C85" s="59"/>
      <c r="D85" s="3"/>
      <c r="E85" s="3"/>
    </row>
    <row r="86" spans="1:7" ht="51.75" thickBot="1" x14ac:dyDescent="0.25">
      <c r="B86" s="58" t="s">
        <v>21</v>
      </c>
      <c r="C86" s="65" t="s">
        <v>151</v>
      </c>
      <c r="D86" s="63" t="s">
        <v>173</v>
      </c>
      <c r="E86" s="67" t="s">
        <v>174</v>
      </c>
      <c r="F86" s="67" t="s">
        <v>175</v>
      </c>
      <c r="G86" s="64" t="s">
        <v>176</v>
      </c>
    </row>
    <row r="87" spans="1:7" ht="15" x14ac:dyDescent="0.2">
      <c r="B87" s="2" t="s">
        <v>482</v>
      </c>
      <c r="C87" s="66">
        <f t="shared" ref="C87:C97" si="4">VLOOKUP(B87,Manufacturing,2,FALSE)</f>
        <v>3</v>
      </c>
      <c r="D87" s="3">
        <f t="shared" ref="D87:D97" si="5">VLOOKUP(B87,fuelInfo,4,FALSE)</f>
        <v>42.3</v>
      </c>
      <c r="E87" s="21">
        <f>C87*D87</f>
        <v>126.89999999999999</v>
      </c>
      <c r="F87" s="21">
        <v>0.8</v>
      </c>
      <c r="G87" s="4">
        <f>(E87/1000000000)*F87</f>
        <v>1.0151999999999999E-7</v>
      </c>
    </row>
    <row r="88" spans="1:7" ht="15" x14ac:dyDescent="0.2">
      <c r="B88" s="2" t="s">
        <v>483</v>
      </c>
      <c r="C88" s="66">
        <f t="shared" si="4"/>
        <v>3</v>
      </c>
      <c r="D88" s="3">
        <f t="shared" si="5"/>
        <v>44.3</v>
      </c>
      <c r="E88" s="21">
        <f t="shared" ref="E88:E97" si="6">C88*D88</f>
        <v>132.89999999999998</v>
      </c>
      <c r="F88" s="21">
        <v>0.74</v>
      </c>
      <c r="G88" s="4">
        <f t="shared" ref="G88:G97" si="7">(E88/1000000000)*F88</f>
        <v>9.8345999999999986E-8</v>
      </c>
    </row>
    <row r="89" spans="1:7" ht="15" x14ac:dyDescent="0.2">
      <c r="B89" s="2" t="s">
        <v>484</v>
      </c>
      <c r="C89" s="66">
        <f t="shared" si="4"/>
        <v>3</v>
      </c>
      <c r="D89" s="3">
        <f t="shared" si="5"/>
        <v>44.3</v>
      </c>
      <c r="E89" s="21">
        <f t="shared" si="6"/>
        <v>132.89999999999998</v>
      </c>
      <c r="F89" s="21">
        <v>0.71</v>
      </c>
      <c r="G89" s="4">
        <f t="shared" si="7"/>
        <v>9.4358999999999978E-8</v>
      </c>
    </row>
    <row r="90" spans="1:7" ht="15" x14ac:dyDescent="0.2">
      <c r="B90" s="2" t="s">
        <v>485</v>
      </c>
      <c r="C90" s="66">
        <f t="shared" si="4"/>
        <v>3</v>
      </c>
      <c r="D90" s="3">
        <f t="shared" si="5"/>
        <v>44.1</v>
      </c>
      <c r="E90" s="21">
        <f t="shared" si="6"/>
        <v>132.30000000000001</v>
      </c>
      <c r="F90" s="21">
        <v>0.79</v>
      </c>
      <c r="G90" s="4">
        <f t="shared" si="7"/>
        <v>1.0451700000000001E-7</v>
      </c>
    </row>
    <row r="91" spans="1:7" ht="15" x14ac:dyDescent="0.2">
      <c r="B91" s="2" t="s">
        <v>486</v>
      </c>
      <c r="C91" s="66">
        <f t="shared" si="4"/>
        <v>3</v>
      </c>
      <c r="D91" s="3">
        <f t="shared" si="5"/>
        <v>43.8</v>
      </c>
      <c r="E91" s="21">
        <f t="shared" si="6"/>
        <v>131.39999999999998</v>
      </c>
      <c r="F91" s="21">
        <v>0.8</v>
      </c>
      <c r="G91" s="4">
        <f t="shared" si="7"/>
        <v>1.0511999999999998E-7</v>
      </c>
    </row>
    <row r="92" spans="1:7" ht="15" x14ac:dyDescent="0.2">
      <c r="B92" s="2" t="s">
        <v>468</v>
      </c>
      <c r="C92" s="66">
        <f t="shared" si="4"/>
        <v>3</v>
      </c>
      <c r="D92" s="3">
        <f t="shared" si="5"/>
        <v>38.1</v>
      </c>
      <c r="E92" s="21">
        <f t="shared" si="6"/>
        <v>114.30000000000001</v>
      </c>
      <c r="F92" s="21">
        <v>1</v>
      </c>
      <c r="G92" s="4">
        <f t="shared" si="7"/>
        <v>1.1430000000000001E-7</v>
      </c>
    </row>
    <row r="93" spans="1:7" ht="15" x14ac:dyDescent="0.2">
      <c r="B93" s="2" t="s">
        <v>469</v>
      </c>
      <c r="C93" s="66">
        <f t="shared" si="4"/>
        <v>3</v>
      </c>
      <c r="D93" s="3">
        <f t="shared" si="5"/>
        <v>43</v>
      </c>
      <c r="E93" s="21">
        <f t="shared" si="6"/>
        <v>129</v>
      </c>
      <c r="F93" s="21">
        <v>0.84</v>
      </c>
      <c r="G93" s="4">
        <f t="shared" si="7"/>
        <v>1.0836E-7</v>
      </c>
    </row>
    <row r="94" spans="1:7" ht="15" x14ac:dyDescent="0.2">
      <c r="B94" s="2" t="s">
        <v>470</v>
      </c>
      <c r="C94" s="66">
        <f t="shared" si="4"/>
        <v>3</v>
      </c>
      <c r="D94" s="3">
        <f t="shared" si="5"/>
        <v>40.4</v>
      </c>
      <c r="E94" s="21">
        <f t="shared" si="6"/>
        <v>121.19999999999999</v>
      </c>
      <c r="F94" s="21">
        <v>0.94</v>
      </c>
      <c r="G94" s="4">
        <f t="shared" si="7"/>
        <v>1.13928E-7</v>
      </c>
    </row>
    <row r="95" spans="1:7" ht="15" x14ac:dyDescent="0.2">
      <c r="B95" s="2" t="s">
        <v>471</v>
      </c>
      <c r="C95" s="66">
        <f t="shared" si="4"/>
        <v>1</v>
      </c>
      <c r="D95" s="3">
        <f t="shared" si="5"/>
        <v>47.3</v>
      </c>
      <c r="E95" s="21">
        <f t="shared" si="6"/>
        <v>47.3</v>
      </c>
      <c r="F95" s="21">
        <v>0.54</v>
      </c>
      <c r="G95" s="4">
        <f t="shared" si="7"/>
        <v>2.5542000000000001E-8</v>
      </c>
    </row>
    <row r="96" spans="1:7" ht="15" x14ac:dyDescent="0.2">
      <c r="B96" s="2" t="s">
        <v>24</v>
      </c>
      <c r="C96" s="66">
        <f t="shared" si="4"/>
        <v>3</v>
      </c>
      <c r="D96" s="3">
        <f t="shared" si="5"/>
        <v>44.5</v>
      </c>
      <c r="E96" s="21">
        <f t="shared" si="6"/>
        <v>133.5</v>
      </c>
      <c r="F96" s="21">
        <v>0.77</v>
      </c>
      <c r="G96" s="4">
        <f t="shared" si="7"/>
        <v>1.02795E-7</v>
      </c>
    </row>
    <row r="97" spans="1:7" ht="15.75" thickBot="1" x14ac:dyDescent="0.25">
      <c r="B97" s="5" t="s">
        <v>26</v>
      </c>
      <c r="C97" s="66">
        <f t="shared" si="4"/>
        <v>3</v>
      </c>
      <c r="D97" s="3">
        <f t="shared" si="5"/>
        <v>40.200000000000003</v>
      </c>
      <c r="E97" s="21">
        <f t="shared" si="6"/>
        <v>120.60000000000001</v>
      </c>
      <c r="F97" s="22">
        <v>1</v>
      </c>
      <c r="G97" s="4">
        <f t="shared" si="7"/>
        <v>1.2060000000000001E-7</v>
      </c>
    </row>
    <row r="98" spans="1:7" ht="13.5" thickBot="1" x14ac:dyDescent="0.25">
      <c r="B98" s="25" t="s">
        <v>202</v>
      </c>
      <c r="C98" s="39"/>
      <c r="D98" s="39"/>
      <c r="E98" s="39"/>
      <c r="F98" s="39"/>
      <c r="G98" s="24"/>
    </row>
    <row r="100" spans="1:7" ht="15.75" thickBot="1" x14ac:dyDescent="0.25">
      <c r="A100" t="s">
        <v>179</v>
      </c>
      <c r="B100" s="3"/>
      <c r="C100" s="59"/>
      <c r="D100" s="3"/>
      <c r="E100" s="3"/>
    </row>
    <row r="101" spans="1:7" ht="51.75" thickBot="1" x14ac:dyDescent="0.25">
      <c r="B101" s="58" t="s">
        <v>21</v>
      </c>
      <c r="C101" s="65" t="s">
        <v>151</v>
      </c>
      <c r="D101" s="63" t="s">
        <v>173</v>
      </c>
      <c r="E101" s="65" t="s">
        <v>174</v>
      </c>
      <c r="F101" s="67" t="s">
        <v>175</v>
      </c>
      <c r="G101" s="64" t="s">
        <v>176</v>
      </c>
    </row>
    <row r="102" spans="1:7" ht="15" x14ac:dyDescent="0.2">
      <c r="B102" s="2" t="s">
        <v>482</v>
      </c>
      <c r="C102" s="66">
        <f t="shared" ref="C102:C112" si="8">VLOOKUP(B102,Construction,2,FALSE)</f>
        <v>3</v>
      </c>
      <c r="D102" s="3">
        <f t="shared" ref="D102:D112" si="9">VLOOKUP(B102,fuelInfo,4,FALSE)</f>
        <v>42.3</v>
      </c>
      <c r="E102" s="21">
        <f>C102*D102</f>
        <v>126.89999999999999</v>
      </c>
      <c r="F102" s="21">
        <v>0.8</v>
      </c>
      <c r="G102" s="4">
        <f>(E102/1000000000)*F102</f>
        <v>1.0151999999999999E-7</v>
      </c>
    </row>
    <row r="103" spans="1:7" ht="15" x14ac:dyDescent="0.2">
      <c r="B103" s="2" t="s">
        <v>483</v>
      </c>
      <c r="C103" s="66">
        <f t="shared" si="8"/>
        <v>3</v>
      </c>
      <c r="D103" s="3">
        <f t="shared" si="9"/>
        <v>44.3</v>
      </c>
      <c r="E103" s="21">
        <f t="shared" ref="E103:E112" si="10">C103*D103</f>
        <v>132.89999999999998</v>
      </c>
      <c r="F103" s="21">
        <v>0.74</v>
      </c>
      <c r="G103" s="4">
        <f t="shared" ref="G103:G112" si="11">(E103/1000000000)*F103</f>
        <v>9.8345999999999986E-8</v>
      </c>
    </row>
    <row r="104" spans="1:7" ht="15" x14ac:dyDescent="0.2">
      <c r="B104" s="2" t="s">
        <v>484</v>
      </c>
      <c r="C104" s="66">
        <f t="shared" si="8"/>
        <v>3</v>
      </c>
      <c r="D104" s="3">
        <f t="shared" si="9"/>
        <v>44.3</v>
      </c>
      <c r="E104" s="21">
        <f t="shared" si="10"/>
        <v>132.89999999999998</v>
      </c>
      <c r="F104" s="21">
        <v>0.71</v>
      </c>
      <c r="G104" s="4">
        <f t="shared" si="11"/>
        <v>9.4358999999999978E-8</v>
      </c>
    </row>
    <row r="105" spans="1:7" ht="15" x14ac:dyDescent="0.2">
      <c r="B105" s="2" t="s">
        <v>485</v>
      </c>
      <c r="C105" s="66">
        <f t="shared" si="8"/>
        <v>3</v>
      </c>
      <c r="D105" s="3">
        <f t="shared" si="9"/>
        <v>44.1</v>
      </c>
      <c r="E105" s="21">
        <f t="shared" si="10"/>
        <v>132.30000000000001</v>
      </c>
      <c r="F105" s="21">
        <v>0.79</v>
      </c>
      <c r="G105" s="4">
        <f t="shared" si="11"/>
        <v>1.0451700000000001E-7</v>
      </c>
    </row>
    <row r="106" spans="1:7" ht="15" x14ac:dyDescent="0.2">
      <c r="B106" s="2" t="s">
        <v>486</v>
      </c>
      <c r="C106" s="66">
        <f t="shared" si="8"/>
        <v>3</v>
      </c>
      <c r="D106" s="3">
        <f t="shared" si="9"/>
        <v>43.8</v>
      </c>
      <c r="E106" s="21">
        <f t="shared" si="10"/>
        <v>131.39999999999998</v>
      </c>
      <c r="F106" s="21">
        <v>0.8</v>
      </c>
      <c r="G106" s="4">
        <f t="shared" si="11"/>
        <v>1.0511999999999998E-7</v>
      </c>
    </row>
    <row r="107" spans="1:7" ht="15" x14ac:dyDescent="0.2">
      <c r="B107" s="2" t="s">
        <v>468</v>
      </c>
      <c r="C107" s="66">
        <f t="shared" si="8"/>
        <v>3</v>
      </c>
      <c r="D107" s="3">
        <f t="shared" si="9"/>
        <v>38.1</v>
      </c>
      <c r="E107" s="21">
        <f t="shared" si="10"/>
        <v>114.30000000000001</v>
      </c>
      <c r="F107" s="21">
        <v>1</v>
      </c>
      <c r="G107" s="4">
        <f t="shared" si="11"/>
        <v>1.1430000000000001E-7</v>
      </c>
    </row>
    <row r="108" spans="1:7" ht="15" x14ac:dyDescent="0.2">
      <c r="B108" s="2" t="s">
        <v>469</v>
      </c>
      <c r="C108" s="66">
        <f t="shared" si="8"/>
        <v>3</v>
      </c>
      <c r="D108" s="3">
        <f t="shared" si="9"/>
        <v>43</v>
      </c>
      <c r="E108" s="21">
        <f t="shared" si="10"/>
        <v>129</v>
      </c>
      <c r="F108" s="21">
        <v>0.84</v>
      </c>
      <c r="G108" s="4">
        <f t="shared" si="11"/>
        <v>1.0836E-7</v>
      </c>
    </row>
    <row r="109" spans="1:7" ht="15" x14ac:dyDescent="0.2">
      <c r="B109" s="2" t="s">
        <v>470</v>
      </c>
      <c r="C109" s="66">
        <f t="shared" si="8"/>
        <v>3</v>
      </c>
      <c r="D109" s="3">
        <f t="shared" si="9"/>
        <v>40.4</v>
      </c>
      <c r="E109" s="21">
        <f t="shared" si="10"/>
        <v>121.19999999999999</v>
      </c>
      <c r="F109" s="21">
        <v>0.94</v>
      </c>
      <c r="G109" s="4">
        <f t="shared" si="11"/>
        <v>1.13928E-7</v>
      </c>
    </row>
    <row r="110" spans="1:7" ht="15" x14ac:dyDescent="0.2">
      <c r="B110" s="2" t="s">
        <v>471</v>
      </c>
      <c r="C110" s="66">
        <f t="shared" si="8"/>
        <v>1</v>
      </c>
      <c r="D110" s="3">
        <f t="shared" si="9"/>
        <v>47.3</v>
      </c>
      <c r="E110" s="21">
        <f t="shared" si="10"/>
        <v>47.3</v>
      </c>
      <c r="F110" s="21">
        <v>0.54</v>
      </c>
      <c r="G110" s="4">
        <f t="shared" si="11"/>
        <v>2.5542000000000001E-8</v>
      </c>
    </row>
    <row r="111" spans="1:7" ht="15" x14ac:dyDescent="0.2">
      <c r="B111" s="2" t="s">
        <v>24</v>
      </c>
      <c r="C111" s="66">
        <f t="shared" si="8"/>
        <v>3</v>
      </c>
      <c r="D111" s="3">
        <f t="shared" si="9"/>
        <v>44.5</v>
      </c>
      <c r="E111" s="21">
        <f t="shared" si="10"/>
        <v>133.5</v>
      </c>
      <c r="F111" s="21">
        <v>0.77</v>
      </c>
      <c r="G111" s="4">
        <f t="shared" si="11"/>
        <v>1.02795E-7</v>
      </c>
    </row>
    <row r="112" spans="1:7" ht="15.75" thickBot="1" x14ac:dyDescent="0.25">
      <c r="B112" s="5" t="s">
        <v>26</v>
      </c>
      <c r="C112" s="66">
        <f t="shared" si="8"/>
        <v>3</v>
      </c>
      <c r="D112" s="3">
        <f t="shared" si="9"/>
        <v>40.200000000000003</v>
      </c>
      <c r="E112" s="21">
        <f t="shared" si="10"/>
        <v>120.60000000000001</v>
      </c>
      <c r="F112" s="22">
        <v>1</v>
      </c>
      <c r="G112" s="4">
        <f t="shared" si="11"/>
        <v>1.2060000000000001E-7</v>
      </c>
    </row>
    <row r="113" spans="1:7" ht="13.5" thickBot="1" x14ac:dyDescent="0.25">
      <c r="B113" s="25" t="s">
        <v>203</v>
      </c>
      <c r="C113" s="39"/>
      <c r="D113" s="39"/>
      <c r="E113" s="39"/>
      <c r="F113" s="39"/>
      <c r="G113" s="24"/>
    </row>
    <row r="115" spans="1:7" ht="15.75" thickBot="1" x14ac:dyDescent="0.25">
      <c r="A115" t="s">
        <v>180</v>
      </c>
      <c r="B115" s="3"/>
      <c r="C115" s="59"/>
      <c r="D115" s="3"/>
      <c r="E115" s="3"/>
    </row>
    <row r="116" spans="1:7" ht="51.75" thickBot="1" x14ac:dyDescent="0.25">
      <c r="B116" s="58" t="s">
        <v>21</v>
      </c>
      <c r="C116" s="65" t="s">
        <v>151</v>
      </c>
      <c r="D116" s="63" t="s">
        <v>173</v>
      </c>
      <c r="E116" s="67" t="s">
        <v>174</v>
      </c>
      <c r="F116" s="67" t="s">
        <v>175</v>
      </c>
      <c r="G116" s="64" t="s">
        <v>176</v>
      </c>
    </row>
    <row r="117" spans="1:7" ht="15" x14ac:dyDescent="0.2">
      <c r="B117" s="2" t="s">
        <v>482</v>
      </c>
      <c r="C117" s="66">
        <f t="shared" ref="C117:C127" si="12">VLOOKUP(B117,Commercial,2,FALSE)</f>
        <v>10</v>
      </c>
      <c r="D117" s="3">
        <f t="shared" ref="D117:D127" si="13">VLOOKUP(B117,fuelInfo,4,FALSE)</f>
        <v>42.3</v>
      </c>
      <c r="E117" s="21">
        <f>C117*D117</f>
        <v>423</v>
      </c>
      <c r="F117" s="21">
        <v>0.8</v>
      </c>
      <c r="G117" s="4">
        <f>(E117/1000000000)*F117</f>
        <v>3.3840000000000001E-7</v>
      </c>
    </row>
    <row r="118" spans="1:7" ht="15" x14ac:dyDescent="0.2">
      <c r="B118" s="2" t="s">
        <v>483</v>
      </c>
      <c r="C118" s="66">
        <f t="shared" si="12"/>
        <v>10</v>
      </c>
      <c r="D118" s="3">
        <f t="shared" si="13"/>
        <v>44.3</v>
      </c>
      <c r="E118" s="21">
        <f t="shared" ref="E118:E127" si="14">C118*D118</f>
        <v>443</v>
      </c>
      <c r="F118" s="21">
        <v>0.74</v>
      </c>
      <c r="G118" s="4">
        <f t="shared" ref="G118:G127" si="15">(E118/1000000000)*F118</f>
        <v>3.2781999999999998E-7</v>
      </c>
    </row>
    <row r="119" spans="1:7" ht="15" x14ac:dyDescent="0.2">
      <c r="B119" s="2" t="s">
        <v>484</v>
      </c>
      <c r="C119" s="66">
        <f t="shared" si="12"/>
        <v>10</v>
      </c>
      <c r="D119" s="3">
        <f t="shared" si="13"/>
        <v>44.3</v>
      </c>
      <c r="E119" s="21">
        <f t="shared" si="14"/>
        <v>443</v>
      </c>
      <c r="F119" s="21">
        <v>0.71</v>
      </c>
      <c r="G119" s="4">
        <f t="shared" si="15"/>
        <v>3.1453E-7</v>
      </c>
    </row>
    <row r="120" spans="1:7" ht="15" x14ac:dyDescent="0.2">
      <c r="B120" s="2" t="s">
        <v>485</v>
      </c>
      <c r="C120" s="66">
        <f t="shared" si="12"/>
        <v>10</v>
      </c>
      <c r="D120" s="3">
        <f t="shared" si="13"/>
        <v>44.1</v>
      </c>
      <c r="E120" s="21">
        <f t="shared" si="14"/>
        <v>441</v>
      </c>
      <c r="F120" s="21">
        <v>0.79</v>
      </c>
      <c r="G120" s="4">
        <f t="shared" si="15"/>
        <v>3.4839000000000001E-7</v>
      </c>
    </row>
    <row r="121" spans="1:7" ht="15" x14ac:dyDescent="0.2">
      <c r="B121" s="2" t="s">
        <v>486</v>
      </c>
      <c r="C121" s="66">
        <f t="shared" si="12"/>
        <v>10</v>
      </c>
      <c r="D121" s="3">
        <f t="shared" si="13"/>
        <v>43.8</v>
      </c>
      <c r="E121" s="21">
        <f t="shared" si="14"/>
        <v>438</v>
      </c>
      <c r="F121" s="21">
        <v>0.8</v>
      </c>
      <c r="G121" s="4">
        <f t="shared" si="15"/>
        <v>3.5040000000000001E-7</v>
      </c>
    </row>
    <row r="122" spans="1:7" ht="15" x14ac:dyDescent="0.2">
      <c r="B122" s="2" t="s">
        <v>468</v>
      </c>
      <c r="C122" s="66">
        <f t="shared" si="12"/>
        <v>10</v>
      </c>
      <c r="D122" s="3">
        <f t="shared" si="13"/>
        <v>38.1</v>
      </c>
      <c r="E122" s="21">
        <f t="shared" si="14"/>
        <v>381</v>
      </c>
      <c r="F122" s="21">
        <v>1</v>
      </c>
      <c r="G122" s="4">
        <f t="shared" si="15"/>
        <v>3.8099999999999998E-7</v>
      </c>
    </row>
    <row r="123" spans="1:7" ht="15" x14ac:dyDescent="0.2">
      <c r="B123" s="2" t="s">
        <v>469</v>
      </c>
      <c r="C123" s="66">
        <f t="shared" si="12"/>
        <v>10</v>
      </c>
      <c r="D123" s="3">
        <f t="shared" si="13"/>
        <v>43</v>
      </c>
      <c r="E123" s="21">
        <f t="shared" si="14"/>
        <v>430</v>
      </c>
      <c r="F123" s="21">
        <v>0.84</v>
      </c>
      <c r="G123" s="4">
        <f t="shared" si="15"/>
        <v>3.6119999999999998E-7</v>
      </c>
    </row>
    <row r="124" spans="1:7" ht="15" x14ac:dyDescent="0.2">
      <c r="B124" s="2" t="s">
        <v>470</v>
      </c>
      <c r="C124" s="66">
        <f t="shared" si="12"/>
        <v>10</v>
      </c>
      <c r="D124" s="3">
        <f t="shared" si="13"/>
        <v>40.4</v>
      </c>
      <c r="E124" s="21">
        <f t="shared" si="14"/>
        <v>404</v>
      </c>
      <c r="F124" s="21">
        <v>0.94</v>
      </c>
      <c r="G124" s="4">
        <f t="shared" si="15"/>
        <v>3.7976000000000001E-7</v>
      </c>
    </row>
    <row r="125" spans="1:7" ht="15" x14ac:dyDescent="0.2">
      <c r="B125" s="2" t="s">
        <v>471</v>
      </c>
      <c r="C125" s="66">
        <f t="shared" si="12"/>
        <v>5</v>
      </c>
      <c r="D125" s="3">
        <f t="shared" si="13"/>
        <v>47.3</v>
      </c>
      <c r="E125" s="21">
        <f t="shared" si="14"/>
        <v>236.5</v>
      </c>
      <c r="F125" s="21">
        <v>0.54</v>
      </c>
      <c r="G125" s="4">
        <f t="shared" si="15"/>
        <v>1.2771000000000002E-7</v>
      </c>
    </row>
    <row r="126" spans="1:7" ht="15" x14ac:dyDescent="0.2">
      <c r="B126" s="2" t="s">
        <v>24</v>
      </c>
      <c r="C126" s="66">
        <f t="shared" si="12"/>
        <v>10</v>
      </c>
      <c r="D126" s="3">
        <f t="shared" si="13"/>
        <v>44.5</v>
      </c>
      <c r="E126" s="21">
        <f t="shared" si="14"/>
        <v>445</v>
      </c>
      <c r="F126" s="21">
        <v>0.77</v>
      </c>
      <c r="G126" s="4">
        <f t="shared" si="15"/>
        <v>3.4265000000000001E-7</v>
      </c>
    </row>
    <row r="127" spans="1:7" ht="15.75" thickBot="1" x14ac:dyDescent="0.25">
      <c r="B127" s="5" t="s">
        <v>26</v>
      </c>
      <c r="C127" s="66">
        <f t="shared" si="12"/>
        <v>10</v>
      </c>
      <c r="D127" s="3">
        <f t="shared" si="13"/>
        <v>40.200000000000003</v>
      </c>
      <c r="E127" s="21">
        <f t="shared" si="14"/>
        <v>402</v>
      </c>
      <c r="F127" s="22">
        <v>1</v>
      </c>
      <c r="G127" s="4">
        <f t="shared" si="15"/>
        <v>4.0200000000000003E-7</v>
      </c>
    </row>
    <row r="128" spans="1:7" ht="13.5" thickBot="1" x14ac:dyDescent="0.25">
      <c r="B128" s="25" t="s">
        <v>204</v>
      </c>
      <c r="C128" s="39"/>
      <c r="D128" s="39"/>
      <c r="E128" s="39"/>
      <c r="F128" s="39"/>
      <c r="G128" s="24"/>
    </row>
    <row r="130" spans="1:7" ht="15.75" thickBot="1" x14ac:dyDescent="0.25">
      <c r="A130" t="s">
        <v>181</v>
      </c>
      <c r="B130" s="3"/>
      <c r="C130" s="59"/>
      <c r="D130" s="3"/>
      <c r="E130" s="3"/>
    </row>
    <row r="131" spans="1:7" ht="51.75" thickBot="1" x14ac:dyDescent="0.25">
      <c r="B131" s="58" t="s">
        <v>21</v>
      </c>
      <c r="C131" s="65" t="s">
        <v>151</v>
      </c>
      <c r="D131" s="63" t="s">
        <v>173</v>
      </c>
      <c r="E131" s="67" t="s">
        <v>174</v>
      </c>
      <c r="F131" s="67" t="s">
        <v>175</v>
      </c>
      <c r="G131" s="64" t="s">
        <v>176</v>
      </c>
    </row>
    <row r="132" spans="1:7" ht="15" x14ac:dyDescent="0.2">
      <c r="B132" s="2" t="s">
        <v>482</v>
      </c>
      <c r="C132" s="66">
        <f t="shared" ref="C132:C142" si="16">VLOOKUP(B132,Institutional,2,FALSE)</f>
        <v>10</v>
      </c>
      <c r="D132" s="3">
        <f t="shared" ref="D132:D142" si="17">VLOOKUP(B132,fuelInfo,4,FALSE)</f>
        <v>42.3</v>
      </c>
      <c r="E132" s="21">
        <f>C132*D132</f>
        <v>423</v>
      </c>
      <c r="F132" s="21">
        <v>0.8</v>
      </c>
      <c r="G132" s="4">
        <f>(E132/1000000000)*F132</f>
        <v>3.3840000000000001E-7</v>
      </c>
    </row>
    <row r="133" spans="1:7" ht="15" x14ac:dyDescent="0.2">
      <c r="B133" s="2" t="s">
        <v>483</v>
      </c>
      <c r="C133" s="66">
        <f t="shared" si="16"/>
        <v>10</v>
      </c>
      <c r="D133" s="3">
        <f t="shared" si="17"/>
        <v>44.3</v>
      </c>
      <c r="E133" s="21">
        <f t="shared" ref="E133:E142" si="18">C133*D133</f>
        <v>443</v>
      </c>
      <c r="F133" s="21">
        <v>0.74</v>
      </c>
      <c r="G133" s="4">
        <f t="shared" ref="G133:G142" si="19">(E133/1000000000)*F133</f>
        <v>3.2781999999999998E-7</v>
      </c>
    </row>
    <row r="134" spans="1:7" ht="15" x14ac:dyDescent="0.2">
      <c r="B134" s="2" t="s">
        <v>484</v>
      </c>
      <c r="C134" s="66">
        <f t="shared" si="16"/>
        <v>10</v>
      </c>
      <c r="D134" s="3">
        <f t="shared" si="17"/>
        <v>44.3</v>
      </c>
      <c r="E134" s="21">
        <f t="shared" si="18"/>
        <v>443</v>
      </c>
      <c r="F134" s="21">
        <v>0.71</v>
      </c>
      <c r="G134" s="4">
        <f t="shared" si="19"/>
        <v>3.1453E-7</v>
      </c>
    </row>
    <row r="135" spans="1:7" ht="15" x14ac:dyDescent="0.2">
      <c r="B135" s="2" t="s">
        <v>485</v>
      </c>
      <c r="C135" s="66">
        <f t="shared" si="16"/>
        <v>10</v>
      </c>
      <c r="D135" s="3">
        <f t="shared" si="17"/>
        <v>44.1</v>
      </c>
      <c r="E135" s="21">
        <f t="shared" si="18"/>
        <v>441</v>
      </c>
      <c r="F135" s="21">
        <v>0.79</v>
      </c>
      <c r="G135" s="4">
        <f t="shared" si="19"/>
        <v>3.4839000000000001E-7</v>
      </c>
    </row>
    <row r="136" spans="1:7" ht="15" x14ac:dyDescent="0.2">
      <c r="B136" s="2" t="s">
        <v>486</v>
      </c>
      <c r="C136" s="66">
        <f t="shared" si="16"/>
        <v>10</v>
      </c>
      <c r="D136" s="3">
        <f t="shared" si="17"/>
        <v>43.8</v>
      </c>
      <c r="E136" s="21">
        <f t="shared" si="18"/>
        <v>438</v>
      </c>
      <c r="F136" s="21">
        <v>0.8</v>
      </c>
      <c r="G136" s="4">
        <f t="shared" si="19"/>
        <v>3.5040000000000001E-7</v>
      </c>
    </row>
    <row r="137" spans="1:7" ht="15" x14ac:dyDescent="0.2">
      <c r="B137" s="2" t="s">
        <v>468</v>
      </c>
      <c r="C137" s="66">
        <f t="shared" si="16"/>
        <v>10</v>
      </c>
      <c r="D137" s="3">
        <f t="shared" si="17"/>
        <v>38.1</v>
      </c>
      <c r="E137" s="21">
        <f t="shared" si="18"/>
        <v>381</v>
      </c>
      <c r="F137" s="21">
        <v>1</v>
      </c>
      <c r="G137" s="4">
        <f t="shared" si="19"/>
        <v>3.8099999999999998E-7</v>
      </c>
    </row>
    <row r="138" spans="1:7" ht="15" x14ac:dyDescent="0.2">
      <c r="B138" s="2" t="s">
        <v>469</v>
      </c>
      <c r="C138" s="66">
        <f t="shared" si="16"/>
        <v>10</v>
      </c>
      <c r="D138" s="3">
        <f t="shared" si="17"/>
        <v>43</v>
      </c>
      <c r="E138" s="21">
        <f t="shared" si="18"/>
        <v>430</v>
      </c>
      <c r="F138" s="21">
        <v>0.84</v>
      </c>
      <c r="G138" s="4">
        <f t="shared" si="19"/>
        <v>3.6119999999999998E-7</v>
      </c>
    </row>
    <row r="139" spans="1:7" ht="15" x14ac:dyDescent="0.2">
      <c r="B139" s="2" t="s">
        <v>470</v>
      </c>
      <c r="C139" s="66">
        <f t="shared" si="16"/>
        <v>10</v>
      </c>
      <c r="D139" s="3">
        <f t="shared" si="17"/>
        <v>40.4</v>
      </c>
      <c r="E139" s="21">
        <f t="shared" si="18"/>
        <v>404</v>
      </c>
      <c r="F139" s="21">
        <v>0.94</v>
      </c>
      <c r="G139" s="4">
        <f t="shared" si="19"/>
        <v>3.7976000000000001E-7</v>
      </c>
    </row>
    <row r="140" spans="1:7" ht="15" x14ac:dyDescent="0.2">
      <c r="B140" s="2" t="s">
        <v>471</v>
      </c>
      <c r="C140" s="66">
        <f t="shared" si="16"/>
        <v>5</v>
      </c>
      <c r="D140" s="3">
        <f t="shared" si="17"/>
        <v>47.3</v>
      </c>
      <c r="E140" s="21">
        <f t="shared" si="18"/>
        <v>236.5</v>
      </c>
      <c r="F140" s="21">
        <v>0.54</v>
      </c>
      <c r="G140" s="4">
        <f t="shared" si="19"/>
        <v>1.2771000000000002E-7</v>
      </c>
    </row>
    <row r="141" spans="1:7" ht="15" x14ac:dyDescent="0.2">
      <c r="B141" s="2" t="s">
        <v>24</v>
      </c>
      <c r="C141" s="66">
        <f t="shared" si="16"/>
        <v>10</v>
      </c>
      <c r="D141" s="3">
        <f t="shared" si="17"/>
        <v>44.5</v>
      </c>
      <c r="E141" s="21">
        <f t="shared" si="18"/>
        <v>445</v>
      </c>
      <c r="F141" s="21">
        <v>0.77</v>
      </c>
      <c r="G141" s="4">
        <f t="shared" si="19"/>
        <v>3.4265000000000001E-7</v>
      </c>
    </row>
    <row r="142" spans="1:7" ht="15.75" thickBot="1" x14ac:dyDescent="0.25">
      <c r="B142" s="5" t="s">
        <v>26</v>
      </c>
      <c r="C142" s="66">
        <f t="shared" si="16"/>
        <v>10</v>
      </c>
      <c r="D142" s="3">
        <f t="shared" si="17"/>
        <v>40.200000000000003</v>
      </c>
      <c r="E142" s="21">
        <f t="shared" si="18"/>
        <v>402</v>
      </c>
      <c r="F142" s="22">
        <v>1</v>
      </c>
      <c r="G142" s="4">
        <f t="shared" si="19"/>
        <v>4.0200000000000003E-7</v>
      </c>
    </row>
    <row r="143" spans="1:7" ht="13.5" thickBot="1" x14ac:dyDescent="0.25">
      <c r="B143" s="25" t="s">
        <v>205</v>
      </c>
      <c r="C143" s="39"/>
      <c r="D143" s="39"/>
      <c r="E143" s="39"/>
      <c r="F143" s="39"/>
      <c r="G143" s="24"/>
    </row>
    <row r="145" spans="1:7" ht="15.75" thickBot="1" x14ac:dyDescent="0.25">
      <c r="A145" t="s">
        <v>182</v>
      </c>
      <c r="B145" s="3"/>
      <c r="C145" s="59"/>
      <c r="D145" s="3"/>
      <c r="E145" s="3"/>
    </row>
    <row r="146" spans="1:7" ht="51.75" thickBot="1" x14ac:dyDescent="0.25">
      <c r="B146" s="58" t="s">
        <v>21</v>
      </c>
      <c r="C146" s="65" t="s">
        <v>151</v>
      </c>
      <c r="D146" s="63" t="s">
        <v>173</v>
      </c>
      <c r="E146" s="67" t="s">
        <v>174</v>
      </c>
      <c r="F146" s="67" t="s">
        <v>175</v>
      </c>
      <c r="G146" s="64" t="s">
        <v>176</v>
      </c>
    </row>
    <row r="147" spans="1:7" ht="15" x14ac:dyDescent="0.2">
      <c r="B147" s="2" t="s">
        <v>482</v>
      </c>
      <c r="C147" s="66">
        <f t="shared" ref="C147:C157" si="20">VLOOKUP(B147,Residential,2,FALSE)</f>
        <v>10</v>
      </c>
      <c r="D147" s="3">
        <f t="shared" ref="D147:D157" si="21">VLOOKUP(B147,fuelInfo,4,FALSE)</f>
        <v>42.3</v>
      </c>
      <c r="E147" s="21">
        <f>C147*D147</f>
        <v>423</v>
      </c>
      <c r="F147" s="21">
        <v>0.8</v>
      </c>
      <c r="G147" s="4">
        <f>(E147/1000000000)*F147</f>
        <v>3.3840000000000001E-7</v>
      </c>
    </row>
    <row r="148" spans="1:7" ht="15" x14ac:dyDescent="0.2">
      <c r="B148" s="2" t="s">
        <v>483</v>
      </c>
      <c r="C148" s="66">
        <f t="shared" si="20"/>
        <v>10</v>
      </c>
      <c r="D148" s="3">
        <f t="shared" si="21"/>
        <v>44.3</v>
      </c>
      <c r="E148" s="21">
        <f t="shared" ref="E148:E157" si="22">C148*D148</f>
        <v>443</v>
      </c>
      <c r="F148" s="21">
        <v>0.74</v>
      </c>
      <c r="G148" s="4">
        <f t="shared" ref="G148:G157" si="23">(E148/1000000000)*F148</f>
        <v>3.2781999999999998E-7</v>
      </c>
    </row>
    <row r="149" spans="1:7" ht="15" x14ac:dyDescent="0.2">
      <c r="B149" s="2" t="s">
        <v>484</v>
      </c>
      <c r="C149" s="66">
        <f t="shared" si="20"/>
        <v>10</v>
      </c>
      <c r="D149" s="3">
        <f t="shared" si="21"/>
        <v>44.3</v>
      </c>
      <c r="E149" s="21">
        <f t="shared" si="22"/>
        <v>443</v>
      </c>
      <c r="F149" s="21">
        <v>0.71</v>
      </c>
      <c r="G149" s="4">
        <f t="shared" si="23"/>
        <v>3.1453E-7</v>
      </c>
    </row>
    <row r="150" spans="1:7" ht="15" x14ac:dyDescent="0.2">
      <c r="B150" s="2" t="s">
        <v>485</v>
      </c>
      <c r="C150" s="66">
        <f t="shared" si="20"/>
        <v>10</v>
      </c>
      <c r="D150" s="3">
        <f t="shared" si="21"/>
        <v>44.1</v>
      </c>
      <c r="E150" s="21">
        <f t="shared" si="22"/>
        <v>441</v>
      </c>
      <c r="F150" s="21">
        <v>0.79</v>
      </c>
      <c r="G150" s="4">
        <f t="shared" si="23"/>
        <v>3.4839000000000001E-7</v>
      </c>
    </row>
    <row r="151" spans="1:7" ht="15" x14ac:dyDescent="0.2">
      <c r="B151" s="2" t="s">
        <v>486</v>
      </c>
      <c r="C151" s="66">
        <f t="shared" si="20"/>
        <v>10</v>
      </c>
      <c r="D151" s="3">
        <f t="shared" si="21"/>
        <v>43.8</v>
      </c>
      <c r="E151" s="21">
        <f t="shared" si="22"/>
        <v>438</v>
      </c>
      <c r="F151" s="21">
        <v>0.8</v>
      </c>
      <c r="G151" s="4">
        <f t="shared" si="23"/>
        <v>3.5040000000000001E-7</v>
      </c>
    </row>
    <row r="152" spans="1:7" ht="15" x14ac:dyDescent="0.2">
      <c r="B152" s="2" t="s">
        <v>468</v>
      </c>
      <c r="C152" s="66">
        <f t="shared" si="20"/>
        <v>10</v>
      </c>
      <c r="D152" s="3">
        <f t="shared" si="21"/>
        <v>38.1</v>
      </c>
      <c r="E152" s="21">
        <f t="shared" si="22"/>
        <v>381</v>
      </c>
      <c r="F152" s="21">
        <v>1</v>
      </c>
      <c r="G152" s="4">
        <f t="shared" si="23"/>
        <v>3.8099999999999998E-7</v>
      </c>
    </row>
    <row r="153" spans="1:7" ht="15" x14ac:dyDescent="0.2">
      <c r="B153" s="2" t="s">
        <v>469</v>
      </c>
      <c r="C153" s="66">
        <f t="shared" si="20"/>
        <v>10</v>
      </c>
      <c r="D153" s="3">
        <f t="shared" si="21"/>
        <v>43</v>
      </c>
      <c r="E153" s="21">
        <f t="shared" si="22"/>
        <v>430</v>
      </c>
      <c r="F153" s="21">
        <v>0.84</v>
      </c>
      <c r="G153" s="4">
        <f t="shared" si="23"/>
        <v>3.6119999999999998E-7</v>
      </c>
    </row>
    <row r="154" spans="1:7" ht="15" x14ac:dyDescent="0.2">
      <c r="B154" s="2" t="s">
        <v>470</v>
      </c>
      <c r="C154" s="66">
        <f t="shared" si="20"/>
        <v>10</v>
      </c>
      <c r="D154" s="3">
        <f t="shared" si="21"/>
        <v>40.4</v>
      </c>
      <c r="E154" s="21">
        <f t="shared" si="22"/>
        <v>404</v>
      </c>
      <c r="F154" s="21">
        <v>0.94</v>
      </c>
      <c r="G154" s="4">
        <f t="shared" si="23"/>
        <v>3.7976000000000001E-7</v>
      </c>
    </row>
    <row r="155" spans="1:7" ht="15" x14ac:dyDescent="0.2">
      <c r="B155" s="2" t="s">
        <v>471</v>
      </c>
      <c r="C155" s="66">
        <f t="shared" si="20"/>
        <v>5</v>
      </c>
      <c r="D155" s="3">
        <f t="shared" si="21"/>
        <v>47.3</v>
      </c>
      <c r="E155" s="21">
        <f t="shared" si="22"/>
        <v>236.5</v>
      </c>
      <c r="F155" s="21">
        <v>0.54</v>
      </c>
      <c r="G155" s="4">
        <f t="shared" si="23"/>
        <v>1.2771000000000002E-7</v>
      </c>
    </row>
    <row r="156" spans="1:7" ht="15" x14ac:dyDescent="0.2">
      <c r="B156" s="2" t="s">
        <v>24</v>
      </c>
      <c r="C156" s="66">
        <f t="shared" si="20"/>
        <v>10</v>
      </c>
      <c r="D156" s="3">
        <f t="shared" si="21"/>
        <v>44.5</v>
      </c>
      <c r="E156" s="21">
        <f t="shared" si="22"/>
        <v>445</v>
      </c>
      <c r="F156" s="21">
        <v>0.77</v>
      </c>
      <c r="G156" s="4">
        <f t="shared" si="23"/>
        <v>3.4265000000000001E-7</v>
      </c>
    </row>
    <row r="157" spans="1:7" ht="15.75" thickBot="1" x14ac:dyDescent="0.25">
      <c r="B157" s="5" t="s">
        <v>26</v>
      </c>
      <c r="C157" s="66">
        <f t="shared" si="20"/>
        <v>10</v>
      </c>
      <c r="D157" s="3">
        <f t="shared" si="21"/>
        <v>40.200000000000003</v>
      </c>
      <c r="E157" s="21">
        <f t="shared" si="22"/>
        <v>402</v>
      </c>
      <c r="F157" s="22">
        <v>1</v>
      </c>
      <c r="G157" s="4">
        <f t="shared" si="23"/>
        <v>4.0200000000000003E-7</v>
      </c>
    </row>
    <row r="158" spans="1:7" ht="13.5" thickBot="1" x14ac:dyDescent="0.25">
      <c r="B158" s="25" t="s">
        <v>206</v>
      </c>
      <c r="C158" s="39"/>
      <c r="D158" s="39"/>
      <c r="E158" s="39"/>
      <c r="F158" s="39"/>
      <c r="G158" s="24"/>
    </row>
    <row r="160" spans="1:7" ht="15.75" thickBot="1" x14ac:dyDescent="0.25">
      <c r="A160" t="s">
        <v>183</v>
      </c>
      <c r="B160" s="3"/>
      <c r="C160" s="59"/>
      <c r="D160" s="3"/>
      <c r="E160" s="3"/>
    </row>
    <row r="161" spans="1:7" ht="51.75" thickBot="1" x14ac:dyDescent="0.25">
      <c r="B161" s="58" t="s">
        <v>21</v>
      </c>
      <c r="C161" s="65" t="s">
        <v>151</v>
      </c>
      <c r="D161" s="63" t="s">
        <v>173</v>
      </c>
      <c r="E161" s="67" t="s">
        <v>174</v>
      </c>
      <c r="F161" s="67" t="s">
        <v>175</v>
      </c>
      <c r="G161" s="64" t="s">
        <v>176</v>
      </c>
    </row>
    <row r="162" spans="1:7" ht="15" x14ac:dyDescent="0.2">
      <c r="B162" s="2" t="s">
        <v>482</v>
      </c>
      <c r="C162" s="66">
        <f t="shared" ref="C162:C172" si="24">VLOOKUP(B162,Agriculture,2,FALSE)</f>
        <v>10</v>
      </c>
      <c r="D162" s="3">
        <f t="shared" ref="D162:D172" si="25">VLOOKUP(B162,fuelInfo,4,FALSE)</f>
        <v>42.3</v>
      </c>
      <c r="E162" s="21">
        <f>C162*D162</f>
        <v>423</v>
      </c>
      <c r="F162" s="21">
        <v>0.8</v>
      </c>
      <c r="G162" s="4">
        <f>(E162/1000000000)*F162</f>
        <v>3.3840000000000001E-7</v>
      </c>
    </row>
    <row r="163" spans="1:7" ht="15" x14ac:dyDescent="0.2">
      <c r="B163" s="2" t="s">
        <v>483</v>
      </c>
      <c r="C163" s="66">
        <f t="shared" si="24"/>
        <v>10</v>
      </c>
      <c r="D163" s="3">
        <f t="shared" si="25"/>
        <v>44.3</v>
      </c>
      <c r="E163" s="21">
        <f t="shared" ref="E163:E172" si="26">C163*D163</f>
        <v>443</v>
      </c>
      <c r="F163" s="21">
        <v>0.74</v>
      </c>
      <c r="G163" s="4">
        <f t="shared" ref="G163:G172" si="27">(E163/1000000000)*F163</f>
        <v>3.2781999999999998E-7</v>
      </c>
    </row>
    <row r="164" spans="1:7" ht="15" x14ac:dyDescent="0.2">
      <c r="B164" s="2" t="s">
        <v>484</v>
      </c>
      <c r="C164" s="66">
        <f t="shared" si="24"/>
        <v>10</v>
      </c>
      <c r="D164" s="3">
        <f t="shared" si="25"/>
        <v>44.3</v>
      </c>
      <c r="E164" s="21">
        <f t="shared" si="26"/>
        <v>443</v>
      </c>
      <c r="F164" s="21">
        <v>0.71</v>
      </c>
      <c r="G164" s="4">
        <f t="shared" si="27"/>
        <v>3.1453E-7</v>
      </c>
    </row>
    <row r="165" spans="1:7" ht="15" x14ac:dyDescent="0.2">
      <c r="B165" s="2" t="s">
        <v>485</v>
      </c>
      <c r="C165" s="66">
        <f t="shared" si="24"/>
        <v>10</v>
      </c>
      <c r="D165" s="3">
        <f t="shared" si="25"/>
        <v>44.1</v>
      </c>
      <c r="E165" s="21">
        <f t="shared" si="26"/>
        <v>441</v>
      </c>
      <c r="F165" s="21">
        <v>0.79</v>
      </c>
      <c r="G165" s="4">
        <f t="shared" si="27"/>
        <v>3.4839000000000001E-7</v>
      </c>
    </row>
    <row r="166" spans="1:7" ht="15" x14ac:dyDescent="0.2">
      <c r="B166" s="2" t="s">
        <v>486</v>
      </c>
      <c r="C166" s="66">
        <f t="shared" si="24"/>
        <v>10</v>
      </c>
      <c r="D166" s="3">
        <f t="shared" si="25"/>
        <v>43.8</v>
      </c>
      <c r="E166" s="21">
        <f t="shared" si="26"/>
        <v>438</v>
      </c>
      <c r="F166" s="21">
        <v>0.8</v>
      </c>
      <c r="G166" s="4">
        <f t="shared" si="27"/>
        <v>3.5040000000000001E-7</v>
      </c>
    </row>
    <row r="167" spans="1:7" ht="15" x14ac:dyDescent="0.2">
      <c r="B167" s="2" t="s">
        <v>468</v>
      </c>
      <c r="C167" s="66">
        <f t="shared" si="24"/>
        <v>10</v>
      </c>
      <c r="D167" s="3">
        <f t="shared" si="25"/>
        <v>38.1</v>
      </c>
      <c r="E167" s="21">
        <f t="shared" si="26"/>
        <v>381</v>
      </c>
      <c r="F167" s="21">
        <v>1</v>
      </c>
      <c r="G167" s="4">
        <f t="shared" si="27"/>
        <v>3.8099999999999998E-7</v>
      </c>
    </row>
    <row r="168" spans="1:7" ht="15" x14ac:dyDescent="0.2">
      <c r="B168" s="2" t="s">
        <v>469</v>
      </c>
      <c r="C168" s="66">
        <f t="shared" si="24"/>
        <v>10</v>
      </c>
      <c r="D168" s="3">
        <f t="shared" si="25"/>
        <v>43</v>
      </c>
      <c r="E168" s="21">
        <f t="shared" si="26"/>
        <v>430</v>
      </c>
      <c r="F168" s="21">
        <v>0.84</v>
      </c>
      <c r="G168" s="4">
        <f t="shared" si="27"/>
        <v>3.6119999999999998E-7</v>
      </c>
    </row>
    <row r="169" spans="1:7" ht="15" x14ac:dyDescent="0.2">
      <c r="B169" s="2" t="s">
        <v>470</v>
      </c>
      <c r="C169" s="66">
        <f t="shared" si="24"/>
        <v>10</v>
      </c>
      <c r="D169" s="3">
        <f t="shared" si="25"/>
        <v>40.4</v>
      </c>
      <c r="E169" s="21">
        <f t="shared" si="26"/>
        <v>404</v>
      </c>
      <c r="F169" s="21">
        <v>0.94</v>
      </c>
      <c r="G169" s="4">
        <f t="shared" si="27"/>
        <v>3.7976000000000001E-7</v>
      </c>
    </row>
    <row r="170" spans="1:7" ht="15" x14ac:dyDescent="0.2">
      <c r="B170" s="2" t="s">
        <v>471</v>
      </c>
      <c r="C170" s="66">
        <f t="shared" si="24"/>
        <v>5</v>
      </c>
      <c r="D170" s="3">
        <f t="shared" si="25"/>
        <v>47.3</v>
      </c>
      <c r="E170" s="21">
        <f t="shared" si="26"/>
        <v>236.5</v>
      </c>
      <c r="F170" s="21">
        <v>0.54</v>
      </c>
      <c r="G170" s="4">
        <f t="shared" si="27"/>
        <v>1.2771000000000002E-7</v>
      </c>
    </row>
    <row r="171" spans="1:7" ht="15" x14ac:dyDescent="0.2">
      <c r="B171" s="2" t="s">
        <v>24</v>
      </c>
      <c r="C171" s="66">
        <f t="shared" si="24"/>
        <v>10</v>
      </c>
      <c r="D171" s="3">
        <f t="shared" si="25"/>
        <v>44.5</v>
      </c>
      <c r="E171" s="21">
        <f t="shared" si="26"/>
        <v>445</v>
      </c>
      <c r="F171" s="21">
        <v>0.77</v>
      </c>
      <c r="G171" s="4">
        <f t="shared" si="27"/>
        <v>3.4265000000000001E-7</v>
      </c>
    </row>
    <row r="172" spans="1:7" ht="15.75" thickBot="1" x14ac:dyDescent="0.25">
      <c r="B172" s="5" t="s">
        <v>26</v>
      </c>
      <c r="C172" s="66">
        <f t="shared" si="24"/>
        <v>10</v>
      </c>
      <c r="D172" s="3">
        <f t="shared" si="25"/>
        <v>40.200000000000003</v>
      </c>
      <c r="E172" s="21">
        <f t="shared" si="26"/>
        <v>402</v>
      </c>
      <c r="F172" s="22">
        <v>1</v>
      </c>
      <c r="G172" s="4">
        <f t="shared" si="27"/>
        <v>4.0200000000000003E-7</v>
      </c>
    </row>
    <row r="173" spans="1:7" ht="13.5" thickBot="1" x14ac:dyDescent="0.25">
      <c r="B173" s="25" t="s">
        <v>207</v>
      </c>
      <c r="C173" s="39"/>
      <c r="D173" s="39"/>
      <c r="E173" s="39"/>
      <c r="F173" s="39"/>
      <c r="G173" s="24"/>
    </row>
    <row r="175" spans="1:7" ht="15.75" thickBot="1" x14ac:dyDescent="0.25">
      <c r="A175" t="s">
        <v>184</v>
      </c>
      <c r="B175" s="3"/>
      <c r="C175" s="59"/>
      <c r="D175" s="3"/>
      <c r="E175" s="3"/>
    </row>
    <row r="176" spans="1:7" ht="51.75" thickBot="1" x14ac:dyDescent="0.25">
      <c r="B176" s="58" t="s">
        <v>21</v>
      </c>
      <c r="C176" s="65" t="s">
        <v>151</v>
      </c>
      <c r="D176" s="63" t="s">
        <v>173</v>
      </c>
      <c r="E176" s="67" t="s">
        <v>174</v>
      </c>
      <c r="F176" s="67" t="s">
        <v>175</v>
      </c>
      <c r="G176" s="64" t="s">
        <v>176</v>
      </c>
    </row>
    <row r="177" spans="1:7" ht="15" x14ac:dyDescent="0.2">
      <c r="B177" s="2" t="s">
        <v>482</v>
      </c>
      <c r="C177" s="66">
        <f t="shared" ref="C177:C187" si="28">VLOOKUP(B177,Forestry,2,FALSE)</f>
        <v>10</v>
      </c>
      <c r="D177" s="3">
        <f t="shared" ref="D177:D187" si="29">VLOOKUP(B177,fuelInfo,4,FALSE)</f>
        <v>42.3</v>
      </c>
      <c r="E177" s="21">
        <f>C177*D177</f>
        <v>423</v>
      </c>
      <c r="F177" s="21">
        <v>0.8</v>
      </c>
      <c r="G177" s="4">
        <f>(E177/1000000000)*F177</f>
        <v>3.3840000000000001E-7</v>
      </c>
    </row>
    <row r="178" spans="1:7" ht="15" x14ac:dyDescent="0.2">
      <c r="B178" s="2" t="s">
        <v>483</v>
      </c>
      <c r="C178" s="66">
        <f t="shared" si="28"/>
        <v>10</v>
      </c>
      <c r="D178" s="3">
        <f t="shared" si="29"/>
        <v>44.3</v>
      </c>
      <c r="E178" s="21">
        <f t="shared" ref="E178:E187" si="30">C178*D178</f>
        <v>443</v>
      </c>
      <c r="F178" s="21">
        <v>0.74</v>
      </c>
      <c r="G178" s="4">
        <f t="shared" ref="G178:G187" si="31">(E178/1000000000)*F178</f>
        <v>3.2781999999999998E-7</v>
      </c>
    </row>
    <row r="179" spans="1:7" ht="15" x14ac:dyDescent="0.2">
      <c r="B179" s="2" t="s">
        <v>484</v>
      </c>
      <c r="C179" s="66">
        <f t="shared" si="28"/>
        <v>10</v>
      </c>
      <c r="D179" s="3">
        <f t="shared" si="29"/>
        <v>44.3</v>
      </c>
      <c r="E179" s="21">
        <f t="shared" si="30"/>
        <v>443</v>
      </c>
      <c r="F179" s="21">
        <v>0.71</v>
      </c>
      <c r="G179" s="4">
        <f t="shared" si="31"/>
        <v>3.1453E-7</v>
      </c>
    </row>
    <row r="180" spans="1:7" ht="15" x14ac:dyDescent="0.2">
      <c r="B180" s="2" t="s">
        <v>485</v>
      </c>
      <c r="C180" s="66">
        <f t="shared" si="28"/>
        <v>10</v>
      </c>
      <c r="D180" s="3">
        <f t="shared" si="29"/>
        <v>44.1</v>
      </c>
      <c r="E180" s="21">
        <f t="shared" si="30"/>
        <v>441</v>
      </c>
      <c r="F180" s="21">
        <v>0.79</v>
      </c>
      <c r="G180" s="4">
        <f t="shared" si="31"/>
        <v>3.4839000000000001E-7</v>
      </c>
    </row>
    <row r="181" spans="1:7" ht="15" x14ac:dyDescent="0.2">
      <c r="B181" s="2" t="s">
        <v>486</v>
      </c>
      <c r="C181" s="66">
        <f t="shared" si="28"/>
        <v>10</v>
      </c>
      <c r="D181" s="3">
        <f t="shared" si="29"/>
        <v>43.8</v>
      </c>
      <c r="E181" s="21">
        <f t="shared" si="30"/>
        <v>438</v>
      </c>
      <c r="F181" s="21">
        <v>0.8</v>
      </c>
      <c r="G181" s="4">
        <f t="shared" si="31"/>
        <v>3.5040000000000001E-7</v>
      </c>
    </row>
    <row r="182" spans="1:7" ht="15" x14ac:dyDescent="0.2">
      <c r="B182" s="2" t="s">
        <v>468</v>
      </c>
      <c r="C182" s="66">
        <f t="shared" si="28"/>
        <v>10</v>
      </c>
      <c r="D182" s="3">
        <f t="shared" si="29"/>
        <v>38.1</v>
      </c>
      <c r="E182" s="21">
        <f t="shared" si="30"/>
        <v>381</v>
      </c>
      <c r="F182" s="21">
        <v>1</v>
      </c>
      <c r="G182" s="4">
        <f t="shared" si="31"/>
        <v>3.8099999999999998E-7</v>
      </c>
    </row>
    <row r="183" spans="1:7" ht="15" x14ac:dyDescent="0.2">
      <c r="B183" s="2" t="s">
        <v>469</v>
      </c>
      <c r="C183" s="66">
        <f t="shared" si="28"/>
        <v>10</v>
      </c>
      <c r="D183" s="3">
        <f t="shared" si="29"/>
        <v>43</v>
      </c>
      <c r="E183" s="21">
        <f t="shared" si="30"/>
        <v>430</v>
      </c>
      <c r="F183" s="21">
        <v>0.84</v>
      </c>
      <c r="G183" s="4">
        <f t="shared" si="31"/>
        <v>3.6119999999999998E-7</v>
      </c>
    </row>
    <row r="184" spans="1:7" ht="15" x14ac:dyDescent="0.2">
      <c r="B184" s="2" t="s">
        <v>470</v>
      </c>
      <c r="C184" s="66">
        <f t="shared" si="28"/>
        <v>10</v>
      </c>
      <c r="D184" s="3">
        <f t="shared" si="29"/>
        <v>40.4</v>
      </c>
      <c r="E184" s="21">
        <f t="shared" si="30"/>
        <v>404</v>
      </c>
      <c r="F184" s="21">
        <v>0.94</v>
      </c>
      <c r="G184" s="4">
        <f t="shared" si="31"/>
        <v>3.7976000000000001E-7</v>
      </c>
    </row>
    <row r="185" spans="1:7" ht="15" x14ac:dyDescent="0.2">
      <c r="B185" s="2" t="s">
        <v>471</v>
      </c>
      <c r="C185" s="66">
        <f t="shared" si="28"/>
        <v>5</v>
      </c>
      <c r="D185" s="3">
        <f t="shared" si="29"/>
        <v>47.3</v>
      </c>
      <c r="E185" s="21">
        <f t="shared" si="30"/>
        <v>236.5</v>
      </c>
      <c r="F185" s="21">
        <v>0.54</v>
      </c>
      <c r="G185" s="4">
        <f t="shared" si="31"/>
        <v>1.2771000000000002E-7</v>
      </c>
    </row>
    <row r="186" spans="1:7" ht="15" x14ac:dyDescent="0.2">
      <c r="B186" s="2" t="s">
        <v>24</v>
      </c>
      <c r="C186" s="66">
        <f t="shared" si="28"/>
        <v>10</v>
      </c>
      <c r="D186" s="3">
        <f t="shared" si="29"/>
        <v>44.5</v>
      </c>
      <c r="E186" s="21">
        <f t="shared" si="30"/>
        <v>445</v>
      </c>
      <c r="F186" s="21">
        <v>0.77</v>
      </c>
      <c r="G186" s="4">
        <f t="shared" si="31"/>
        <v>3.4265000000000001E-7</v>
      </c>
    </row>
    <row r="187" spans="1:7" ht="15.75" thickBot="1" x14ac:dyDescent="0.25">
      <c r="B187" s="5" t="s">
        <v>26</v>
      </c>
      <c r="C187" s="66">
        <f t="shared" si="28"/>
        <v>10</v>
      </c>
      <c r="D187" s="3">
        <f t="shared" si="29"/>
        <v>40.200000000000003</v>
      </c>
      <c r="E187" s="21">
        <f t="shared" si="30"/>
        <v>402</v>
      </c>
      <c r="F187" s="22">
        <v>1</v>
      </c>
      <c r="G187" s="4">
        <f t="shared" si="31"/>
        <v>4.0200000000000003E-7</v>
      </c>
    </row>
    <row r="188" spans="1:7" ht="13.5" thickBot="1" x14ac:dyDescent="0.25">
      <c r="B188" s="25" t="s">
        <v>208</v>
      </c>
      <c r="C188" s="39"/>
      <c r="D188" s="39"/>
      <c r="E188" s="39"/>
      <c r="F188" s="39"/>
      <c r="G188" s="24"/>
    </row>
    <row r="190" spans="1:7" ht="15.75" thickBot="1" x14ac:dyDescent="0.25">
      <c r="A190" t="s">
        <v>185</v>
      </c>
      <c r="B190" s="3"/>
      <c r="C190" s="59"/>
      <c r="D190" s="3"/>
      <c r="E190" s="3"/>
    </row>
    <row r="191" spans="1:7" ht="51.75" thickBot="1" x14ac:dyDescent="0.25">
      <c r="B191" s="58" t="s">
        <v>21</v>
      </c>
      <c r="C191" s="65" t="s">
        <v>151</v>
      </c>
      <c r="D191" s="63" t="s">
        <v>173</v>
      </c>
      <c r="E191" s="67" t="s">
        <v>174</v>
      </c>
      <c r="F191" s="67" t="s">
        <v>175</v>
      </c>
      <c r="G191" s="64" t="s">
        <v>176</v>
      </c>
    </row>
    <row r="192" spans="1:7" ht="15" x14ac:dyDescent="0.2">
      <c r="B192" s="2" t="s">
        <v>482</v>
      </c>
      <c r="C192" s="66">
        <f t="shared" ref="C192:C202" si="32">VLOOKUP(B192,Fisheries,2,FALSE)</f>
        <v>10</v>
      </c>
      <c r="D192" s="3">
        <f t="shared" ref="D192:D202" si="33">VLOOKUP(B192,fuelInfo,4,FALSE)</f>
        <v>42.3</v>
      </c>
      <c r="E192" s="21">
        <f>C192*D192</f>
        <v>423</v>
      </c>
      <c r="F192" s="21">
        <v>0.8</v>
      </c>
      <c r="G192" s="4">
        <f>(E192/1000000000)*F192</f>
        <v>3.3840000000000001E-7</v>
      </c>
    </row>
    <row r="193" spans="1:7" ht="15" x14ac:dyDescent="0.2">
      <c r="B193" s="2" t="s">
        <v>483</v>
      </c>
      <c r="C193" s="66">
        <f t="shared" si="32"/>
        <v>10</v>
      </c>
      <c r="D193" s="3">
        <f t="shared" si="33"/>
        <v>44.3</v>
      </c>
      <c r="E193" s="21">
        <f t="shared" ref="E193:E202" si="34">C193*D193</f>
        <v>443</v>
      </c>
      <c r="F193" s="21">
        <v>0.74</v>
      </c>
      <c r="G193" s="4">
        <f t="shared" ref="G193:G202" si="35">(E193/1000000000)*F193</f>
        <v>3.2781999999999998E-7</v>
      </c>
    </row>
    <row r="194" spans="1:7" ht="15" x14ac:dyDescent="0.2">
      <c r="B194" s="2" t="s">
        <v>484</v>
      </c>
      <c r="C194" s="66">
        <f t="shared" si="32"/>
        <v>10</v>
      </c>
      <c r="D194" s="3">
        <f t="shared" si="33"/>
        <v>44.3</v>
      </c>
      <c r="E194" s="21">
        <f t="shared" si="34"/>
        <v>443</v>
      </c>
      <c r="F194" s="21">
        <v>0.71</v>
      </c>
      <c r="G194" s="4">
        <f t="shared" si="35"/>
        <v>3.1453E-7</v>
      </c>
    </row>
    <row r="195" spans="1:7" ht="15" x14ac:dyDescent="0.2">
      <c r="B195" s="2" t="s">
        <v>485</v>
      </c>
      <c r="C195" s="66">
        <f t="shared" si="32"/>
        <v>10</v>
      </c>
      <c r="D195" s="3">
        <f t="shared" si="33"/>
        <v>44.1</v>
      </c>
      <c r="E195" s="21">
        <f t="shared" si="34"/>
        <v>441</v>
      </c>
      <c r="F195" s="21">
        <v>0.79</v>
      </c>
      <c r="G195" s="4">
        <f t="shared" si="35"/>
        <v>3.4839000000000001E-7</v>
      </c>
    </row>
    <row r="196" spans="1:7" ht="15" x14ac:dyDescent="0.2">
      <c r="B196" s="2" t="s">
        <v>486</v>
      </c>
      <c r="C196" s="66">
        <f t="shared" si="32"/>
        <v>10</v>
      </c>
      <c r="D196" s="3">
        <f t="shared" si="33"/>
        <v>43.8</v>
      </c>
      <c r="E196" s="21">
        <f t="shared" si="34"/>
        <v>438</v>
      </c>
      <c r="F196" s="21">
        <v>0.8</v>
      </c>
      <c r="G196" s="4">
        <f t="shared" si="35"/>
        <v>3.5040000000000001E-7</v>
      </c>
    </row>
    <row r="197" spans="1:7" ht="15" x14ac:dyDescent="0.2">
      <c r="B197" s="2" t="s">
        <v>468</v>
      </c>
      <c r="C197" s="66">
        <f t="shared" si="32"/>
        <v>10</v>
      </c>
      <c r="D197" s="3">
        <f t="shared" si="33"/>
        <v>38.1</v>
      </c>
      <c r="E197" s="21">
        <f t="shared" si="34"/>
        <v>381</v>
      </c>
      <c r="F197" s="21">
        <v>1</v>
      </c>
      <c r="G197" s="4">
        <f t="shared" si="35"/>
        <v>3.8099999999999998E-7</v>
      </c>
    </row>
    <row r="198" spans="1:7" ht="15" x14ac:dyDescent="0.2">
      <c r="B198" s="2" t="s">
        <v>469</v>
      </c>
      <c r="C198" s="66">
        <f t="shared" si="32"/>
        <v>10</v>
      </c>
      <c r="D198" s="3">
        <f t="shared" si="33"/>
        <v>43</v>
      </c>
      <c r="E198" s="21">
        <f t="shared" si="34"/>
        <v>430</v>
      </c>
      <c r="F198" s="21">
        <v>0.84</v>
      </c>
      <c r="G198" s="4">
        <f t="shared" si="35"/>
        <v>3.6119999999999998E-7</v>
      </c>
    </row>
    <row r="199" spans="1:7" ht="15" x14ac:dyDescent="0.2">
      <c r="B199" s="2" t="s">
        <v>470</v>
      </c>
      <c r="C199" s="66">
        <f t="shared" si="32"/>
        <v>10</v>
      </c>
      <c r="D199" s="3">
        <f t="shared" si="33"/>
        <v>40.4</v>
      </c>
      <c r="E199" s="21">
        <f t="shared" si="34"/>
        <v>404</v>
      </c>
      <c r="F199" s="21">
        <v>0.94</v>
      </c>
      <c r="G199" s="4">
        <f t="shared" si="35"/>
        <v>3.7976000000000001E-7</v>
      </c>
    </row>
    <row r="200" spans="1:7" ht="15" x14ac:dyDescent="0.2">
      <c r="B200" s="2" t="s">
        <v>471</v>
      </c>
      <c r="C200" s="66">
        <f t="shared" si="32"/>
        <v>5</v>
      </c>
      <c r="D200" s="3">
        <f t="shared" si="33"/>
        <v>47.3</v>
      </c>
      <c r="E200" s="21">
        <f t="shared" si="34"/>
        <v>236.5</v>
      </c>
      <c r="F200" s="21">
        <v>0.54</v>
      </c>
      <c r="G200" s="4">
        <f t="shared" si="35"/>
        <v>1.2771000000000002E-7</v>
      </c>
    </row>
    <row r="201" spans="1:7" ht="15" x14ac:dyDescent="0.2">
      <c r="B201" s="2" t="s">
        <v>24</v>
      </c>
      <c r="C201" s="66">
        <f t="shared" si="32"/>
        <v>10</v>
      </c>
      <c r="D201" s="3">
        <f t="shared" si="33"/>
        <v>44.5</v>
      </c>
      <c r="E201" s="21">
        <f t="shared" si="34"/>
        <v>445</v>
      </c>
      <c r="F201" s="21">
        <v>0.77</v>
      </c>
      <c r="G201" s="4">
        <f t="shared" si="35"/>
        <v>3.4265000000000001E-7</v>
      </c>
    </row>
    <row r="202" spans="1:7" ht="15.75" thickBot="1" x14ac:dyDescent="0.25">
      <c r="B202" s="5" t="s">
        <v>26</v>
      </c>
      <c r="C202" s="66">
        <f t="shared" si="32"/>
        <v>10</v>
      </c>
      <c r="D202" s="3">
        <f t="shared" si="33"/>
        <v>40.200000000000003</v>
      </c>
      <c r="E202" s="21">
        <f t="shared" si="34"/>
        <v>402</v>
      </c>
      <c r="F202" s="22">
        <v>1</v>
      </c>
      <c r="G202" s="4">
        <f t="shared" si="35"/>
        <v>4.0200000000000003E-7</v>
      </c>
    </row>
    <row r="203" spans="1:7" ht="13.5" thickBot="1" x14ac:dyDescent="0.25">
      <c r="B203" s="25" t="s">
        <v>215</v>
      </c>
      <c r="C203" s="39"/>
      <c r="D203" s="39"/>
      <c r="E203" s="39"/>
      <c r="F203" s="39"/>
      <c r="G203" s="24"/>
    </row>
    <row r="206" spans="1:7" x14ac:dyDescent="0.2">
      <c r="A206" s="524" t="s">
        <v>190</v>
      </c>
      <c r="B206" s="484"/>
      <c r="C206" s="484"/>
      <c r="D206" s="484"/>
      <c r="E206" s="484"/>
      <c r="F206" s="484"/>
      <c r="G206" s="484"/>
    </row>
    <row r="208" spans="1:7" ht="13.5" thickBot="1" x14ac:dyDescent="0.25">
      <c r="A208" t="s">
        <v>177</v>
      </c>
    </row>
    <row r="209" spans="1:7" ht="39" thickBot="1" x14ac:dyDescent="0.25">
      <c r="B209" s="51" t="s">
        <v>21</v>
      </c>
      <c r="C209" s="99" t="s">
        <v>151</v>
      </c>
      <c r="D209" s="55" t="s">
        <v>173</v>
      </c>
      <c r="E209" s="61" t="s">
        <v>174</v>
      </c>
      <c r="F209" s="55" t="s">
        <v>191</v>
      </c>
      <c r="G209" s="62" t="s">
        <v>292</v>
      </c>
    </row>
    <row r="210" spans="1:7" x14ac:dyDescent="0.2">
      <c r="B210" s="57" t="s">
        <v>480</v>
      </c>
      <c r="C210" s="37">
        <f>VLOOKUP(B210,Energy,2,FALSE)</f>
        <v>1</v>
      </c>
      <c r="D210" s="37">
        <f>VLOOKUP(B210,fuelInfo,4,FALSE)</f>
        <v>50.4</v>
      </c>
      <c r="E210" s="28">
        <f>C210*D210</f>
        <v>50.4</v>
      </c>
      <c r="F210" s="37">
        <v>0.9</v>
      </c>
      <c r="G210" s="36">
        <f>(E210/1000000000)*F210</f>
        <v>4.5360000000000004E-8</v>
      </c>
    </row>
    <row r="211" spans="1:7" x14ac:dyDescent="0.2">
      <c r="B211" s="2" t="s">
        <v>23</v>
      </c>
      <c r="C211" s="21">
        <f>VLOOKUP(B211,Energy,2,FALSE)</f>
        <v>1</v>
      </c>
      <c r="D211" s="21">
        <f>VLOOKUP(B211,fuelInfo,4,FALSE)</f>
        <v>46.4</v>
      </c>
      <c r="E211" s="3">
        <f>C211*D211</f>
        <v>46.4</v>
      </c>
      <c r="F211" s="21">
        <v>1.3</v>
      </c>
      <c r="G211" s="4">
        <f>(E211/1000000000)*F211</f>
        <v>6.032E-8</v>
      </c>
    </row>
    <row r="212" spans="1:7" ht="13.5" thickBot="1" x14ac:dyDescent="0.25">
      <c r="B212" s="5" t="s">
        <v>478</v>
      </c>
      <c r="C212" s="22">
        <f>VLOOKUP(B212,Energy,2,FALSE)</f>
        <v>1</v>
      </c>
      <c r="D212" s="22">
        <f>VLOOKUP(B212,fuelInfo,4,FALSE)</f>
        <v>48</v>
      </c>
      <c r="E212" s="6">
        <f>C212*D212</f>
        <v>48</v>
      </c>
      <c r="F212" s="22">
        <v>0.7</v>
      </c>
      <c r="G212" s="7">
        <f>(E212/1000000000)*F212</f>
        <v>3.3599999999999996E-8</v>
      </c>
    </row>
    <row r="213" spans="1:7" ht="13.5" thickBot="1" x14ac:dyDescent="0.25">
      <c r="B213" s="26" t="s">
        <v>240</v>
      </c>
      <c r="C213" s="6"/>
      <c r="D213" s="6"/>
      <c r="E213" s="6"/>
      <c r="F213" s="6"/>
      <c r="G213" s="7"/>
    </row>
    <row r="215" spans="1:7" ht="13.5" thickBot="1" x14ac:dyDescent="0.25">
      <c r="A215" t="s">
        <v>193</v>
      </c>
    </row>
    <row r="216" spans="1:7" ht="39" thickBot="1" x14ac:dyDescent="0.25">
      <c r="B216" s="51" t="s">
        <v>21</v>
      </c>
      <c r="C216" s="99" t="s">
        <v>151</v>
      </c>
      <c r="D216" s="61" t="s">
        <v>173</v>
      </c>
      <c r="E216" s="55" t="s">
        <v>174</v>
      </c>
      <c r="F216" s="67" t="s">
        <v>191</v>
      </c>
      <c r="G216" s="62" t="s">
        <v>292</v>
      </c>
    </row>
    <row r="217" spans="1:7" x14ac:dyDescent="0.2">
      <c r="B217" s="57" t="s">
        <v>480</v>
      </c>
      <c r="C217" s="37">
        <f>VLOOKUP(B217,Manufacturing,2,FALSE)</f>
        <v>1</v>
      </c>
      <c r="D217" s="28">
        <f>VLOOKUP(B217,fuelInfo,4,FALSE)</f>
        <v>50.4</v>
      </c>
      <c r="E217" s="37">
        <f>C217*D217</f>
        <v>50.4</v>
      </c>
      <c r="F217" s="37">
        <v>0.9</v>
      </c>
      <c r="G217" s="36">
        <f>(E217/1000000000)*F217</f>
        <v>4.5360000000000004E-8</v>
      </c>
    </row>
    <row r="218" spans="1:7" x14ac:dyDescent="0.2">
      <c r="B218" s="2" t="s">
        <v>23</v>
      </c>
      <c r="C218" s="21">
        <f>VLOOKUP(B218,Manufacturing,2,FALSE)</f>
        <v>1</v>
      </c>
      <c r="D218" s="3">
        <f>VLOOKUP(B218,fuelInfo,4,FALSE)</f>
        <v>46.4</v>
      </c>
      <c r="E218" s="21">
        <f>C218*D218</f>
        <v>46.4</v>
      </c>
      <c r="F218" s="21">
        <v>1.3</v>
      </c>
      <c r="G218" s="4">
        <f>(E218/1000000000)*F218</f>
        <v>6.032E-8</v>
      </c>
    </row>
    <row r="219" spans="1:7" ht="13.5" thickBot="1" x14ac:dyDescent="0.25">
      <c r="B219" s="5" t="s">
        <v>478</v>
      </c>
      <c r="C219" s="22">
        <f>VLOOKUP(B219,Manufacturing,2,FALSE)</f>
        <v>1</v>
      </c>
      <c r="D219" s="6">
        <f>VLOOKUP(B219,fuelInfo,4,FALSE)</f>
        <v>48</v>
      </c>
      <c r="E219" s="22">
        <f>C219*D219</f>
        <v>48</v>
      </c>
      <c r="F219" s="22">
        <v>0.7</v>
      </c>
      <c r="G219" s="7">
        <f>(E219/1000000000)*F219</f>
        <v>3.3599999999999996E-8</v>
      </c>
    </row>
    <row r="220" spans="1:7" ht="13.5" thickBot="1" x14ac:dyDescent="0.25">
      <c r="B220" s="26" t="s">
        <v>241</v>
      </c>
      <c r="C220" s="6"/>
      <c r="D220" s="6"/>
      <c r="E220" s="6"/>
      <c r="F220" s="6"/>
      <c r="G220" s="7"/>
    </row>
    <row r="222" spans="1:7" ht="13.5" thickBot="1" x14ac:dyDescent="0.25">
      <c r="A222" t="s">
        <v>194</v>
      </c>
    </row>
    <row r="223" spans="1:7" ht="39" thickBot="1" x14ac:dyDescent="0.25">
      <c r="B223" s="51" t="s">
        <v>21</v>
      </c>
      <c r="C223" s="99" t="s">
        <v>151</v>
      </c>
      <c r="D223" s="61" t="s">
        <v>173</v>
      </c>
      <c r="E223" s="55" t="s">
        <v>174</v>
      </c>
      <c r="F223" s="55" t="s">
        <v>191</v>
      </c>
      <c r="G223" s="62" t="s">
        <v>292</v>
      </c>
    </row>
    <row r="224" spans="1:7" x14ac:dyDescent="0.2">
      <c r="B224" s="57" t="s">
        <v>480</v>
      </c>
      <c r="C224" s="37">
        <f>VLOOKUP(B224,Construction,2,FALSE)</f>
        <v>1</v>
      </c>
      <c r="D224" s="28">
        <f>VLOOKUP(B224,fuelInfo,4,FALSE)</f>
        <v>50.4</v>
      </c>
      <c r="E224" s="37">
        <f>C224*D224</f>
        <v>50.4</v>
      </c>
      <c r="F224" s="37">
        <v>0.9</v>
      </c>
      <c r="G224" s="36">
        <f>(E224/1000000000)*F224</f>
        <v>4.5360000000000004E-8</v>
      </c>
    </row>
    <row r="225" spans="1:7" x14ac:dyDescent="0.2">
      <c r="B225" s="2" t="s">
        <v>23</v>
      </c>
      <c r="C225" s="21">
        <f>VLOOKUP(B225,Construction,2,FALSE)</f>
        <v>1</v>
      </c>
      <c r="D225" s="3">
        <f>VLOOKUP(B225,fuelInfo,4,FALSE)</f>
        <v>46.4</v>
      </c>
      <c r="E225" s="21">
        <f>C225*D225</f>
        <v>46.4</v>
      </c>
      <c r="F225" s="21">
        <v>1.3</v>
      </c>
      <c r="G225" s="4">
        <f>(E225/1000000000)*F225</f>
        <v>6.032E-8</v>
      </c>
    </row>
    <row r="226" spans="1:7" ht="13.5" thickBot="1" x14ac:dyDescent="0.25">
      <c r="B226" s="5" t="s">
        <v>478</v>
      </c>
      <c r="C226" s="22">
        <f>VLOOKUP(B226,Construction,2,FALSE)</f>
        <v>1</v>
      </c>
      <c r="D226" s="6">
        <f>VLOOKUP(B226,fuelInfo,4,FALSE)</f>
        <v>48</v>
      </c>
      <c r="E226" s="22">
        <f>C226*D226</f>
        <v>48</v>
      </c>
      <c r="F226" s="22">
        <v>0.7</v>
      </c>
      <c r="G226" s="7">
        <f>(E226/1000000000)*F226</f>
        <v>3.3599999999999996E-8</v>
      </c>
    </row>
    <row r="227" spans="1:7" ht="13.5" thickBot="1" x14ac:dyDescent="0.25">
      <c r="B227" s="26" t="s">
        <v>242</v>
      </c>
      <c r="C227" s="6"/>
      <c r="D227" s="6"/>
      <c r="E227" s="6"/>
      <c r="F227" s="6"/>
      <c r="G227" s="7"/>
    </row>
    <row r="228" spans="1:7" x14ac:dyDescent="0.2">
      <c r="B228" s="3"/>
      <c r="C228" s="3"/>
      <c r="D228" s="3"/>
      <c r="E228" s="3"/>
      <c r="F228" s="3"/>
      <c r="G228" s="3"/>
    </row>
    <row r="229" spans="1:7" ht="13.5" thickBot="1" x14ac:dyDescent="0.25">
      <c r="A229" t="s">
        <v>195</v>
      </c>
      <c r="B229" s="3"/>
      <c r="C229" s="3"/>
      <c r="D229" s="3"/>
      <c r="E229" s="3"/>
      <c r="F229" s="3"/>
      <c r="G229" s="3"/>
    </row>
    <row r="230" spans="1:7" ht="39" thickBot="1" x14ac:dyDescent="0.25">
      <c r="B230" s="51" t="s">
        <v>21</v>
      </c>
      <c r="C230" s="99" t="s">
        <v>151</v>
      </c>
      <c r="D230" s="61" t="s">
        <v>173</v>
      </c>
      <c r="E230" s="55" t="s">
        <v>174</v>
      </c>
      <c r="F230" s="55" t="s">
        <v>191</v>
      </c>
      <c r="G230" s="62" t="s">
        <v>292</v>
      </c>
    </row>
    <row r="231" spans="1:7" x14ac:dyDescent="0.2">
      <c r="B231" s="57" t="s">
        <v>480</v>
      </c>
      <c r="C231" s="37">
        <f>VLOOKUP(B231,Commercial,2,FALSE)</f>
        <v>5</v>
      </c>
      <c r="D231" s="28">
        <f>VLOOKUP(B231,fuelInfo,4,FALSE)</f>
        <v>50.4</v>
      </c>
      <c r="E231" s="37">
        <f>C231*D231</f>
        <v>252</v>
      </c>
      <c r="F231" s="37">
        <v>0.9</v>
      </c>
      <c r="G231" s="36">
        <f>(E231/1000000000)*F231</f>
        <v>2.2679999999999999E-7</v>
      </c>
    </row>
    <row r="232" spans="1:7" x14ac:dyDescent="0.2">
      <c r="B232" s="2" t="s">
        <v>23</v>
      </c>
      <c r="C232" s="21">
        <f>VLOOKUP(B232,Commercial,2,FALSE)</f>
        <v>5</v>
      </c>
      <c r="D232" s="3">
        <f>VLOOKUP(B232,fuelInfo,4,FALSE)</f>
        <v>46.4</v>
      </c>
      <c r="E232" s="21">
        <f>C232*D232</f>
        <v>232</v>
      </c>
      <c r="F232" s="21">
        <v>1.3</v>
      </c>
      <c r="G232" s="4">
        <f>(E232/1000000000)*F232</f>
        <v>3.016E-7</v>
      </c>
    </row>
    <row r="233" spans="1:7" ht="13.5" thickBot="1" x14ac:dyDescent="0.25">
      <c r="B233" s="5" t="s">
        <v>478</v>
      </c>
      <c r="C233" s="22">
        <f>VLOOKUP(B233,Commercial,2,FALSE)</f>
        <v>5</v>
      </c>
      <c r="D233" s="6">
        <f>VLOOKUP(B233,fuelInfo,4,FALSE)</f>
        <v>48</v>
      </c>
      <c r="E233" s="22">
        <f>C233*D233</f>
        <v>240</v>
      </c>
      <c r="F233" s="22">
        <v>0.7</v>
      </c>
      <c r="G233" s="7">
        <f>(E233/1000000000)*F233</f>
        <v>1.6799999999999997E-7</v>
      </c>
    </row>
    <row r="234" spans="1:7" ht="13.5" thickBot="1" x14ac:dyDescent="0.25">
      <c r="B234" s="26" t="s">
        <v>243</v>
      </c>
      <c r="C234" s="6"/>
      <c r="D234" s="6"/>
      <c r="E234" s="6"/>
      <c r="F234" s="6"/>
      <c r="G234" s="7"/>
    </row>
    <row r="235" spans="1:7" x14ac:dyDescent="0.2">
      <c r="B235" s="3"/>
      <c r="C235" s="3"/>
      <c r="D235" s="3"/>
      <c r="E235" s="3"/>
      <c r="F235" s="3"/>
      <c r="G235" s="3"/>
    </row>
    <row r="236" spans="1:7" ht="13.5" thickBot="1" x14ac:dyDescent="0.25">
      <c r="A236" t="s">
        <v>196</v>
      </c>
      <c r="B236" s="3"/>
      <c r="C236" s="3"/>
      <c r="D236" s="3"/>
      <c r="E236" s="3"/>
      <c r="F236" s="3"/>
      <c r="G236" s="3"/>
    </row>
    <row r="237" spans="1:7" ht="39" thickBot="1" x14ac:dyDescent="0.25">
      <c r="B237" s="51" t="s">
        <v>21</v>
      </c>
      <c r="C237" s="99" t="s">
        <v>151</v>
      </c>
      <c r="D237" s="61" t="s">
        <v>173</v>
      </c>
      <c r="E237" s="55" t="s">
        <v>174</v>
      </c>
      <c r="F237" s="55" t="s">
        <v>191</v>
      </c>
      <c r="G237" s="62" t="s">
        <v>292</v>
      </c>
    </row>
    <row r="238" spans="1:7" x14ac:dyDescent="0.2">
      <c r="B238" s="57" t="s">
        <v>480</v>
      </c>
      <c r="C238" s="37">
        <f>VLOOKUP(B238,Institutional,2,FALSE)</f>
        <v>5</v>
      </c>
      <c r="D238" s="28">
        <f>VLOOKUP(B238,fuelInfo,4,FALSE)</f>
        <v>50.4</v>
      </c>
      <c r="E238" s="37">
        <f>C238*D238</f>
        <v>252</v>
      </c>
      <c r="F238" s="37">
        <v>0.9</v>
      </c>
      <c r="G238" s="36">
        <f>(E238/1000000000)*F238</f>
        <v>2.2679999999999999E-7</v>
      </c>
    </row>
    <row r="239" spans="1:7" x14ac:dyDescent="0.2">
      <c r="B239" s="2" t="s">
        <v>23</v>
      </c>
      <c r="C239" s="21">
        <f>VLOOKUP(B239,Institutional,2,FALSE)</f>
        <v>5</v>
      </c>
      <c r="D239" s="3">
        <f>VLOOKUP(B239,fuelInfo,4,FALSE)</f>
        <v>46.4</v>
      </c>
      <c r="E239" s="21">
        <f>C239*D239</f>
        <v>232</v>
      </c>
      <c r="F239" s="21">
        <v>1.3</v>
      </c>
      <c r="G239" s="4">
        <f>(E239/1000000000)*F239</f>
        <v>3.016E-7</v>
      </c>
    </row>
    <row r="240" spans="1:7" ht="13.5" thickBot="1" x14ac:dyDescent="0.25">
      <c r="B240" s="5" t="s">
        <v>478</v>
      </c>
      <c r="C240" s="22">
        <f>VLOOKUP(B240,Institutional,2,FALSE)</f>
        <v>5</v>
      </c>
      <c r="D240" s="6">
        <f>VLOOKUP(B240,fuelInfo,4,FALSE)</f>
        <v>48</v>
      </c>
      <c r="E240" s="22">
        <f>C240*D240</f>
        <v>240</v>
      </c>
      <c r="F240" s="22">
        <v>0.7</v>
      </c>
      <c r="G240" s="7">
        <f>(E240/1000000000)*F240</f>
        <v>1.6799999999999997E-7</v>
      </c>
    </row>
    <row r="241" spans="1:7" ht="13.5" thickBot="1" x14ac:dyDescent="0.25">
      <c r="B241" s="26" t="s">
        <v>244</v>
      </c>
      <c r="C241" s="6"/>
      <c r="D241" s="6"/>
      <c r="E241" s="6"/>
      <c r="F241" s="6"/>
      <c r="G241" s="7"/>
    </row>
    <row r="242" spans="1:7" x14ac:dyDescent="0.2">
      <c r="B242" s="3"/>
      <c r="C242" s="3"/>
      <c r="D242" s="3"/>
      <c r="E242" s="3"/>
      <c r="F242" s="3"/>
      <c r="G242" s="3"/>
    </row>
    <row r="243" spans="1:7" ht="13.5" thickBot="1" x14ac:dyDescent="0.25">
      <c r="A243" t="s">
        <v>197</v>
      </c>
      <c r="B243" s="3"/>
      <c r="C243" s="3"/>
      <c r="D243" s="3"/>
      <c r="E243" s="3"/>
      <c r="F243" s="3"/>
      <c r="G243" s="3"/>
    </row>
    <row r="244" spans="1:7" ht="39" thickBot="1" x14ac:dyDescent="0.25">
      <c r="B244" s="51" t="s">
        <v>21</v>
      </c>
      <c r="C244" s="99" t="s">
        <v>151</v>
      </c>
      <c r="D244" s="61" t="s">
        <v>173</v>
      </c>
      <c r="E244" s="55" t="s">
        <v>174</v>
      </c>
      <c r="F244" s="55" t="s">
        <v>191</v>
      </c>
      <c r="G244" s="62" t="s">
        <v>292</v>
      </c>
    </row>
    <row r="245" spans="1:7" x14ac:dyDescent="0.2">
      <c r="B245" s="57" t="s">
        <v>480</v>
      </c>
      <c r="C245" s="37">
        <f>VLOOKUP(B245,Residential,2,FALSE)</f>
        <v>5</v>
      </c>
      <c r="D245" s="28">
        <f>VLOOKUP(B245,fuelInfo,4,FALSE)</f>
        <v>50.4</v>
      </c>
      <c r="E245" s="37">
        <f>C245*D245</f>
        <v>252</v>
      </c>
      <c r="F245" s="37">
        <v>0.9</v>
      </c>
      <c r="G245" s="36">
        <f>(E245/1000000000)*F245</f>
        <v>2.2679999999999999E-7</v>
      </c>
    </row>
    <row r="246" spans="1:7" x14ac:dyDescent="0.2">
      <c r="B246" s="2" t="s">
        <v>23</v>
      </c>
      <c r="C246" s="21">
        <f>VLOOKUP(B246,Residential,2,FALSE)</f>
        <v>5</v>
      </c>
      <c r="D246" s="3">
        <f>VLOOKUP(B246,fuelInfo,4,FALSE)</f>
        <v>46.4</v>
      </c>
      <c r="E246" s="21">
        <f>C246*D246</f>
        <v>232</v>
      </c>
      <c r="F246" s="21">
        <v>1.3</v>
      </c>
      <c r="G246" s="4">
        <f>(E246/1000000000)*F246</f>
        <v>3.016E-7</v>
      </c>
    </row>
    <row r="247" spans="1:7" ht="13.5" thickBot="1" x14ac:dyDescent="0.25">
      <c r="B247" s="5" t="s">
        <v>478</v>
      </c>
      <c r="C247" s="22">
        <f>VLOOKUP(B247,Residential,2,FALSE)</f>
        <v>5</v>
      </c>
      <c r="D247" s="6">
        <f>VLOOKUP(B247,fuelInfo,4,FALSE)</f>
        <v>48</v>
      </c>
      <c r="E247" s="22">
        <f>C247*D247</f>
        <v>240</v>
      </c>
      <c r="F247" s="22">
        <v>0.7</v>
      </c>
      <c r="G247" s="7">
        <f>(E247/1000000000)*F247</f>
        <v>1.6799999999999997E-7</v>
      </c>
    </row>
    <row r="248" spans="1:7" ht="13.5" thickBot="1" x14ac:dyDescent="0.25">
      <c r="B248" s="26" t="s">
        <v>245</v>
      </c>
      <c r="C248" s="6"/>
      <c r="D248" s="6"/>
      <c r="E248" s="6"/>
      <c r="F248" s="6"/>
      <c r="G248" s="7"/>
    </row>
    <row r="249" spans="1:7" x14ac:dyDescent="0.2">
      <c r="B249" s="3"/>
      <c r="C249" s="3"/>
      <c r="D249" s="3"/>
      <c r="E249" s="3"/>
      <c r="F249" s="3"/>
      <c r="G249" s="3"/>
    </row>
    <row r="250" spans="1:7" ht="13.5" thickBot="1" x14ac:dyDescent="0.25">
      <c r="A250" t="s">
        <v>198</v>
      </c>
      <c r="B250" s="3"/>
      <c r="C250" s="3"/>
      <c r="D250" s="3"/>
      <c r="E250" s="3"/>
      <c r="F250" s="3"/>
      <c r="G250" s="3"/>
    </row>
    <row r="251" spans="1:7" ht="39" thickBot="1" x14ac:dyDescent="0.25">
      <c r="B251" s="51" t="s">
        <v>21</v>
      </c>
      <c r="C251" s="99" t="s">
        <v>151</v>
      </c>
      <c r="D251" s="55" t="s">
        <v>173</v>
      </c>
      <c r="E251" s="70" t="s">
        <v>174</v>
      </c>
      <c r="F251" s="55" t="s">
        <v>191</v>
      </c>
      <c r="G251" s="62" t="s">
        <v>292</v>
      </c>
    </row>
    <row r="252" spans="1:7" x14ac:dyDescent="0.2">
      <c r="B252" s="57" t="s">
        <v>480</v>
      </c>
      <c r="C252" s="37">
        <f>VLOOKUP(B252,Agriculture,2,FALSE)</f>
        <v>5</v>
      </c>
      <c r="D252" s="37">
        <f>VLOOKUP(B252,fuelInfo,4,FALSE)</f>
        <v>50.4</v>
      </c>
      <c r="E252" s="36">
        <f>C252*D252</f>
        <v>252</v>
      </c>
      <c r="F252" s="37">
        <v>0.9</v>
      </c>
      <c r="G252" s="36">
        <f>(E252/1000000000)*F252</f>
        <v>2.2679999999999999E-7</v>
      </c>
    </row>
    <row r="253" spans="1:7" x14ac:dyDescent="0.2">
      <c r="B253" s="2" t="s">
        <v>23</v>
      </c>
      <c r="C253" s="21">
        <f>VLOOKUP(B253,Agriculture,2,FALSE)</f>
        <v>5</v>
      </c>
      <c r="D253" s="21">
        <f>VLOOKUP(B253,fuelInfo,4,FALSE)</f>
        <v>46.4</v>
      </c>
      <c r="E253" s="4">
        <f>C253*D253</f>
        <v>232</v>
      </c>
      <c r="F253" s="21">
        <v>1.3</v>
      </c>
      <c r="G253" s="4">
        <f>(E253/1000000000)*F253</f>
        <v>3.016E-7</v>
      </c>
    </row>
    <row r="254" spans="1:7" ht="13.5" thickBot="1" x14ac:dyDescent="0.25">
      <c r="B254" s="5" t="s">
        <v>478</v>
      </c>
      <c r="C254" s="22">
        <f>VLOOKUP(B254,Agriculture,2,FALSE)</f>
        <v>5</v>
      </c>
      <c r="D254" s="22">
        <f>VLOOKUP(B254,fuelInfo,4,FALSE)</f>
        <v>48</v>
      </c>
      <c r="E254" s="7">
        <f>C254*D254</f>
        <v>240</v>
      </c>
      <c r="F254" s="22">
        <v>0.7</v>
      </c>
      <c r="G254" s="4">
        <f>(E254/1000000000)*F254</f>
        <v>1.6799999999999997E-7</v>
      </c>
    </row>
    <row r="255" spans="1:7" ht="13.5" thickBot="1" x14ac:dyDescent="0.25">
      <c r="B255" s="96" t="s">
        <v>246</v>
      </c>
      <c r="C255" s="39"/>
      <c r="D255" s="39"/>
      <c r="E255" s="39"/>
      <c r="F255" s="39"/>
      <c r="G255" s="24"/>
    </row>
    <row r="256" spans="1:7" x14ac:dyDescent="0.2">
      <c r="B256" s="3"/>
      <c r="C256" s="3"/>
      <c r="D256" s="3"/>
      <c r="E256" s="3"/>
      <c r="F256" s="3"/>
      <c r="G256" s="3"/>
    </row>
    <row r="257" spans="1:7" ht="13.5" thickBot="1" x14ac:dyDescent="0.25">
      <c r="A257" s="3" t="s">
        <v>199</v>
      </c>
    </row>
    <row r="258" spans="1:7" ht="39" thickBot="1" x14ac:dyDescent="0.25">
      <c r="B258" s="51" t="s">
        <v>21</v>
      </c>
      <c r="C258" s="99" t="s">
        <v>151</v>
      </c>
      <c r="D258" s="61" t="s">
        <v>173</v>
      </c>
      <c r="E258" s="55" t="s">
        <v>174</v>
      </c>
      <c r="F258" s="55" t="s">
        <v>191</v>
      </c>
      <c r="G258" s="62" t="s">
        <v>292</v>
      </c>
    </row>
    <row r="259" spans="1:7" x14ac:dyDescent="0.2">
      <c r="B259" s="57" t="s">
        <v>480</v>
      </c>
      <c r="C259" s="37">
        <f>VLOOKUP(B259,Forestry,2,FALSE)</f>
        <v>5</v>
      </c>
      <c r="D259" s="28">
        <f>VLOOKUP(B259,fuelInfo,4,FALSE)</f>
        <v>50.4</v>
      </c>
      <c r="E259" s="37">
        <f>C259*D259</f>
        <v>252</v>
      </c>
      <c r="F259" s="37">
        <v>0.9</v>
      </c>
      <c r="G259" s="36">
        <f>(E259/1000000000)*F259</f>
        <v>2.2679999999999999E-7</v>
      </c>
    </row>
    <row r="260" spans="1:7" x14ac:dyDescent="0.2">
      <c r="B260" s="2" t="s">
        <v>23</v>
      </c>
      <c r="C260" s="21">
        <f>VLOOKUP(B260,Forestry,2,FALSE)</f>
        <v>5</v>
      </c>
      <c r="D260" s="3">
        <f>VLOOKUP(B260,fuelInfo,4,FALSE)</f>
        <v>46.4</v>
      </c>
      <c r="E260" s="21">
        <f>C260*D260</f>
        <v>232</v>
      </c>
      <c r="F260" s="21">
        <v>1.3</v>
      </c>
      <c r="G260" s="4">
        <f>(E260/1000000000)*F260</f>
        <v>3.016E-7</v>
      </c>
    </row>
    <row r="261" spans="1:7" ht="13.5" thickBot="1" x14ac:dyDescent="0.25">
      <c r="B261" s="5" t="s">
        <v>478</v>
      </c>
      <c r="C261" s="22">
        <f>VLOOKUP(B261,Forestry,2,FALSE)</f>
        <v>5</v>
      </c>
      <c r="D261" s="6">
        <f>VLOOKUP(B261,fuelInfo,4,FALSE)</f>
        <v>48</v>
      </c>
      <c r="E261" s="22">
        <f>C261*D261</f>
        <v>240</v>
      </c>
      <c r="F261" s="22">
        <v>0.7</v>
      </c>
      <c r="G261" s="7">
        <f>(E261/1000000000)*F261</f>
        <v>1.6799999999999997E-7</v>
      </c>
    </row>
    <row r="262" spans="1:7" ht="13.5" thickBot="1" x14ac:dyDescent="0.25">
      <c r="B262" s="26" t="s">
        <v>247</v>
      </c>
      <c r="C262" s="6"/>
      <c r="D262" s="6"/>
      <c r="E262" s="6"/>
      <c r="F262" s="6"/>
      <c r="G262" s="7"/>
    </row>
    <row r="263" spans="1:7" x14ac:dyDescent="0.2">
      <c r="B263" s="3"/>
      <c r="C263" s="3"/>
      <c r="D263" s="3"/>
      <c r="E263" s="3"/>
      <c r="F263" s="3"/>
      <c r="G263" s="3"/>
    </row>
    <row r="264" spans="1:7" ht="13.5" thickBot="1" x14ac:dyDescent="0.25">
      <c r="A264" t="s">
        <v>200</v>
      </c>
      <c r="B264" s="3"/>
      <c r="C264" s="3"/>
      <c r="D264" s="3"/>
      <c r="E264" s="3"/>
      <c r="F264" s="3"/>
      <c r="G264" s="3"/>
    </row>
    <row r="265" spans="1:7" ht="39" thickBot="1" x14ac:dyDescent="0.25">
      <c r="B265" s="58" t="s">
        <v>21</v>
      </c>
      <c r="C265" s="65" t="s">
        <v>151</v>
      </c>
      <c r="D265" s="63" t="s">
        <v>173</v>
      </c>
      <c r="E265" s="67" t="s">
        <v>174</v>
      </c>
      <c r="F265" s="67" t="s">
        <v>191</v>
      </c>
      <c r="G265" s="62" t="s">
        <v>292</v>
      </c>
    </row>
    <row r="266" spans="1:7" x14ac:dyDescent="0.2">
      <c r="B266" s="57" t="s">
        <v>480</v>
      </c>
      <c r="C266" s="37">
        <f>VLOOKUP(B266,Fisheries,2,FALSE)</f>
        <v>5</v>
      </c>
      <c r="D266" s="28">
        <f>VLOOKUP(B266,fuelInfo,4,FALSE)</f>
        <v>50.4</v>
      </c>
      <c r="E266" s="37">
        <f>C266*D266</f>
        <v>252</v>
      </c>
      <c r="F266" s="37">
        <v>0.9</v>
      </c>
      <c r="G266" s="36">
        <f>(E266/1000000000)*F266</f>
        <v>2.2679999999999999E-7</v>
      </c>
    </row>
    <row r="267" spans="1:7" x14ac:dyDescent="0.2">
      <c r="B267" s="2" t="s">
        <v>23</v>
      </c>
      <c r="C267" s="21">
        <f>VLOOKUP(B267,Fisheries,2,FALSE)</f>
        <v>5</v>
      </c>
      <c r="D267" s="3">
        <f>VLOOKUP(B267,fuelInfo,4,FALSE)</f>
        <v>46.4</v>
      </c>
      <c r="E267" s="21">
        <f>C267*D267</f>
        <v>232</v>
      </c>
      <c r="F267" s="21">
        <v>1.3</v>
      </c>
      <c r="G267" s="4">
        <f>(E267/1000000000)*F267</f>
        <v>3.016E-7</v>
      </c>
    </row>
    <row r="268" spans="1:7" ht="13.5" thickBot="1" x14ac:dyDescent="0.25">
      <c r="B268" s="5" t="s">
        <v>478</v>
      </c>
      <c r="C268" s="22">
        <f>VLOOKUP(B268,Fisheries,2,FALSE)</f>
        <v>5</v>
      </c>
      <c r="D268" s="6">
        <f>VLOOKUP(B268,fuelInfo,4,FALSE)</f>
        <v>48</v>
      </c>
      <c r="E268" s="22">
        <f>C268*D268</f>
        <v>240</v>
      </c>
      <c r="F268" s="22">
        <v>0.7</v>
      </c>
      <c r="G268" s="7">
        <f>(E268/1000000000)*F268</f>
        <v>1.6799999999999997E-7</v>
      </c>
    </row>
    <row r="269" spans="1:7" ht="13.5" thickBot="1" x14ac:dyDescent="0.25">
      <c r="B269" s="96" t="s">
        <v>493</v>
      </c>
      <c r="C269" s="39"/>
      <c r="D269" s="39"/>
      <c r="E269" s="39"/>
      <c r="F269" s="39"/>
      <c r="G269" s="24"/>
    </row>
    <row r="270" spans="1:7" x14ac:dyDescent="0.2">
      <c r="B270" s="11"/>
    </row>
    <row r="271" spans="1:7" x14ac:dyDescent="0.2">
      <c r="A271" s="100" t="s">
        <v>248</v>
      </c>
      <c r="B271" s="11"/>
    </row>
    <row r="272" spans="1:7" ht="13.5" thickBot="1" x14ac:dyDescent="0.25">
      <c r="B272" s="11"/>
    </row>
    <row r="273" spans="2:4" ht="13.5" thickBot="1" x14ac:dyDescent="0.25">
      <c r="B273" s="51" t="s">
        <v>169</v>
      </c>
      <c r="C273" s="55" t="s">
        <v>217</v>
      </c>
      <c r="D273" s="70" t="s">
        <v>218</v>
      </c>
    </row>
    <row r="274" spans="2:4" ht="15" x14ac:dyDescent="0.2">
      <c r="B274" s="72" t="s">
        <v>43</v>
      </c>
      <c r="C274" s="37" t="s">
        <v>219</v>
      </c>
      <c r="D274" s="36" t="s">
        <v>229</v>
      </c>
    </row>
    <row r="275" spans="2:4" ht="15" x14ac:dyDescent="0.2">
      <c r="B275" s="46" t="s">
        <v>136</v>
      </c>
      <c r="C275" s="21" t="s">
        <v>220</v>
      </c>
      <c r="D275" s="4" t="s">
        <v>230</v>
      </c>
    </row>
    <row r="276" spans="2:4" ht="15" x14ac:dyDescent="0.2">
      <c r="B276" s="46" t="s">
        <v>145</v>
      </c>
      <c r="C276" s="21" t="s">
        <v>221</v>
      </c>
      <c r="D276" s="4" t="s">
        <v>231</v>
      </c>
    </row>
    <row r="277" spans="2:4" ht="15" x14ac:dyDescent="0.2">
      <c r="B277" s="46" t="s">
        <v>137</v>
      </c>
      <c r="C277" s="21" t="s">
        <v>222</v>
      </c>
      <c r="D277" s="4" t="s">
        <v>232</v>
      </c>
    </row>
    <row r="278" spans="2:4" ht="15" x14ac:dyDescent="0.2">
      <c r="B278" s="46" t="s">
        <v>138</v>
      </c>
      <c r="C278" s="21" t="s">
        <v>223</v>
      </c>
      <c r="D278" s="4" t="s">
        <v>233</v>
      </c>
    </row>
    <row r="279" spans="2:4" ht="15" x14ac:dyDescent="0.2">
      <c r="B279" s="46" t="s">
        <v>139</v>
      </c>
      <c r="C279" s="21" t="s">
        <v>224</v>
      </c>
      <c r="D279" s="4" t="s">
        <v>234</v>
      </c>
    </row>
    <row r="280" spans="2:4" ht="15" x14ac:dyDescent="0.2">
      <c r="B280" s="46" t="s">
        <v>140</v>
      </c>
      <c r="C280" s="21" t="s">
        <v>225</v>
      </c>
      <c r="D280" s="4" t="s">
        <v>235</v>
      </c>
    </row>
    <row r="281" spans="2:4" ht="15" x14ac:dyDescent="0.2">
      <c r="B281" s="46" t="s">
        <v>141</v>
      </c>
      <c r="C281" s="21" t="s">
        <v>226</v>
      </c>
      <c r="D281" s="4" t="s">
        <v>236</v>
      </c>
    </row>
    <row r="282" spans="2:4" ht="15.75" thickBot="1" x14ac:dyDescent="0.25">
      <c r="B282" s="48" t="s">
        <v>142</v>
      </c>
      <c r="C282" s="22" t="s">
        <v>227</v>
      </c>
      <c r="D282" s="7" t="s">
        <v>228</v>
      </c>
    </row>
    <row r="283" spans="2:4" ht="15.75" thickBot="1" x14ac:dyDescent="0.25">
      <c r="B283" s="71" t="s">
        <v>237</v>
      </c>
      <c r="C283" s="6"/>
      <c r="D283" s="7"/>
    </row>
  </sheetData>
  <mergeCells count="12">
    <mergeCell ref="P6:Q6"/>
    <mergeCell ref="R6:S6"/>
    <mergeCell ref="A67:G67"/>
    <mergeCell ref="A206:G206"/>
    <mergeCell ref="C5:S5"/>
    <mergeCell ref="B6:C6"/>
    <mergeCell ref="D6:E6"/>
    <mergeCell ref="F6:G6"/>
    <mergeCell ref="H6:I6"/>
    <mergeCell ref="J6:K6"/>
    <mergeCell ref="L6:M6"/>
    <mergeCell ref="N6:O6"/>
  </mergeCells>
  <phoneticPr fontId="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164</vt:i4>
      </vt:variant>
    </vt:vector>
  </HeadingPairs>
  <TitlesOfParts>
    <vt:vector size="177" baseType="lpstr">
      <vt:lpstr>Introduction</vt:lpstr>
      <vt:lpstr>Settings</vt:lpstr>
      <vt:lpstr>Spreadsheet</vt:lpstr>
      <vt:lpstr>Tier3</vt:lpstr>
      <vt:lpstr>Tier3EFs</vt:lpstr>
      <vt:lpstr>ghostSpreadsheet_CO2</vt:lpstr>
      <vt:lpstr>CO2 EFs</vt:lpstr>
      <vt:lpstr>ghostSpreadsheet_CH4</vt:lpstr>
      <vt:lpstr>Tier 1 CH4  EFs</vt:lpstr>
      <vt:lpstr>ghostSpreadsheet_N2O</vt:lpstr>
      <vt:lpstr>Tier 1 N2O  EFs (2)</vt:lpstr>
      <vt:lpstr>General_listings</vt:lpstr>
      <vt:lpstr>Revision history</vt:lpstr>
      <vt:lpstr>Agriculture</vt:lpstr>
      <vt:lpstr>agricultureGasEFs</vt:lpstr>
      <vt:lpstr>agricultureGasEFsN2O</vt:lpstr>
      <vt:lpstr>agricultureLiquidEFs</vt:lpstr>
      <vt:lpstr>agricultureLiquidEFsN2O</vt:lpstr>
      <vt:lpstr>AgricultureN2O</vt:lpstr>
      <vt:lpstr>allFuels</vt:lpstr>
      <vt:lpstr>Biomass</vt:lpstr>
      <vt:lpstr>Commercial</vt:lpstr>
      <vt:lpstr>commercialGasEFs</vt:lpstr>
      <vt:lpstr>commercialGasEFsN2O</vt:lpstr>
      <vt:lpstr>commercialLiquidEFs</vt:lpstr>
      <vt:lpstr>commercialLiquidEFsN2O</vt:lpstr>
      <vt:lpstr>CommercialN2O</vt:lpstr>
      <vt:lpstr>Construction</vt:lpstr>
      <vt:lpstr>constructionGasEFs</vt:lpstr>
      <vt:lpstr>constructionGasEFsN2O</vt:lpstr>
      <vt:lpstr>constructionLiquidEFs</vt:lpstr>
      <vt:lpstr>constructionLiquidEFsN2O</vt:lpstr>
      <vt:lpstr>ConstructionN2O</vt:lpstr>
      <vt:lpstr>customConversionFactors</vt:lpstr>
      <vt:lpstr>customFuelTypes</vt:lpstr>
      <vt:lpstr>customTable</vt:lpstr>
      <vt:lpstr>customUnitMap</vt:lpstr>
      <vt:lpstr>denominatorConversionTable</vt:lpstr>
      <vt:lpstr>denominators</vt:lpstr>
      <vt:lpstr>eight</vt:lpstr>
      <vt:lpstr>eighteen</vt:lpstr>
      <vt:lpstr>eleven</vt:lpstr>
      <vt:lpstr>Energy</vt:lpstr>
      <vt:lpstr>energyEFs</vt:lpstr>
      <vt:lpstr>energyGasEFs</vt:lpstr>
      <vt:lpstr>energyGasEFsN2O</vt:lpstr>
      <vt:lpstr>energyLiquidEFs</vt:lpstr>
      <vt:lpstr>energyLiquidEFsN2O</vt:lpstr>
      <vt:lpstr>EnergyN2O</vt:lpstr>
      <vt:lpstr>errorMessageTable</vt:lpstr>
      <vt:lpstr>fifty</vt:lpstr>
      <vt:lpstr>fiftyfour</vt:lpstr>
      <vt:lpstr>fiftyone</vt:lpstr>
      <vt:lpstr>fiftythree</vt:lpstr>
      <vt:lpstr>fiftytwo</vt:lpstr>
      <vt:lpstr>Fisheries</vt:lpstr>
      <vt:lpstr>fisheriesGasEFs</vt:lpstr>
      <vt:lpstr>fisheriesGasEFsN2O</vt:lpstr>
      <vt:lpstr>fisheriesLiquidEFs</vt:lpstr>
      <vt:lpstr>fisheriesLiquidEFsN2O</vt:lpstr>
      <vt:lpstr>FisheriesN2O</vt:lpstr>
      <vt:lpstr>five</vt:lpstr>
      <vt:lpstr>fiveteen</vt:lpstr>
      <vt:lpstr>Forestry</vt:lpstr>
      <vt:lpstr>forestryGasEFs</vt:lpstr>
      <vt:lpstr>forestryGasEFsN2O</vt:lpstr>
      <vt:lpstr>forestryLiquidEFs</vt:lpstr>
      <vt:lpstr>forestryLiquidEFsN2O</vt:lpstr>
      <vt:lpstr>ForestryN2O</vt:lpstr>
      <vt:lpstr>forty</vt:lpstr>
      <vt:lpstr>fortyeight</vt:lpstr>
      <vt:lpstr>fortyfive</vt:lpstr>
      <vt:lpstr>fortyfour</vt:lpstr>
      <vt:lpstr>fortynine</vt:lpstr>
      <vt:lpstr>fortyone</vt:lpstr>
      <vt:lpstr>fortyseven</vt:lpstr>
      <vt:lpstr>fortysix</vt:lpstr>
      <vt:lpstr>fortythree</vt:lpstr>
      <vt:lpstr>fortytwo</vt:lpstr>
      <vt:lpstr>four</vt:lpstr>
      <vt:lpstr>fourCategories</vt:lpstr>
      <vt:lpstr>fourteen</vt:lpstr>
      <vt:lpstr>FuelDefinitions</vt:lpstr>
      <vt:lpstr>fuelInfo</vt:lpstr>
      <vt:lpstr>Fuels</vt:lpstr>
      <vt:lpstr>fuelTypes</vt:lpstr>
      <vt:lpstr>Gas</vt:lpstr>
      <vt:lpstr>gaseousFossil</vt:lpstr>
      <vt:lpstr>gasMeter3EFs</vt:lpstr>
      <vt:lpstr>gasReflection</vt:lpstr>
      <vt:lpstr>GWPSets</vt:lpstr>
      <vt:lpstr>GWPTable</vt:lpstr>
      <vt:lpstr>heatingValueCodes</vt:lpstr>
      <vt:lpstr>heatingValues</vt:lpstr>
      <vt:lpstr>Higher</vt:lpstr>
      <vt:lpstr>HVConversionValues</vt:lpstr>
      <vt:lpstr>HVList</vt:lpstr>
      <vt:lpstr>Industrial_wastes</vt:lpstr>
      <vt:lpstr>Industries</vt:lpstr>
      <vt:lpstr>industryEFTableKeys</vt:lpstr>
      <vt:lpstr>industryEFTableKeysN2O</vt:lpstr>
      <vt:lpstr>industryTypes</vt:lpstr>
      <vt:lpstr>Institutional</vt:lpstr>
      <vt:lpstr>institutionalGasEFs</vt:lpstr>
      <vt:lpstr>institutionalGasEFsN2O</vt:lpstr>
      <vt:lpstr>institutionalLiquidEFs</vt:lpstr>
      <vt:lpstr>institutionalLiquidEFsN2O</vt:lpstr>
      <vt:lpstr>InstitutionalN2O</vt:lpstr>
      <vt:lpstr>Liquid</vt:lpstr>
      <vt:lpstr>liquidFossil</vt:lpstr>
      <vt:lpstr>liquidLiterEFs</vt:lpstr>
      <vt:lpstr>liquidReflection</vt:lpstr>
      <vt:lpstr>Lower</vt:lpstr>
      <vt:lpstr>Manufacturing</vt:lpstr>
      <vt:lpstr>ManufacturingDrop</vt:lpstr>
      <vt:lpstr>manufacturingGasEFs</vt:lpstr>
      <vt:lpstr>manufacturingGasEFsN2O</vt:lpstr>
      <vt:lpstr>manufacturingLiquidEFs</vt:lpstr>
      <vt:lpstr>manufacturingLiquidEFsN2O</vt:lpstr>
      <vt:lpstr>ManufacturingN2O</vt:lpstr>
      <vt:lpstr>ManufacturingShaleOil</vt:lpstr>
      <vt:lpstr>myFuels</vt:lpstr>
      <vt:lpstr>N2OIndustryKeys</vt:lpstr>
      <vt:lpstr>nine</vt:lpstr>
      <vt:lpstr>nineteen</vt:lpstr>
      <vt:lpstr>notApplicable</vt:lpstr>
      <vt:lpstr>numeratorConversionTable</vt:lpstr>
      <vt:lpstr>numerators</vt:lpstr>
      <vt:lpstr>one</vt:lpstr>
      <vt:lpstr>Residential</vt:lpstr>
      <vt:lpstr>residentialGasEFs</vt:lpstr>
      <vt:lpstr>residentialGasEFsN2O</vt:lpstr>
      <vt:lpstr>residentialLiquidEFs</vt:lpstr>
      <vt:lpstr>residentialLiquidEFsN2O</vt:lpstr>
      <vt:lpstr>ResidentialN2O</vt:lpstr>
      <vt:lpstr>sectorDefinitions</vt:lpstr>
      <vt:lpstr>seven</vt:lpstr>
      <vt:lpstr>seventeen</vt:lpstr>
      <vt:lpstr>six</vt:lpstr>
      <vt:lpstr>sixteen</vt:lpstr>
      <vt:lpstr>Solid</vt:lpstr>
      <vt:lpstr>solidEFs</vt:lpstr>
      <vt:lpstr>solidFossil</vt:lpstr>
      <vt:lpstr>solidReflection</vt:lpstr>
      <vt:lpstr>stateMap</vt:lpstr>
      <vt:lpstr>ten</vt:lpstr>
      <vt:lpstr>test</vt:lpstr>
      <vt:lpstr>thirteen</vt:lpstr>
      <vt:lpstr>thirty</vt:lpstr>
      <vt:lpstr>thirtyeight</vt:lpstr>
      <vt:lpstr>thirtyfive</vt:lpstr>
      <vt:lpstr>thirtyfour</vt:lpstr>
      <vt:lpstr>thirtynine</vt:lpstr>
      <vt:lpstr>thirtyone</vt:lpstr>
      <vt:lpstr>thirtyseven</vt:lpstr>
      <vt:lpstr>thirtysix</vt:lpstr>
      <vt:lpstr>thirtythree</vt:lpstr>
      <vt:lpstr>thirtytwo</vt:lpstr>
      <vt:lpstr>three</vt:lpstr>
      <vt:lpstr>Tier3KeyTable</vt:lpstr>
      <vt:lpstr>Tier3Manufacturing</vt:lpstr>
      <vt:lpstr>Tier3ShaleOil</vt:lpstr>
      <vt:lpstr>twelve</vt:lpstr>
      <vt:lpstr>twenty</vt:lpstr>
      <vt:lpstr>twentyeight</vt:lpstr>
      <vt:lpstr>twentyfive</vt:lpstr>
      <vt:lpstr>twentyfour</vt:lpstr>
      <vt:lpstr>twentynine</vt:lpstr>
      <vt:lpstr>twentyone</vt:lpstr>
      <vt:lpstr>twentyseven</vt:lpstr>
      <vt:lpstr>twentysix</vt:lpstr>
      <vt:lpstr>twentythree</vt:lpstr>
      <vt:lpstr>twentytwo</vt:lpstr>
      <vt:lpstr>two</vt:lpstr>
      <vt:lpstr>unitCodes</vt:lpstr>
      <vt:lpstr>unitStates</vt:lpstr>
      <vt:lpstr>unitStateTypes</vt:lpstr>
    </vt:vector>
  </TitlesOfParts>
  <Company>World Resources Institute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Stephen.Russell</dc:creator>
  <cp:lastModifiedBy>MD BASHIR UDDIN</cp:lastModifiedBy>
  <cp:lastPrinted>2023-03-21T06:15:14Z</cp:lastPrinted>
  <dcterms:created xsi:type="dcterms:W3CDTF">2008-12-05T20:10:55Z</dcterms:created>
  <dcterms:modified xsi:type="dcterms:W3CDTF">2024-03-18T09:40:40Z</dcterms:modified>
</cp:coreProperties>
</file>